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pivotTables/pivotTable10.xml" ContentType="application/vnd.openxmlformats-officedocument.spreadsheetml.pivotTable+xml"/>
  <Override PartName="/xl/pivotTables/pivotTable11.xml" ContentType="application/vnd.openxmlformats-officedocument.spreadsheetml.pivotTable+xml"/>
  <Override PartName="/xl/pivotTables/pivotTable12.xml" ContentType="application/vnd.openxmlformats-officedocument.spreadsheetml.pivotTable+xml"/>
  <Override PartName="/xl/pivotTables/pivotTable13.xml" ContentType="application/vnd.openxmlformats-officedocument.spreadsheetml.pivotTable+xml"/>
  <Override PartName="/xl/pivotTables/pivotTable14.xml" ContentType="application/vnd.openxmlformats-officedocument.spreadsheetml.pivotTable+xml"/>
  <Override PartName="/xl/pivotTables/pivotTable15.xml" ContentType="application/vnd.openxmlformats-officedocument.spreadsheetml.pivotTable+xml"/>
  <Override PartName="/xl/pivotTables/pivotTable16.xml" ContentType="application/vnd.openxmlformats-officedocument.spreadsheetml.pivotTable+xml"/>
  <Override PartName="/xl/pivotTables/pivotTable17.xml" ContentType="application/vnd.openxmlformats-officedocument.spreadsheetml.pivotTable+xml"/>
  <Override PartName="/xl/pivotTables/pivotTable18.xml" ContentType="application/vnd.openxmlformats-officedocument.spreadsheetml.pivotTable+xml"/>
  <Override PartName="/xl/pivotTables/pivotTable19.xml" ContentType="application/vnd.openxmlformats-officedocument.spreadsheetml.pivotTable+xml"/>
  <Override PartName="/xl/pivotTables/pivotTable20.xml" ContentType="application/vnd.openxmlformats-officedocument.spreadsheetml.pivotTable+xml"/>
  <Override PartName="/xl/pivotTables/pivotTable21.xml" ContentType="application/vnd.openxmlformats-officedocument.spreadsheetml.pivotTable+xml"/>
  <Override PartName="/xl/pivotTables/pivotTable22.xml" ContentType="application/vnd.openxmlformats-officedocument.spreadsheetml.pivotTable+xml"/>
  <Override PartName="/xl/pivotTables/pivotTable23.xml" ContentType="application/vnd.openxmlformats-officedocument.spreadsheetml.pivotTable+xml"/>
  <Override PartName="/xl/drawings/drawing2.xml" ContentType="application/vnd.openxmlformats-officedocument.drawing+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mc:AlternateContent xmlns:mc="http://schemas.openxmlformats.org/markup-compatibility/2006">
    <mc:Choice Requires="x15">
      <x15ac:absPath xmlns:x15ac="http://schemas.microsoft.com/office/spreadsheetml/2010/11/ac" url="G:\EAN\tesis_hmoreno\anteproyecto_entregado\Finales\Revision_jurado\"/>
    </mc:Choice>
  </mc:AlternateContent>
  <bookViews>
    <workbookView xWindow="0" yWindow="0" windowWidth="24000" windowHeight="9150" firstSheet="5" activeTab="9"/>
  </bookViews>
  <sheets>
    <sheet name="Edad" sheetId="2" r:id="rId1"/>
    <sheet name="Tablas dinámicas" sheetId="3" r:id="rId2"/>
    <sheet name="BD_general" sheetId="1" r:id="rId3"/>
    <sheet name="Correlación" sheetId="5" r:id="rId4"/>
    <sheet name="Caract_producto" sheetId="4" r:id="rId5"/>
    <sheet name="Anals_compet" sheetId="6" r:id="rId6"/>
    <sheet name="Anals_compe_indi" sheetId="7" r:id="rId7"/>
    <sheet name="Analisis_pauta" sheetId="8" r:id="rId8"/>
    <sheet name="Coste_servicio_mercadeo" sheetId="10" r:id="rId9"/>
    <sheet name="Costos_inversiones" sheetId="11" r:id="rId10"/>
  </sheets>
  <definedNames>
    <definedName name="_xlnm._FilterDatabase" localSheetId="5" hidden="1">Anals_compet!$B$3:$AY$11</definedName>
    <definedName name="_xlnm._FilterDatabase" localSheetId="2" hidden="1">BD_general!$A$1:$AG$368</definedName>
    <definedName name="_xlnm._FilterDatabase" localSheetId="4" hidden="1">Caract_producto!$A$1:$AD$368</definedName>
    <definedName name="_ftn1" localSheetId="9">Costos_inversiones!$G$15</definedName>
    <definedName name="_ftnref1" localSheetId="9">Costos_inversiones!$G$3</definedName>
    <definedName name="solver_eng" localSheetId="2" hidden="1">1</definedName>
    <definedName name="solver_neg" localSheetId="2" hidden="1">1</definedName>
    <definedName name="solver_num" localSheetId="2" hidden="1">0</definedName>
    <definedName name="solver_opt" localSheetId="2" hidden="1">BD_general!$I$1</definedName>
    <definedName name="solver_typ" localSheetId="2" hidden="1">1</definedName>
    <definedName name="solver_val" localSheetId="2" hidden="1">0</definedName>
    <definedName name="solver_ver" localSheetId="2" hidden="1">3</definedName>
  </definedNames>
  <calcPr calcId="162913"/>
  <pivotCaches>
    <pivotCache cacheId="2" r:id="rId11"/>
    <pivotCache cacheId="3" r:id="rId12"/>
  </pivotCaches>
</workbook>
</file>

<file path=xl/calcChain.xml><?xml version="1.0" encoding="utf-8"?>
<calcChain xmlns="http://schemas.openxmlformats.org/spreadsheetml/2006/main">
  <c r="I30" i="10" l="1"/>
  <c r="F11" i="10"/>
  <c r="G36" i="10" l="1"/>
  <c r="G37" i="10" s="1"/>
  <c r="H36" i="10"/>
  <c r="H37" i="10" s="1"/>
  <c r="I36" i="10"/>
  <c r="I37" i="10" s="1"/>
  <c r="J36" i="10"/>
  <c r="J37" i="10" s="1"/>
  <c r="K36" i="10"/>
  <c r="K37" i="10" s="1"/>
  <c r="L36" i="10"/>
  <c r="L37" i="10" s="1"/>
  <c r="D32" i="11"/>
  <c r="H7" i="11"/>
  <c r="D3" i="11" s="1"/>
  <c r="D15" i="11" s="1"/>
  <c r="E15" i="11" s="1"/>
  <c r="D4" i="11"/>
  <c r="F2" i="11"/>
  <c r="G30" i="10"/>
  <c r="F30" i="10"/>
  <c r="G27" i="10"/>
  <c r="F27" i="10"/>
  <c r="G24" i="10"/>
  <c r="F24" i="10"/>
  <c r="G21" i="10"/>
  <c r="F21" i="10"/>
  <c r="G18" i="10"/>
  <c r="F18" i="10"/>
  <c r="B13" i="10"/>
  <c r="C13" i="10" s="1"/>
  <c r="G11" i="10"/>
  <c r="I11" i="10" s="1"/>
  <c r="B8" i="10"/>
  <c r="C8" i="10" s="1"/>
  <c r="G6" i="10"/>
  <c r="F6" i="10"/>
  <c r="B3" i="10"/>
  <c r="D1" i="10"/>
  <c r="C1" i="10"/>
  <c r="H6" i="10" l="1"/>
  <c r="H21" i="10"/>
  <c r="H27" i="10"/>
  <c r="H18" i="10"/>
  <c r="H24" i="10"/>
  <c r="H30" i="10"/>
  <c r="H11" i="10"/>
  <c r="B15" i="10"/>
  <c r="I18" i="10"/>
  <c r="I24" i="10"/>
  <c r="I21" i="10"/>
  <c r="I27" i="10"/>
  <c r="I6" i="10"/>
  <c r="C3" i="10"/>
  <c r="C15" i="10" s="1"/>
  <c r="AE5" i="6" l="1"/>
  <c r="AE6" i="6"/>
  <c r="AE7" i="6"/>
  <c r="AE14" i="6"/>
  <c r="AE8" i="6"/>
  <c r="AE15" i="6"/>
  <c r="AE9" i="6"/>
  <c r="AE16" i="6"/>
  <c r="AE17" i="6"/>
  <c r="AE18" i="6"/>
  <c r="AE10" i="6"/>
  <c r="AE19" i="6"/>
  <c r="AE11" i="6"/>
  <c r="AE4" i="6"/>
  <c r="Y56" i="2" l="1"/>
  <c r="X56" i="2"/>
  <c r="Y55" i="2"/>
  <c r="X55" i="2"/>
  <c r="Y54" i="2"/>
  <c r="X54" i="2"/>
  <c r="Y53" i="2"/>
  <c r="X53" i="2"/>
  <c r="Y40" i="2"/>
  <c r="X40" i="2"/>
  <c r="Y39" i="2"/>
  <c r="X39" i="2"/>
  <c r="Y38" i="2"/>
  <c r="X38" i="2"/>
  <c r="Y37" i="2"/>
  <c r="X37" i="2"/>
  <c r="X13" i="2"/>
  <c r="Y13" i="2"/>
  <c r="X14" i="2"/>
  <c r="Y14" i="2"/>
  <c r="X15" i="2"/>
  <c r="Y15" i="2"/>
  <c r="X12" i="2"/>
  <c r="Y12" i="2"/>
  <c r="AG5" i="1"/>
  <c r="AG6" i="1"/>
  <c r="AG7" i="1"/>
  <c r="AG8" i="1"/>
  <c r="AG11" i="1"/>
  <c r="AG12" i="1"/>
  <c r="AG14" i="1"/>
  <c r="AG15" i="1"/>
  <c r="AG16" i="1"/>
  <c r="AG18" i="1"/>
  <c r="AG19" i="1"/>
  <c r="AG20" i="1"/>
  <c r="AG21" i="1"/>
  <c r="AG22" i="1"/>
  <c r="AG23" i="1"/>
  <c r="AG24" i="1"/>
  <c r="AG25" i="1"/>
  <c r="AG26" i="1"/>
  <c r="AG27" i="1"/>
  <c r="AG29" i="1"/>
  <c r="AG30" i="1"/>
  <c r="AG31" i="1"/>
  <c r="AG32" i="1"/>
  <c r="AG33" i="1"/>
  <c r="AG34" i="1"/>
  <c r="AG35" i="1"/>
  <c r="AG36" i="1"/>
  <c r="AG37" i="1"/>
  <c r="AG38" i="1"/>
  <c r="AG39" i="1"/>
  <c r="AG40" i="1"/>
  <c r="AG41" i="1"/>
  <c r="AG42" i="1"/>
  <c r="AG43" i="1"/>
  <c r="AG44" i="1"/>
  <c r="AG45" i="1"/>
  <c r="AG46" i="1"/>
  <c r="AG47" i="1"/>
  <c r="AG48" i="1"/>
  <c r="AG49" i="1"/>
  <c r="AG50" i="1"/>
  <c r="AG51" i="1"/>
  <c r="AG52" i="1"/>
  <c r="AG53" i="1"/>
  <c r="AG54" i="1"/>
  <c r="AG55" i="1"/>
  <c r="AG56" i="1"/>
  <c r="AG57" i="1"/>
  <c r="AG58" i="1"/>
  <c r="AG59" i="1"/>
  <c r="AG60" i="1"/>
  <c r="AG61" i="1"/>
  <c r="AG62" i="1"/>
  <c r="AG63" i="1"/>
  <c r="AG64" i="1"/>
  <c r="AG65" i="1"/>
  <c r="AG66" i="1"/>
  <c r="AG67" i="1"/>
  <c r="AG68" i="1"/>
  <c r="AG69" i="1"/>
  <c r="AG70" i="1"/>
  <c r="AG71" i="1"/>
  <c r="AG72" i="1"/>
  <c r="AG73" i="1"/>
  <c r="AG74" i="1"/>
  <c r="AG75" i="1"/>
  <c r="AG76" i="1"/>
  <c r="AG77" i="1"/>
  <c r="AG78" i="1"/>
  <c r="AG79" i="1"/>
  <c r="AG80" i="1"/>
  <c r="AG81" i="1"/>
  <c r="AG82" i="1"/>
  <c r="AG83" i="1"/>
  <c r="AG84" i="1"/>
  <c r="AG85" i="1"/>
  <c r="AG86" i="1"/>
  <c r="AG87" i="1"/>
  <c r="AG88" i="1"/>
  <c r="AG89" i="1"/>
  <c r="AG90" i="1"/>
  <c r="AG91" i="1"/>
  <c r="AG92" i="1"/>
  <c r="AG93" i="1"/>
  <c r="AG94" i="1"/>
  <c r="AG95" i="1"/>
  <c r="AG96" i="1"/>
  <c r="AG97" i="1"/>
  <c r="AG98" i="1"/>
  <c r="AG100" i="1"/>
  <c r="AG101" i="1"/>
  <c r="AG102" i="1"/>
  <c r="AG103" i="1"/>
  <c r="AG104" i="1"/>
  <c r="AG105" i="1"/>
  <c r="AG106" i="1"/>
  <c r="AG107" i="1"/>
  <c r="AG108" i="1"/>
  <c r="AG109" i="1"/>
  <c r="AG110" i="1"/>
  <c r="AG111" i="1"/>
  <c r="AG112" i="1"/>
  <c r="AG113" i="1"/>
  <c r="AG114" i="1"/>
  <c r="AG115" i="1"/>
  <c r="AG116" i="1"/>
  <c r="AG117" i="1"/>
  <c r="AG118" i="1"/>
  <c r="AG119" i="1"/>
  <c r="AG120" i="1"/>
  <c r="AG121" i="1"/>
  <c r="AG122" i="1"/>
  <c r="AG123" i="1"/>
  <c r="AG124" i="1"/>
  <c r="AG125" i="1"/>
  <c r="AG126" i="1"/>
  <c r="AG127" i="1"/>
  <c r="AG128" i="1"/>
  <c r="AG129" i="1"/>
  <c r="AG130" i="1"/>
  <c r="AG131" i="1"/>
  <c r="AG132" i="1"/>
  <c r="AG133" i="1"/>
  <c r="AG134" i="1"/>
  <c r="AG135" i="1"/>
  <c r="AG136" i="1"/>
  <c r="AG137" i="1"/>
  <c r="AG138" i="1"/>
  <c r="AG139" i="1"/>
  <c r="AG140" i="1"/>
  <c r="AG141" i="1"/>
  <c r="AG142" i="1"/>
  <c r="AG143" i="1"/>
  <c r="AG144" i="1"/>
  <c r="AG145" i="1"/>
  <c r="AG146" i="1"/>
  <c r="AG147" i="1"/>
  <c r="AG148" i="1"/>
  <c r="AG149" i="1"/>
  <c r="AG150" i="1"/>
  <c r="AG151" i="1"/>
  <c r="AG152" i="1"/>
  <c r="AG153" i="1"/>
  <c r="AG154" i="1"/>
  <c r="AG155" i="1"/>
  <c r="AG156" i="1"/>
  <c r="AG157" i="1"/>
  <c r="AG158" i="1"/>
  <c r="AG159" i="1"/>
  <c r="AG160" i="1"/>
  <c r="AG161" i="1"/>
  <c r="AG162" i="1"/>
  <c r="AG163" i="1"/>
  <c r="AG164" i="1"/>
  <c r="AG165" i="1"/>
  <c r="AG166" i="1"/>
  <c r="AG167" i="1"/>
  <c r="AG168" i="1"/>
  <c r="AG169" i="1"/>
  <c r="AG170" i="1"/>
  <c r="AG171" i="1"/>
  <c r="AG172" i="1"/>
  <c r="AG173" i="1"/>
  <c r="AG174" i="1"/>
  <c r="AG175" i="1"/>
  <c r="AG176" i="1"/>
  <c r="AG177" i="1"/>
  <c r="AG178" i="1"/>
  <c r="AG179" i="1"/>
  <c r="AG180" i="1"/>
  <c r="AG181" i="1"/>
  <c r="AG182" i="1"/>
  <c r="AG183" i="1"/>
  <c r="AG184" i="1"/>
  <c r="AG185" i="1"/>
  <c r="AG186" i="1"/>
  <c r="AG187" i="1"/>
  <c r="AG188" i="1"/>
  <c r="AG189" i="1"/>
  <c r="AG190" i="1"/>
  <c r="AG191" i="1"/>
  <c r="AG192" i="1"/>
  <c r="AG193" i="1"/>
  <c r="AG194" i="1"/>
  <c r="AG195" i="1"/>
  <c r="AG196" i="1"/>
  <c r="AG198" i="1"/>
  <c r="AG199" i="1"/>
  <c r="AG200" i="1"/>
  <c r="AG201" i="1"/>
  <c r="AG202" i="1"/>
  <c r="AG203" i="1"/>
  <c r="AG204" i="1"/>
  <c r="AG205" i="1"/>
  <c r="AG206" i="1"/>
  <c r="AG209" i="1"/>
  <c r="AG210" i="1"/>
  <c r="AG211" i="1"/>
  <c r="AG212" i="1"/>
  <c r="AG213" i="1"/>
  <c r="AG214" i="1"/>
  <c r="AG215" i="1"/>
  <c r="AG216" i="1"/>
  <c r="AG217" i="1"/>
  <c r="AG219" i="1"/>
  <c r="AG220" i="1"/>
  <c r="AG221" i="1"/>
  <c r="AG222" i="1"/>
  <c r="AG224" i="1"/>
  <c r="AG225" i="1"/>
  <c r="AG226" i="1"/>
  <c r="AG227" i="1"/>
  <c r="AG228" i="1"/>
  <c r="AG229" i="1"/>
  <c r="AG230" i="1"/>
  <c r="AG231" i="1"/>
  <c r="AG2" i="1"/>
  <c r="S11" i="2"/>
  <c r="S13" i="2"/>
  <c r="S12" i="2"/>
  <c r="S10" i="2"/>
  <c r="T26" i="3" l="1"/>
  <c r="U26" i="3"/>
  <c r="T27" i="3"/>
  <c r="U27" i="3"/>
  <c r="T28" i="3"/>
  <c r="U28" i="3"/>
  <c r="T30" i="3"/>
  <c r="U30" i="3"/>
  <c r="T31" i="3"/>
  <c r="U31" i="3"/>
  <c r="T32" i="3"/>
  <c r="U32" i="3"/>
  <c r="U25" i="3"/>
  <c r="T25" i="3"/>
  <c r="B14" i="3"/>
  <c r="B13" i="3"/>
  <c r="B12" i="3"/>
  <c r="B11" i="3"/>
  <c r="B10" i="3"/>
  <c r="V28" i="3"/>
  <c r="B19" i="3"/>
  <c r="V26" i="3"/>
  <c r="V31" i="3"/>
  <c r="B22" i="3"/>
  <c r="B20" i="3"/>
  <c r="B21" i="3"/>
  <c r="V25" i="3"/>
  <c r="V27" i="3"/>
  <c r="V32" i="3"/>
  <c r="V30" i="3"/>
</calcChain>
</file>

<file path=xl/comments1.xml><?xml version="1.0" encoding="utf-8"?>
<comments xmlns="http://schemas.openxmlformats.org/spreadsheetml/2006/main">
  <authors>
    <author>HMORENO</author>
  </authors>
  <commentList>
    <comment ref="D3" authorId="0" shapeId="0">
      <text>
        <r>
          <rPr>
            <b/>
            <sz val="9"/>
            <color indexed="81"/>
            <rFont val="Tahoma"/>
            <family val="2"/>
          </rPr>
          <t>https://www.reportecolombia.com/busqueda</t>
        </r>
      </text>
    </comment>
    <comment ref="K3" authorId="0" shapeId="0">
      <text>
        <r>
          <rPr>
            <b/>
            <sz val="9"/>
            <color indexed="81"/>
            <rFont val="Tahoma"/>
            <family val="2"/>
          </rPr>
          <t>HMORENO:</t>
        </r>
        <r>
          <rPr>
            <sz val="9"/>
            <color indexed="81"/>
            <rFont val="Tahoma"/>
            <family val="2"/>
          </rPr>
          <t xml:space="preserve">
https://www.cutestat.com/</t>
        </r>
      </text>
    </comment>
    <comment ref="Z3" authorId="0" shapeId="0">
      <text>
        <r>
          <rPr>
            <b/>
            <sz val="9"/>
            <color indexed="81"/>
            <rFont val="Tahoma"/>
            <family val="2"/>
          </rPr>
          <t xml:space="preserve">https://likealyzer.com/report/soydiscrepante
</t>
        </r>
      </text>
    </comment>
    <comment ref="AI3" authorId="0" shapeId="0">
      <text>
        <r>
          <rPr>
            <b/>
            <sz val="9"/>
            <color indexed="81"/>
            <rFont val="Tahoma"/>
            <family val="2"/>
          </rPr>
          <t>HMORENO:</t>
        </r>
        <r>
          <rPr>
            <sz val="9"/>
            <color indexed="81"/>
            <rFont val="Tahoma"/>
            <family val="2"/>
          </rPr>
          <t xml:space="preserve">
desde el 1 de enero de 2018 al 12 de septiembre de 2018
https://locowise.com/report?uid=823754264276694T&amp;from_db=20180201&amp;to_db=20180912&amp;date_type=daily&amp;ig_id_str=17841406921016665%2C17841403648724645%2C17841403078898019%2C17841400467062378%2C17841406749077620%2C17841400045273896&amp;db_type=bm</t>
        </r>
      </text>
    </comment>
    <comment ref="AN3" authorId="0" shapeId="0">
      <text>
        <r>
          <rPr>
            <b/>
            <sz val="9"/>
            <color indexed="81"/>
            <rFont val="Tahoma"/>
            <family val="2"/>
          </rPr>
          <t>HMORENO:</t>
        </r>
        <r>
          <rPr>
            <sz val="9"/>
            <color indexed="81"/>
            <rFont val="Tahoma"/>
            <family val="2"/>
          </rPr>
          <t xml:space="preserve">
numero total de interacciones divido el numero total de seguidores 
</t>
        </r>
      </text>
    </comment>
    <comment ref="L4" authorId="0" shapeId="0">
      <text>
        <r>
          <rPr>
            <b/>
            <sz val="9"/>
            <color indexed="81"/>
            <rFont val="Tahoma"/>
            <family val="2"/>
          </rPr>
          <t>https://www.similarweb.com/website/discrepante.com</t>
        </r>
      </text>
    </comment>
    <comment ref="N4" authorId="0" shapeId="0">
      <text>
        <r>
          <rPr>
            <b/>
            <sz val="9"/>
            <color indexed="81"/>
            <rFont val="Tahoma"/>
            <family val="2"/>
          </rPr>
          <t xml:space="preserve">Categoría Compras </t>
        </r>
      </text>
    </comment>
    <comment ref="Z4" authorId="0" shapeId="0">
      <text>
        <r>
          <rPr>
            <b/>
            <sz val="9"/>
            <color indexed="81"/>
            <rFont val="Tahoma"/>
            <family val="2"/>
          </rPr>
          <t xml:space="preserve">Cuenta con profile picture &amp; cover photo, UseName, About, y Call in action 
</t>
        </r>
      </text>
    </comment>
    <comment ref="AA4" authorId="0" shapeId="0">
      <text>
        <r>
          <rPr>
            <b/>
            <sz val="9"/>
            <color indexed="81"/>
            <rFont val="Tahoma"/>
            <family val="2"/>
          </rPr>
          <t xml:space="preserve">No cuenta con Milestones o Hitos, y tiene información parcial de contacto no tiene teléfono, pero si pagina y correo 
cuenta con localización </t>
        </r>
      </text>
    </comment>
    <comment ref="AB4" authorId="0" shapeId="0">
      <text>
        <r>
          <rPr>
            <b/>
            <sz val="9"/>
            <color indexed="81"/>
            <rFont val="Tahoma"/>
            <family val="2"/>
          </rPr>
          <t>100% fotos, 0% notas, 0% videos 
post por día 0
pages like 26
longitud promedio de publicación 533
videos nativos de Facebook 1</t>
        </r>
      </text>
    </comment>
    <comment ref="AC4" authorId="0" shapeId="0">
      <text>
        <r>
          <rPr>
            <b/>
            <sz val="9"/>
            <color indexed="81"/>
            <rFont val="Tahoma"/>
            <family val="2"/>
          </rPr>
          <t xml:space="preserve">los usuarios puede publicar, </t>
        </r>
      </text>
    </comment>
    <comment ref="AD4" authorId="0" shapeId="0">
      <text>
        <r>
          <rPr>
            <b/>
            <sz val="9"/>
            <color indexed="81"/>
            <rFont val="Tahoma"/>
            <family val="2"/>
          </rPr>
          <t xml:space="preserve">No se puede calificar compromiso para perfiles públicos 
39 personas están hablando de la pagina 
28774 total de paginas que gustan 
0% de compromiso </t>
        </r>
      </text>
    </comment>
    <comment ref="Z5" authorId="0" shapeId="0">
      <text>
        <r>
          <rPr>
            <b/>
            <sz val="9"/>
            <color indexed="81"/>
            <rFont val="Tahoma"/>
            <family val="2"/>
          </rPr>
          <t>HMORENO:</t>
        </r>
        <r>
          <rPr>
            <sz val="9"/>
            <color indexed="81"/>
            <rFont val="Tahoma"/>
            <family val="2"/>
          </rPr>
          <t xml:space="preserve">
Cuenta con profile picture &amp; cover photo, UseName, About, y Call in action 
</t>
        </r>
      </text>
    </comment>
    <comment ref="AA5" authorId="0" shapeId="0">
      <text>
        <r>
          <rPr>
            <b/>
            <sz val="9"/>
            <color indexed="81"/>
            <rFont val="Tahoma"/>
            <family val="2"/>
          </rPr>
          <t>HMORENO:</t>
        </r>
        <r>
          <rPr>
            <sz val="9"/>
            <color indexed="81"/>
            <rFont val="Tahoma"/>
            <family val="2"/>
          </rPr>
          <t xml:space="preserve">
No cuenta con hitos</t>
        </r>
      </text>
    </comment>
    <comment ref="AB5" authorId="0" shapeId="0">
      <text>
        <r>
          <rPr>
            <b/>
            <sz val="9"/>
            <color indexed="81"/>
            <rFont val="Tahoma"/>
            <family val="2"/>
          </rPr>
          <t>HMORENO:</t>
        </r>
        <r>
          <rPr>
            <sz val="9"/>
            <color indexed="81"/>
            <rFont val="Tahoma"/>
            <family val="2"/>
          </rPr>
          <t xml:space="preserve">
0 post por día, 
21 paginas me gusta 
0 videos nativos de Facebook 
0 longitud promedio de publicación 
</t>
        </r>
      </text>
    </comment>
    <comment ref="AC5" authorId="0" shapeId="0">
      <text>
        <r>
          <rPr>
            <b/>
            <sz val="9"/>
            <color indexed="81"/>
            <rFont val="Tahoma"/>
            <family val="2"/>
          </rPr>
          <t>HMORENO:</t>
        </r>
        <r>
          <rPr>
            <sz val="9"/>
            <color indexed="81"/>
            <rFont val="Tahoma"/>
            <family val="2"/>
          </rPr>
          <t xml:space="preserve">
los usuarios puede publicar, </t>
        </r>
      </text>
    </comment>
    <comment ref="AD5" authorId="0" shapeId="0">
      <text>
        <r>
          <rPr>
            <b/>
            <sz val="9"/>
            <color indexed="81"/>
            <rFont val="Tahoma"/>
            <family val="2"/>
          </rPr>
          <t>HMORENO:</t>
        </r>
        <r>
          <rPr>
            <sz val="9"/>
            <color indexed="81"/>
            <rFont val="Tahoma"/>
            <family val="2"/>
          </rPr>
          <t xml:space="preserve">
No se puede calificar compromiso para perfiles públicos 
1 personas están hablando de la pagina 
1974 total de paginas que gustan 
0% de compromiso </t>
        </r>
      </text>
    </comment>
    <comment ref="L6" authorId="0" shapeId="0">
      <text>
        <r>
          <rPr>
            <b/>
            <sz val="9"/>
            <color indexed="81"/>
            <rFont val="Tahoma"/>
            <family val="2"/>
          </rPr>
          <t>https://www.similarweb.com/website/catorce6.com</t>
        </r>
      </text>
    </comment>
    <comment ref="N6" authorId="0" shapeId="0">
      <text>
        <r>
          <rPr>
            <b/>
            <sz val="9"/>
            <color indexed="81"/>
            <rFont val="Tahoma"/>
            <family val="2"/>
          </rPr>
          <t xml:space="preserve">Categoría Compras </t>
        </r>
      </text>
    </comment>
    <comment ref="AA6" authorId="0" shapeId="0">
      <text>
        <r>
          <rPr>
            <b/>
            <sz val="9"/>
            <color indexed="81"/>
            <rFont val="Tahoma"/>
            <family val="2"/>
          </rPr>
          <t>HMORENO:</t>
        </r>
        <r>
          <rPr>
            <sz val="9"/>
            <color indexed="81"/>
            <rFont val="Tahoma"/>
            <family val="2"/>
          </rPr>
          <t xml:space="preserve">
no tiene hitos</t>
        </r>
      </text>
    </comment>
    <comment ref="AD6" authorId="0" shapeId="0">
      <text>
        <r>
          <rPr>
            <b/>
            <sz val="9"/>
            <color indexed="81"/>
            <rFont val="Tahoma"/>
            <family val="2"/>
          </rPr>
          <t>HMORENO:</t>
        </r>
        <r>
          <rPr>
            <sz val="9"/>
            <color indexed="81"/>
            <rFont val="Tahoma"/>
            <family val="2"/>
          </rPr>
          <t xml:space="preserve">
3488 personas están hablando
21882 total de paginas me gusta 
16% de compromiso 
</t>
        </r>
      </text>
    </comment>
    <comment ref="AA7" authorId="0" shapeId="0">
      <text>
        <r>
          <rPr>
            <b/>
            <sz val="9"/>
            <color indexed="81"/>
            <rFont val="Tahoma"/>
            <family val="2"/>
          </rPr>
          <t>HMORENO:</t>
        </r>
        <r>
          <rPr>
            <sz val="9"/>
            <color indexed="81"/>
            <rFont val="Tahoma"/>
            <family val="2"/>
          </rPr>
          <t xml:space="preserve">
no tiene hitos, y teléfono de contacto </t>
        </r>
      </text>
    </comment>
    <comment ref="AB7" authorId="0" shapeId="0">
      <text>
        <r>
          <rPr>
            <b/>
            <sz val="9"/>
            <color indexed="81"/>
            <rFont val="Tahoma"/>
            <family val="2"/>
          </rPr>
          <t>HMORENO:</t>
        </r>
        <r>
          <rPr>
            <sz val="9"/>
            <color indexed="81"/>
            <rFont val="Tahoma"/>
            <family val="2"/>
          </rPr>
          <t xml:space="preserve">
0,1 post por día, 
0 paginas like 
253 longitud promedio de publicación 
0 videos nativos de Facebook
</t>
        </r>
      </text>
    </comment>
    <comment ref="AD7" authorId="0" shapeId="0">
      <text>
        <r>
          <rPr>
            <b/>
            <sz val="9"/>
            <color indexed="81"/>
            <rFont val="Tahoma"/>
            <family val="2"/>
          </rPr>
          <t>HMORENO:</t>
        </r>
        <r>
          <rPr>
            <sz val="9"/>
            <color indexed="81"/>
            <rFont val="Tahoma"/>
            <family val="2"/>
          </rPr>
          <t xml:space="preserve">
62 personas están hablando 
93 total de paginas me gusta 
67% compromiso 
</t>
        </r>
      </text>
    </comment>
    <comment ref="N8" authorId="0" shapeId="0">
      <text>
        <r>
          <rPr>
            <b/>
            <sz val="9"/>
            <color indexed="81"/>
            <rFont val="Tahoma"/>
            <family val="2"/>
          </rPr>
          <t xml:space="preserve">Categoría Negocios e industria </t>
        </r>
      </text>
    </comment>
    <comment ref="AA8" authorId="0" shapeId="0">
      <text>
        <r>
          <rPr>
            <b/>
            <sz val="9"/>
            <color indexed="81"/>
            <rFont val="Tahoma"/>
            <family val="2"/>
          </rPr>
          <t>HMORENO:</t>
        </r>
        <r>
          <rPr>
            <sz val="9"/>
            <color indexed="81"/>
            <rFont val="Tahoma"/>
            <family val="2"/>
          </rPr>
          <t xml:space="preserve">
no tiene hitos, </t>
        </r>
      </text>
    </comment>
    <comment ref="AB8" authorId="0" shapeId="0">
      <text>
        <r>
          <rPr>
            <b/>
            <sz val="9"/>
            <color indexed="81"/>
            <rFont val="Tahoma"/>
            <family val="2"/>
          </rPr>
          <t>HMORENO:</t>
        </r>
        <r>
          <rPr>
            <sz val="9"/>
            <color indexed="81"/>
            <rFont val="Tahoma"/>
            <family val="2"/>
          </rPr>
          <t xml:space="preserve">
0,9 post por día, 
19 paginas liked
127 longitud promedio de publicación 
0 videos nativos de Facebook 
</t>
        </r>
      </text>
    </comment>
    <comment ref="AC8" authorId="0" shapeId="0">
      <text>
        <r>
          <rPr>
            <b/>
            <sz val="9"/>
            <color indexed="81"/>
            <rFont val="Tahoma"/>
            <family val="2"/>
          </rPr>
          <t>HMORENO:</t>
        </r>
        <r>
          <rPr>
            <sz val="9"/>
            <color indexed="81"/>
            <rFont val="Tahoma"/>
            <family val="2"/>
          </rPr>
          <t xml:space="preserve">
los usuarios no pueden postear </t>
        </r>
      </text>
    </comment>
    <comment ref="AD8" authorId="0" shapeId="0">
      <text>
        <r>
          <rPr>
            <b/>
            <sz val="9"/>
            <color indexed="81"/>
            <rFont val="Tahoma"/>
            <family val="2"/>
          </rPr>
          <t>HMORENO:</t>
        </r>
        <r>
          <rPr>
            <sz val="9"/>
            <color indexed="81"/>
            <rFont val="Tahoma"/>
            <family val="2"/>
          </rPr>
          <t xml:space="preserve">
17 personas están hablando 
5191 total de paginas like 
0% compromiso </t>
        </r>
      </text>
    </comment>
    <comment ref="AA9" authorId="0" shapeId="0">
      <text>
        <r>
          <rPr>
            <b/>
            <sz val="9"/>
            <color indexed="81"/>
            <rFont val="Tahoma"/>
            <family val="2"/>
          </rPr>
          <t>HMORENO:</t>
        </r>
        <r>
          <rPr>
            <sz val="9"/>
            <color indexed="81"/>
            <rFont val="Tahoma"/>
            <family val="2"/>
          </rPr>
          <t xml:space="preserve">
faltan hitos </t>
        </r>
      </text>
    </comment>
    <comment ref="AB9" authorId="0" shapeId="0">
      <text>
        <r>
          <rPr>
            <b/>
            <sz val="9"/>
            <color indexed="81"/>
            <rFont val="Tahoma"/>
            <family val="2"/>
          </rPr>
          <t>HMORENO:</t>
        </r>
        <r>
          <rPr>
            <sz val="9"/>
            <color indexed="81"/>
            <rFont val="Tahoma"/>
            <family val="2"/>
          </rPr>
          <t xml:space="preserve">
0,5 post por día, 
100+ paginas liked 
143 longitud promedio de publicación 
3 videos de Facebook nativos</t>
        </r>
      </text>
    </comment>
    <comment ref="AD9" authorId="0" shapeId="0">
      <text>
        <r>
          <rPr>
            <b/>
            <sz val="9"/>
            <color indexed="81"/>
            <rFont val="Tahoma"/>
            <family val="2"/>
          </rPr>
          <t>HMORENO:</t>
        </r>
        <r>
          <rPr>
            <sz val="9"/>
            <color indexed="81"/>
            <rFont val="Tahoma"/>
            <family val="2"/>
          </rPr>
          <t xml:space="preserve">
39 personas están hablando 
2134 total de paginas like 
2% compromiso
</t>
        </r>
      </text>
    </comment>
    <comment ref="AA10" authorId="0" shapeId="0">
      <text>
        <r>
          <rPr>
            <b/>
            <sz val="9"/>
            <color indexed="81"/>
            <rFont val="Tahoma"/>
            <family val="2"/>
          </rPr>
          <t>HMORENO:</t>
        </r>
        <r>
          <rPr>
            <sz val="9"/>
            <color indexed="81"/>
            <rFont val="Tahoma"/>
            <family val="2"/>
          </rPr>
          <t xml:space="preserve">
no cuenta con hitos, teléfono de contacto e email </t>
        </r>
      </text>
    </comment>
    <comment ref="AB10" authorId="0" shapeId="0">
      <text>
        <r>
          <rPr>
            <b/>
            <sz val="9"/>
            <color indexed="81"/>
            <rFont val="Tahoma"/>
            <family val="2"/>
          </rPr>
          <t>HMORENO:</t>
        </r>
        <r>
          <rPr>
            <sz val="9"/>
            <color indexed="81"/>
            <rFont val="Tahoma"/>
            <family val="2"/>
          </rPr>
          <t xml:space="preserve">
0,1 post por día, 
19 paginas liked
112 longitud promedio de publicación 
0 videos nativos de Facebook
</t>
        </r>
      </text>
    </comment>
    <comment ref="AD10" authorId="0" shapeId="0">
      <text>
        <r>
          <rPr>
            <b/>
            <sz val="9"/>
            <color indexed="81"/>
            <rFont val="Tahoma"/>
            <family val="2"/>
          </rPr>
          <t>HMORENO:</t>
        </r>
        <r>
          <rPr>
            <sz val="9"/>
            <color indexed="81"/>
            <rFont val="Tahoma"/>
            <family val="2"/>
          </rPr>
          <t xml:space="preserve">
4 personas están hablando 
8100 total pages likes 
0% compromiso 
</t>
        </r>
      </text>
    </comment>
    <comment ref="AA11" authorId="0" shapeId="0">
      <text>
        <r>
          <rPr>
            <b/>
            <sz val="9"/>
            <color indexed="81"/>
            <rFont val="Tahoma"/>
            <family val="2"/>
          </rPr>
          <t>HMORENO:</t>
        </r>
        <r>
          <rPr>
            <sz val="9"/>
            <color indexed="81"/>
            <rFont val="Tahoma"/>
            <family val="2"/>
          </rPr>
          <t xml:space="preserve">
no tiene hitos 
</t>
        </r>
      </text>
    </comment>
    <comment ref="AB11" authorId="0" shapeId="0">
      <text>
        <r>
          <rPr>
            <b/>
            <sz val="9"/>
            <color indexed="81"/>
            <rFont val="Tahoma"/>
            <family val="2"/>
          </rPr>
          <t>HMORENO:</t>
        </r>
        <r>
          <rPr>
            <sz val="9"/>
            <color indexed="81"/>
            <rFont val="Tahoma"/>
            <family val="2"/>
          </rPr>
          <t xml:space="preserve">
0,3 post por día 
49 paginas liked 
282 longitud promedio de publicación 
4 videos nativos de Facebook 
</t>
        </r>
      </text>
    </comment>
    <comment ref="AD11" authorId="0" shapeId="0">
      <text>
        <r>
          <rPr>
            <b/>
            <sz val="9"/>
            <color indexed="81"/>
            <rFont val="Tahoma"/>
            <family val="2"/>
          </rPr>
          <t>HMORENO:</t>
        </r>
        <r>
          <rPr>
            <sz val="9"/>
            <color indexed="81"/>
            <rFont val="Tahoma"/>
            <family val="2"/>
          </rPr>
          <t xml:space="preserve">
35 personas están hablando 
713 total de pages likes 
5% porcentaje de participación </t>
        </r>
      </text>
    </comment>
    <comment ref="AA14" authorId="0" shapeId="0">
      <text>
        <r>
          <rPr>
            <b/>
            <sz val="9"/>
            <color indexed="81"/>
            <rFont val="Tahoma"/>
            <family val="2"/>
          </rPr>
          <t>HMORENO:</t>
        </r>
        <r>
          <rPr>
            <sz val="9"/>
            <color indexed="81"/>
            <rFont val="Tahoma"/>
            <family val="2"/>
          </rPr>
          <t xml:space="preserve">
puede mejorar sus hitos </t>
        </r>
      </text>
    </comment>
    <comment ref="AB14" authorId="0" shapeId="0">
      <text>
        <r>
          <rPr>
            <b/>
            <sz val="9"/>
            <color indexed="81"/>
            <rFont val="Tahoma"/>
            <family val="2"/>
          </rPr>
          <t>HMORENO:</t>
        </r>
        <r>
          <rPr>
            <sz val="9"/>
            <color indexed="81"/>
            <rFont val="Tahoma"/>
            <family val="2"/>
          </rPr>
          <t xml:space="preserve">
0,3 post por día 
1 pagina like 
447 longitud promedio de publicación 
1 video nativo de Facebook </t>
        </r>
      </text>
    </comment>
    <comment ref="AD14" authorId="0" shapeId="0">
      <text>
        <r>
          <rPr>
            <b/>
            <sz val="9"/>
            <color indexed="81"/>
            <rFont val="Tahoma"/>
            <family val="2"/>
          </rPr>
          <t>HMORENO:</t>
        </r>
        <r>
          <rPr>
            <sz val="9"/>
            <color indexed="81"/>
            <rFont val="Tahoma"/>
            <family val="2"/>
          </rPr>
          <t xml:space="preserve">
53 personas están hablando 
24516 total de paginas like 
0% compromiso
</t>
        </r>
      </text>
    </comment>
    <comment ref="AA15" authorId="0" shapeId="0">
      <text>
        <r>
          <rPr>
            <b/>
            <sz val="9"/>
            <color indexed="81"/>
            <rFont val="Tahoma"/>
            <family val="2"/>
          </rPr>
          <t>HMORENO:</t>
        </r>
        <r>
          <rPr>
            <sz val="9"/>
            <color indexed="81"/>
            <rFont val="Tahoma"/>
            <family val="2"/>
          </rPr>
          <t xml:space="preserve">
no tiene hitos, ni localización 
</t>
        </r>
      </text>
    </comment>
    <comment ref="AB15" authorId="0" shapeId="0">
      <text>
        <r>
          <rPr>
            <b/>
            <sz val="9"/>
            <color indexed="81"/>
            <rFont val="Tahoma"/>
            <family val="2"/>
          </rPr>
          <t>HMORENO:</t>
        </r>
        <r>
          <rPr>
            <sz val="9"/>
            <color indexed="81"/>
            <rFont val="Tahoma"/>
            <family val="2"/>
          </rPr>
          <t xml:space="preserve">
0,2 post por día 
42 paginas like 
313 longitud promedio de publicación 
2 videos nativos de Facebook
</t>
        </r>
      </text>
    </comment>
    <comment ref="AD15" authorId="0" shapeId="0">
      <text>
        <r>
          <rPr>
            <b/>
            <sz val="9"/>
            <color indexed="81"/>
            <rFont val="Tahoma"/>
            <family val="2"/>
          </rPr>
          <t>HMORENO:</t>
        </r>
        <r>
          <rPr>
            <sz val="9"/>
            <color indexed="81"/>
            <rFont val="Tahoma"/>
            <family val="2"/>
          </rPr>
          <t xml:space="preserve">
9 personas están hablando
1322 total like de paginas 
1% de compromiso</t>
        </r>
      </text>
    </comment>
    <comment ref="AA16" authorId="0" shapeId="0">
      <text>
        <r>
          <rPr>
            <b/>
            <sz val="9"/>
            <color indexed="81"/>
            <rFont val="Tahoma"/>
            <family val="2"/>
          </rPr>
          <t>HMORENO:</t>
        </r>
        <r>
          <rPr>
            <sz val="9"/>
            <color indexed="81"/>
            <rFont val="Tahoma"/>
            <family val="2"/>
          </rPr>
          <t xml:space="preserve">
faltan hitos</t>
        </r>
      </text>
    </comment>
    <comment ref="AB16" authorId="0" shapeId="0">
      <text>
        <r>
          <rPr>
            <b/>
            <sz val="9"/>
            <color indexed="81"/>
            <rFont val="Tahoma"/>
            <family val="2"/>
          </rPr>
          <t>HMORENO:</t>
        </r>
        <r>
          <rPr>
            <sz val="9"/>
            <color indexed="81"/>
            <rFont val="Tahoma"/>
            <family val="2"/>
          </rPr>
          <t xml:space="preserve">
0 post por día, 
0 paginas liked
60 longitud promedio de publicación 
1 video nativo de Facebook
</t>
        </r>
      </text>
    </comment>
    <comment ref="AC16" authorId="0" shapeId="0">
      <text>
        <r>
          <rPr>
            <b/>
            <sz val="9"/>
            <color indexed="81"/>
            <rFont val="Tahoma"/>
            <family val="2"/>
          </rPr>
          <t>HMORENO:</t>
        </r>
        <r>
          <rPr>
            <sz val="9"/>
            <color indexed="81"/>
            <rFont val="Tahoma"/>
            <family val="2"/>
          </rPr>
          <t xml:space="preserve">
los usuarios no puede publicar </t>
        </r>
      </text>
    </comment>
    <comment ref="AD16" authorId="0" shapeId="0">
      <text>
        <r>
          <rPr>
            <b/>
            <sz val="9"/>
            <color indexed="81"/>
            <rFont val="Tahoma"/>
            <family val="2"/>
          </rPr>
          <t>HMORENO:</t>
        </r>
        <r>
          <rPr>
            <sz val="9"/>
            <color indexed="81"/>
            <rFont val="Tahoma"/>
            <family val="2"/>
          </rPr>
          <t xml:space="preserve">
5 personas están hablando de esto 
8604 paginas likes 
0% compromiso </t>
        </r>
      </text>
    </comment>
    <comment ref="N17" authorId="0" shapeId="0">
      <text>
        <r>
          <rPr>
            <b/>
            <sz val="9"/>
            <color indexed="81"/>
            <rFont val="Tahoma"/>
            <family val="2"/>
          </rPr>
          <t xml:space="preserve">Categoría Empresas e industria / Marketing 
 </t>
        </r>
      </text>
    </comment>
    <comment ref="AA17" authorId="0" shapeId="0">
      <text>
        <r>
          <rPr>
            <b/>
            <sz val="9"/>
            <color indexed="81"/>
            <rFont val="Tahoma"/>
            <family val="2"/>
          </rPr>
          <t>HMORENO:</t>
        </r>
        <r>
          <rPr>
            <sz val="9"/>
            <color indexed="81"/>
            <rFont val="Tahoma"/>
            <family val="2"/>
          </rPr>
          <t xml:space="preserve">
no cuenta con hitos y localización </t>
        </r>
      </text>
    </comment>
    <comment ref="AB17" authorId="0" shapeId="0">
      <text>
        <r>
          <rPr>
            <b/>
            <sz val="9"/>
            <color indexed="81"/>
            <rFont val="Tahoma"/>
            <family val="2"/>
          </rPr>
          <t>HMORENO:</t>
        </r>
        <r>
          <rPr>
            <sz val="9"/>
            <color indexed="81"/>
            <rFont val="Tahoma"/>
            <family val="2"/>
          </rPr>
          <t xml:space="preserve">
0,6 post por día, 
0 pingas liked 
294 longitud promedio de publicación 
9 videos natios de Facebook </t>
        </r>
      </text>
    </comment>
    <comment ref="AC17" authorId="0" shapeId="0">
      <text>
        <r>
          <rPr>
            <b/>
            <sz val="9"/>
            <color indexed="81"/>
            <rFont val="Tahoma"/>
            <family val="2"/>
          </rPr>
          <t>HMORENO:</t>
        </r>
        <r>
          <rPr>
            <sz val="9"/>
            <color indexed="81"/>
            <rFont val="Tahoma"/>
            <family val="2"/>
          </rPr>
          <t xml:space="preserve">
los usuarios no puede postear </t>
        </r>
      </text>
    </comment>
    <comment ref="AD17" authorId="0" shapeId="0">
      <text>
        <r>
          <rPr>
            <b/>
            <sz val="9"/>
            <color indexed="81"/>
            <rFont val="Tahoma"/>
            <family val="2"/>
          </rPr>
          <t>HMORENO:</t>
        </r>
        <r>
          <rPr>
            <sz val="9"/>
            <color indexed="81"/>
            <rFont val="Tahoma"/>
            <family val="2"/>
          </rPr>
          <t xml:space="preserve">
20 personas están hablando 
7369 total page likes 
0% compromiso
</t>
        </r>
      </text>
    </comment>
    <comment ref="Z18" authorId="0" shapeId="0">
      <text>
        <r>
          <rPr>
            <b/>
            <sz val="9"/>
            <color indexed="81"/>
            <rFont val="Tahoma"/>
            <family val="2"/>
          </rPr>
          <t>HMORENO:</t>
        </r>
        <r>
          <rPr>
            <sz val="9"/>
            <color indexed="81"/>
            <rFont val="Tahoma"/>
            <family val="2"/>
          </rPr>
          <t xml:space="preserve">
no tiene cover photo, descripción, y username </t>
        </r>
      </text>
    </comment>
    <comment ref="AA18" authorId="0" shapeId="0">
      <text>
        <r>
          <rPr>
            <b/>
            <sz val="9"/>
            <color indexed="81"/>
            <rFont val="Tahoma"/>
            <family val="2"/>
          </rPr>
          <t>HMORENO:</t>
        </r>
        <r>
          <rPr>
            <sz val="9"/>
            <color indexed="81"/>
            <rFont val="Tahoma"/>
            <family val="2"/>
          </rPr>
          <t xml:space="preserve">
no tiene hitos, no se asocia pagina web y correo electrónico</t>
        </r>
      </text>
    </comment>
    <comment ref="AB18" authorId="0" shapeId="0">
      <text>
        <r>
          <rPr>
            <b/>
            <sz val="9"/>
            <color indexed="81"/>
            <rFont val="Tahoma"/>
            <family val="2"/>
          </rPr>
          <t>HMORENO:</t>
        </r>
        <r>
          <rPr>
            <sz val="9"/>
            <color indexed="81"/>
            <rFont val="Tahoma"/>
            <family val="2"/>
          </rPr>
          <t xml:space="preserve">
todos los datos se encuentra en cero </t>
        </r>
      </text>
    </comment>
    <comment ref="AC18" authorId="0" shapeId="0">
      <text>
        <r>
          <rPr>
            <b/>
            <sz val="9"/>
            <color indexed="81"/>
            <rFont val="Tahoma"/>
            <family val="2"/>
          </rPr>
          <t>HMORENO:</t>
        </r>
        <r>
          <rPr>
            <sz val="9"/>
            <color indexed="81"/>
            <rFont val="Tahoma"/>
            <family val="2"/>
          </rPr>
          <t xml:space="preserve">
los usuarios pueden postear</t>
        </r>
      </text>
    </comment>
    <comment ref="AD18" authorId="0" shapeId="0">
      <text>
        <r>
          <rPr>
            <b/>
            <sz val="9"/>
            <color indexed="81"/>
            <rFont val="Tahoma"/>
            <family val="2"/>
          </rPr>
          <t>HMORENO:</t>
        </r>
        <r>
          <rPr>
            <sz val="9"/>
            <color indexed="81"/>
            <rFont val="Tahoma"/>
            <family val="2"/>
          </rPr>
          <t xml:space="preserve">
0 personas están hablando , 
144 total page likes 
0% compromiso
</t>
        </r>
      </text>
    </comment>
    <comment ref="AA19" authorId="0" shapeId="0">
      <text>
        <r>
          <rPr>
            <b/>
            <sz val="9"/>
            <color indexed="81"/>
            <rFont val="Tahoma"/>
            <family val="2"/>
          </rPr>
          <t>HMORENO:</t>
        </r>
        <r>
          <rPr>
            <sz val="9"/>
            <color indexed="81"/>
            <rFont val="Tahoma"/>
            <family val="2"/>
          </rPr>
          <t xml:space="preserve">
no tiene hitos </t>
        </r>
      </text>
    </comment>
    <comment ref="AB19" authorId="0" shapeId="0">
      <text>
        <r>
          <rPr>
            <b/>
            <sz val="9"/>
            <color indexed="81"/>
            <rFont val="Tahoma"/>
            <family val="2"/>
          </rPr>
          <t>HMORENO:</t>
        </r>
        <r>
          <rPr>
            <sz val="9"/>
            <color indexed="81"/>
            <rFont val="Tahoma"/>
            <family val="2"/>
          </rPr>
          <t xml:space="preserve">
0,2 post por día, 
0 paginas liked
111 longitud promedio de publicación 
2 videos nativos de Facebook 
</t>
        </r>
      </text>
    </comment>
    <comment ref="AD19" authorId="0" shapeId="0">
      <text>
        <r>
          <rPr>
            <b/>
            <sz val="9"/>
            <color indexed="81"/>
            <rFont val="Tahoma"/>
            <family val="2"/>
          </rPr>
          <t>HMORENO:</t>
        </r>
        <r>
          <rPr>
            <sz val="9"/>
            <color indexed="81"/>
            <rFont val="Tahoma"/>
            <family val="2"/>
          </rPr>
          <t xml:space="preserve">
12 personas están hablando 
157 paginas likes 
8% compromiso 
</t>
        </r>
      </text>
    </comment>
  </commentList>
</comments>
</file>

<file path=xl/comments2.xml><?xml version="1.0" encoding="utf-8"?>
<comments xmlns="http://schemas.openxmlformats.org/spreadsheetml/2006/main">
  <authors>
    <author>HMORENO</author>
  </authors>
  <commentList>
    <comment ref="G2" authorId="0" shapeId="0">
      <text>
        <r>
          <rPr>
            <b/>
            <sz val="9"/>
            <color indexed="81"/>
            <rFont val="Tahoma"/>
            <family val="2"/>
          </rPr>
          <t>HMORENO:</t>
        </r>
        <r>
          <rPr>
            <sz val="9"/>
            <color indexed="81"/>
            <rFont val="Tahoma"/>
            <family val="2"/>
          </rPr>
          <t xml:space="preserve">
app store optimización</t>
        </r>
      </text>
    </comment>
    <comment ref="J3" authorId="0" shapeId="0">
      <text>
        <r>
          <rPr>
            <b/>
            <sz val="9"/>
            <color indexed="81"/>
            <rFont val="Tahoma"/>
            <family val="2"/>
          </rPr>
          <t>HMORENO:</t>
        </r>
        <r>
          <rPr>
            <sz val="9"/>
            <color indexed="81"/>
            <rFont val="Tahoma"/>
            <family val="2"/>
          </rPr>
          <t xml:space="preserve">
https://www.mercadolibre.com.co/ayuda/Tarifas-y-facturacion_1044</t>
        </r>
      </text>
    </comment>
  </commentList>
</comments>
</file>

<file path=xl/comments3.xml><?xml version="1.0" encoding="utf-8"?>
<comments xmlns="http://schemas.openxmlformats.org/spreadsheetml/2006/main">
  <authors>
    <author>HMORENO</author>
  </authors>
  <commentList>
    <comment ref="D23" authorId="0" shapeId="0">
      <text>
        <r>
          <rPr>
            <b/>
            <sz val="9"/>
            <color indexed="81"/>
            <rFont val="Tahoma"/>
            <family val="2"/>
          </rPr>
          <t>HMORENO:</t>
        </r>
        <r>
          <rPr>
            <sz val="9"/>
            <color indexed="81"/>
            <rFont val="Tahoma"/>
            <family val="2"/>
          </rPr>
          <t xml:space="preserve">
Los precios están dados en CPM (Costo por mil impresiones) en pesos colombianos, estas tarifas no incluyen iva.</t>
        </r>
      </text>
    </comment>
  </commentList>
</comments>
</file>

<file path=xl/comments4.xml><?xml version="1.0" encoding="utf-8"?>
<comments xmlns="http://schemas.openxmlformats.org/spreadsheetml/2006/main">
  <authors>
    <author>HMORENO</author>
  </authors>
  <commentList>
    <comment ref="H7" authorId="0" shapeId="0">
      <text>
        <r>
          <rPr>
            <b/>
            <sz val="9"/>
            <color indexed="81"/>
            <rFont val="Tahoma"/>
            <family val="2"/>
          </rPr>
          <t xml:space="preserve">este seria el salario del gerente, el de marketing y el de la bodega </t>
        </r>
      </text>
    </comment>
    <comment ref="C18" authorId="0" shapeId="0">
      <text>
        <r>
          <rPr>
            <b/>
            <sz val="9"/>
            <color indexed="81"/>
            <rFont val="Tahoma"/>
            <family val="2"/>
          </rPr>
          <t>se toma como base un producto de 5 kg</t>
        </r>
      </text>
    </comment>
  </commentList>
</comments>
</file>

<file path=xl/sharedStrings.xml><?xml version="1.0" encoding="utf-8"?>
<sst xmlns="http://schemas.openxmlformats.org/spreadsheetml/2006/main" count="4171" uniqueCount="921">
  <si>
    <t>respondent_id</t>
  </si>
  <si>
    <t>collector_id</t>
  </si>
  <si>
    <t>date_created</t>
  </si>
  <si>
    <t>date_modified</t>
  </si>
  <si>
    <t>ip_address</t>
  </si>
  <si>
    <t>email_address</t>
  </si>
  <si>
    <t>first_name</t>
  </si>
  <si>
    <t>last_name</t>
  </si>
  <si>
    <t>¿Qué edad tienes?</t>
  </si>
  <si>
    <t>¿Compras productos y/o servicios ambientales?</t>
  </si>
  <si>
    <t>¿Vendes productos y/o servicios ambientales?</t>
  </si>
  <si>
    <t>¿Sabes donde se pueden comprar y vender estos productos y servicios?</t>
  </si>
  <si>
    <t>¿Conoces una página o aplicación donde puedes adquirir productos o servicios sostenibles?</t>
  </si>
  <si>
    <t>¿Cuál?</t>
  </si>
  <si>
    <t>¿Te gustaría adquirir estos productos y/o servicios en una sola pagina?</t>
  </si>
  <si>
    <t>¿Estarías dispuesto a publicitar tus productos en esta pagina por un costo en dinero?</t>
  </si>
  <si>
    <t>¿Cuanto estarías dispuesto a pagar por publicitar tus productos y/o servicios mensualmente?</t>
  </si>
  <si>
    <t>Facebook</t>
  </si>
  <si>
    <t>Twitter</t>
  </si>
  <si>
    <t>Instagram</t>
  </si>
  <si>
    <t>YouTube</t>
  </si>
  <si>
    <t>Quiero verlos en todas las redes por igual</t>
  </si>
  <si>
    <t>Alimentos y bebidas (Mercado ecológico)</t>
  </si>
  <si>
    <t>Ropa y accesorios ecológicos (joyería, ropa de bebe)</t>
  </si>
  <si>
    <t>Juguetes ecológicos</t>
  </si>
  <si>
    <t>Productos de salud y belleza</t>
  </si>
  <si>
    <t>Servicios ambientales (empresa de consultoría)</t>
  </si>
  <si>
    <t>Cuidado personal (jabones, cosméticos)</t>
  </si>
  <si>
    <t>Aseo del hogar (detergente, desinfectantes)</t>
  </si>
  <si>
    <t>Accesorios para animales</t>
  </si>
  <si>
    <t>Desechables y biodegradables (platos, vasos, cubiertos)</t>
  </si>
  <si>
    <t>Vídeos, libros, papelería</t>
  </si>
  <si>
    <t>190.217.108.71</t>
  </si>
  <si>
    <t>SI</t>
  </si>
  <si>
    <t>Sí</t>
  </si>
  <si>
    <t>Ecointernational.com</t>
  </si>
  <si>
    <t>entre 50 y 100 mil pesos mensual</t>
  </si>
  <si>
    <t>190.60.220.122</t>
  </si>
  <si>
    <t>miguel.jimenez@datalogtechnology.com</t>
  </si>
  <si>
    <t>190.131.251.76</t>
  </si>
  <si>
    <t>gestionambiente@unbosque.edu.co</t>
  </si>
  <si>
    <t>NO</t>
  </si>
  <si>
    <t>mas de 150 mil pesos</t>
  </si>
  <si>
    <t>186.31.33.112</t>
  </si>
  <si>
    <t>calidad@fumigacionestkc.com</t>
  </si>
  <si>
    <t>No</t>
  </si>
  <si>
    <t>200.47.156.216</t>
  </si>
  <si>
    <t>lepantano@chocolates.com.co</t>
  </si>
  <si>
    <t>181.50.146.230</t>
  </si>
  <si>
    <t>info@weee.global</t>
  </si>
  <si>
    <t>Www.weee.global</t>
  </si>
  <si>
    <t>190.248.148.243</t>
  </si>
  <si>
    <t>haidee.hernandez@openmarket.com.co</t>
  </si>
  <si>
    <t>200.69.106.214</t>
  </si>
  <si>
    <t>ambiental@cristacryl.com.co</t>
  </si>
  <si>
    <t>201.217.201.10</t>
  </si>
  <si>
    <t>salud.ocupacional@ciplas.com</t>
  </si>
  <si>
    <t>181.49.201.105</t>
  </si>
  <si>
    <t>aquaplus@psys.com.co</t>
  </si>
  <si>
    <t>201.184.68.106</t>
  </si>
  <si>
    <t>ambiental@montinpetrol.com</t>
  </si>
  <si>
    <t>186.155.228.170</t>
  </si>
  <si>
    <t>brigitte.pardo@grupophoenix.com</t>
  </si>
  <si>
    <t>entre 100 y 150 mil pesos mensual</t>
  </si>
  <si>
    <t>186.154.34.248</t>
  </si>
  <si>
    <t>181.48.222.138</t>
  </si>
  <si>
    <t>lmalagon@etipress.com</t>
  </si>
  <si>
    <t>181.54.105.96</t>
  </si>
  <si>
    <t>coordinador.calidad@autosanjorge.com</t>
  </si>
  <si>
    <t>179.1.91.242</t>
  </si>
  <si>
    <t>ecoagro1996@yahoo.es</t>
  </si>
  <si>
    <t>152.200.226.52</t>
  </si>
  <si>
    <t>201.228.154.179</t>
  </si>
  <si>
    <t>181.61.218.242</t>
  </si>
  <si>
    <t>186.154.32.167</t>
  </si>
  <si>
    <t>152.201.16.103</t>
  </si>
  <si>
    <t>186.154.36.178</t>
  </si>
  <si>
    <t>181.56.68.52</t>
  </si>
  <si>
    <t>190.146.100.19</t>
  </si>
  <si>
    <t>181.57.187.77</t>
  </si>
  <si>
    <t>186.30.60.63</t>
  </si>
  <si>
    <t>201.245.162.36</t>
  </si>
  <si>
    <t>luisarmando_26@yahoo.es</t>
  </si>
  <si>
    <t>186.155.150.65</t>
  </si>
  <si>
    <t>177.252.254.19</t>
  </si>
  <si>
    <t>190.158.102.106</t>
  </si>
  <si>
    <t xml:space="preserve">Mundo verde </t>
  </si>
  <si>
    <t>190.157.205.59</t>
  </si>
  <si>
    <t>186.30.190.68</t>
  </si>
  <si>
    <t>Praxtonamb</t>
  </si>
  <si>
    <t>190.147.141.75</t>
  </si>
  <si>
    <t>177.252.252.26</t>
  </si>
  <si>
    <t>186.147.36.20</t>
  </si>
  <si>
    <t>hmoreno@itrc.gov.co</t>
  </si>
  <si>
    <t>Hector</t>
  </si>
  <si>
    <t>Vasquez</t>
  </si>
  <si>
    <t>190.146.121.142</t>
  </si>
  <si>
    <t>eco-regalos.com /  eltransformador.org</t>
  </si>
  <si>
    <t>181.49.0.130</t>
  </si>
  <si>
    <t>Merkagreen, Superfuds</t>
  </si>
  <si>
    <t>200.119.61.99</t>
  </si>
  <si>
    <t>190.0.2.126</t>
  </si>
  <si>
    <t>camilo.ortiz@cnpml.org</t>
  </si>
  <si>
    <t>camilo</t>
  </si>
  <si>
    <t>ortiz</t>
  </si>
  <si>
    <t>181.152.86.201</t>
  </si>
  <si>
    <t>190.145.8.98</t>
  </si>
  <si>
    <t>181.236.80.211</t>
  </si>
  <si>
    <t>186.155.14.99</t>
  </si>
  <si>
    <t>201.244.175.208</t>
  </si>
  <si>
    <t>186.117.159.149</t>
  </si>
  <si>
    <t>179.18.45.51</t>
  </si>
  <si>
    <t>Internet</t>
  </si>
  <si>
    <t>177.252.248.62</t>
  </si>
  <si>
    <t>190.145.34.134</t>
  </si>
  <si>
    <t>alexanderoliv@gmail.com</t>
  </si>
  <si>
    <t>Alexander</t>
  </si>
  <si>
    <t>Paredes</t>
  </si>
  <si>
    <t>152.201.51.130</t>
  </si>
  <si>
    <t>191.152.69.228</t>
  </si>
  <si>
    <t>152.202.2.121</t>
  </si>
  <si>
    <t>177.252.248.153</t>
  </si>
  <si>
    <t>Ecototal</t>
  </si>
  <si>
    <t>181.242.15.39</t>
  </si>
  <si>
    <t>191.65.89.82</t>
  </si>
  <si>
    <t>190.127.142.221</t>
  </si>
  <si>
    <t>VerdeLógico</t>
  </si>
  <si>
    <t>190.157.133.227</t>
  </si>
  <si>
    <t>190.217.109.90</t>
  </si>
  <si>
    <t>190.130.103.225</t>
  </si>
  <si>
    <t>181.61.11.153</t>
  </si>
  <si>
    <t>181.57.249.8</t>
  </si>
  <si>
    <t>179.18.47.115</t>
  </si>
  <si>
    <t>181.59.170.13</t>
  </si>
  <si>
    <t>179.18.37.254</t>
  </si>
  <si>
    <t>Amway Colombia</t>
  </si>
  <si>
    <t>181.49.73.75</t>
  </si>
  <si>
    <t>191.102.238.117</t>
  </si>
  <si>
    <t>190.151.209.208</t>
  </si>
  <si>
    <t>185.154.3.42</t>
  </si>
  <si>
    <t>jorge.garzonp@gmail.com</t>
  </si>
  <si>
    <t>Jorge</t>
  </si>
  <si>
    <t>Garzón</t>
  </si>
  <si>
    <t>186.119.247.139</t>
  </si>
  <si>
    <t>181.68.7.24</t>
  </si>
  <si>
    <t>181.128.204.132</t>
  </si>
  <si>
    <t>186.154.33.196</t>
  </si>
  <si>
    <t>186.145.26.193</t>
  </si>
  <si>
    <t>191.78.133.20</t>
  </si>
  <si>
    <t>190.145.247.213</t>
  </si>
  <si>
    <t>177.252.251.239</t>
  </si>
  <si>
    <t>186.31.58.63</t>
  </si>
  <si>
    <t>190.157.61.6</t>
  </si>
  <si>
    <t>190.156.36.174</t>
  </si>
  <si>
    <t>190.84.133.27</t>
  </si>
  <si>
    <t>190.130.77.30</t>
  </si>
  <si>
    <t>190.127.140.107</t>
  </si>
  <si>
    <t>190.130.64.2</t>
  </si>
  <si>
    <t>186.28.206.220</t>
  </si>
  <si>
    <t>186.80.63.86</t>
  </si>
  <si>
    <t>200.118.249.83</t>
  </si>
  <si>
    <t>186.155.106.122</t>
  </si>
  <si>
    <t>mtovar049@gmail.com</t>
  </si>
  <si>
    <t>maria eugenia</t>
  </si>
  <si>
    <t>tovar</t>
  </si>
  <si>
    <t>179.18.52.140</t>
  </si>
  <si>
    <t>181.55.161.165</t>
  </si>
  <si>
    <t>190.26.186.243</t>
  </si>
  <si>
    <t>190.26.230.177</t>
  </si>
  <si>
    <t>191.89.228.12</t>
  </si>
  <si>
    <t>181.49.71.141</t>
  </si>
  <si>
    <t>186.80.250.84</t>
  </si>
  <si>
    <t>Evok</t>
  </si>
  <si>
    <t>190.127.232.199</t>
  </si>
  <si>
    <t>190.145.246.222</t>
  </si>
  <si>
    <t>186.155.89.51</t>
  </si>
  <si>
    <t>152.201.1.221</t>
  </si>
  <si>
    <t xml:space="preserve">Mercado libre </t>
  </si>
  <si>
    <t>181.57.244.227</t>
  </si>
  <si>
    <t>181.49.74.142</t>
  </si>
  <si>
    <t>186.29.25.223</t>
  </si>
  <si>
    <t>El más verde.com</t>
  </si>
  <si>
    <t>181.50.209.135</t>
  </si>
  <si>
    <t>181.68.5.66</t>
  </si>
  <si>
    <t>201.244.40.167</t>
  </si>
  <si>
    <t>152.201.176.151</t>
  </si>
  <si>
    <t>201.185.80.248</t>
  </si>
  <si>
    <t>181.49.69.2</t>
  </si>
  <si>
    <t>186.30.27.18</t>
  </si>
  <si>
    <t>186.145.85.89</t>
  </si>
  <si>
    <t>186.83.197.148</t>
  </si>
  <si>
    <t>N/A</t>
  </si>
  <si>
    <t>186.146.16.176</t>
  </si>
  <si>
    <t>181.63.27.88</t>
  </si>
  <si>
    <t>De</t>
  </si>
  <si>
    <t>177.252.249.64</t>
  </si>
  <si>
    <t>152.202.0.210</t>
  </si>
  <si>
    <t>186.84.14.136</t>
  </si>
  <si>
    <t>186.145.24.102</t>
  </si>
  <si>
    <t>177.252.253.25</t>
  </si>
  <si>
    <t>186.82.226.61</t>
  </si>
  <si>
    <t>152.201.34.220</t>
  </si>
  <si>
    <t>177.252.253.50</t>
  </si>
  <si>
    <t>191.79.236.163</t>
  </si>
  <si>
    <t>186.146.121.239</t>
  </si>
  <si>
    <t>190.130.64.251</t>
  </si>
  <si>
    <t>200.119.58.11</t>
  </si>
  <si>
    <t>161.10.210.231</t>
  </si>
  <si>
    <t>181.61.60.34</t>
  </si>
  <si>
    <t>190.24.109.121</t>
  </si>
  <si>
    <t>50.206.205.130</t>
  </si>
  <si>
    <t xml:space="preserve">En </t>
  </si>
  <si>
    <t>191.91.64.170</t>
  </si>
  <si>
    <t>Fulling</t>
  </si>
  <si>
    <t>190.127.139.213</t>
  </si>
  <si>
    <t>172.58.15.35</t>
  </si>
  <si>
    <t>Empaques de cartón degradable</t>
  </si>
  <si>
    <t>177.252.252.192</t>
  </si>
  <si>
    <t>186.28.161.172</t>
  </si>
  <si>
    <t>190.66.108.207</t>
  </si>
  <si>
    <t>181.234.49.80</t>
  </si>
  <si>
    <t>186.29.104.234</t>
  </si>
  <si>
    <t>186.80.129.172</t>
  </si>
  <si>
    <t>186.29.125.181</t>
  </si>
  <si>
    <t>181.140.106.202</t>
  </si>
  <si>
    <t>186.154.35.8</t>
  </si>
  <si>
    <t>181.57.243.81</t>
  </si>
  <si>
    <t>186.145.131.4</t>
  </si>
  <si>
    <t>181.56.226.46</t>
  </si>
  <si>
    <t>186.81.185.168</t>
  </si>
  <si>
    <t>181.61.90.194</t>
  </si>
  <si>
    <t xml:space="preserve">Doterra </t>
  </si>
  <si>
    <t>191.109.149.28</t>
  </si>
  <si>
    <t>181.128.206.106</t>
  </si>
  <si>
    <t>177.252.249.77</t>
  </si>
  <si>
    <t>152.202.3.221</t>
  </si>
  <si>
    <t>190.239.78.203</t>
  </si>
  <si>
    <t>181.130.153.47</t>
  </si>
  <si>
    <t>186.80.174.200</t>
  </si>
  <si>
    <t>186.85.166.231</t>
  </si>
  <si>
    <t>186.30.65.109</t>
  </si>
  <si>
    <t>181.63.119.18</t>
  </si>
  <si>
    <t xml:space="preserve">Goretti. Bienestar </t>
  </si>
  <si>
    <t>181.246.131.150</t>
  </si>
  <si>
    <t>181.234.3.114</t>
  </si>
  <si>
    <t>190.157.161.189</t>
  </si>
  <si>
    <t>186.28.164.139</t>
  </si>
  <si>
    <t>Corpocampo</t>
  </si>
  <si>
    <t>152.202.49.46</t>
  </si>
  <si>
    <t>186.154.99.247</t>
  </si>
  <si>
    <t>181.54.134.93</t>
  </si>
  <si>
    <t>186.81.80.44</t>
  </si>
  <si>
    <t>200.118.169.6</t>
  </si>
  <si>
    <t>186.30.92.74</t>
  </si>
  <si>
    <t>Mgreen</t>
  </si>
  <si>
    <t>190.147.3.243</t>
  </si>
  <si>
    <t>181.57.244.228</t>
  </si>
  <si>
    <t>191.102.238.131</t>
  </si>
  <si>
    <t>186.29.170.85</t>
  </si>
  <si>
    <t>179.32.150.94</t>
  </si>
  <si>
    <t>186.145.59.197</t>
  </si>
  <si>
    <t>190.84.134.187</t>
  </si>
  <si>
    <t>190.130.78.67</t>
  </si>
  <si>
    <t>190.24.116.13</t>
  </si>
  <si>
    <t>200.112.108.79</t>
  </si>
  <si>
    <t>152.201.185.200</t>
  </si>
  <si>
    <t>186.154.99.161</t>
  </si>
  <si>
    <t>190.25.42.91</t>
  </si>
  <si>
    <t>Ecoutlet</t>
  </si>
  <si>
    <t>179.18.46.236</t>
  </si>
  <si>
    <t>201.244.168.141</t>
  </si>
  <si>
    <t>181.33.91.81</t>
  </si>
  <si>
    <t>190.156.29.30</t>
  </si>
  <si>
    <t>https://www.datos.gov.co/widgets/4s2i-bneh</t>
  </si>
  <si>
    <t>181.138.13.172</t>
  </si>
  <si>
    <t>granjaporcicolaguarne@gmail.com</t>
  </si>
  <si>
    <t>177.252.248.30</t>
  </si>
  <si>
    <t>181.59.8.142</t>
  </si>
  <si>
    <t>190.9.209.152</t>
  </si>
  <si>
    <t>190.145.245.171</t>
  </si>
  <si>
    <t>ekoplanet</t>
  </si>
  <si>
    <t>181.57.245.155</t>
  </si>
  <si>
    <t>190.12.141.242</t>
  </si>
  <si>
    <t>190.156.38.26</t>
  </si>
  <si>
    <t>191.72.184.250</t>
  </si>
  <si>
    <t>167.0.253.199</t>
  </si>
  <si>
    <t>190.85.113.133</t>
  </si>
  <si>
    <t>181.50.216.93</t>
  </si>
  <si>
    <t>181.57.240.211</t>
  </si>
  <si>
    <t>152.202.65.45</t>
  </si>
  <si>
    <t>167.0.189.231</t>
  </si>
  <si>
    <t>190.27.4.39</t>
  </si>
  <si>
    <t>181.57.242.143</t>
  </si>
  <si>
    <t>190.157.123.158</t>
  </si>
  <si>
    <t>190.85.146.125</t>
  </si>
  <si>
    <t>186.146.43.50</t>
  </si>
  <si>
    <t>107.77.216.113</t>
  </si>
  <si>
    <t>Amazon</t>
  </si>
  <si>
    <t>186.155.30.66</t>
  </si>
  <si>
    <t>apapamija@minambiente.gov.co</t>
  </si>
  <si>
    <t>190.9.199.250</t>
  </si>
  <si>
    <t>amarantadecolombia@gmail.com</t>
  </si>
  <si>
    <t>186.31.7.16</t>
  </si>
  <si>
    <t>andresfmurillo@hotmail.com</t>
  </si>
  <si>
    <t>152.202.2.153</t>
  </si>
  <si>
    <t xml:space="preserve">De planta </t>
  </si>
  <si>
    <t>69.174.87.156</t>
  </si>
  <si>
    <t>jgirald97380@universidadean.edu.co</t>
  </si>
  <si>
    <t>foxmoreno@hotmail.com</t>
  </si>
  <si>
    <t>181.57.249.130</t>
  </si>
  <si>
    <t>Aolarte52883@universidadean.edu.co</t>
  </si>
  <si>
    <t>ANDRES</t>
  </si>
  <si>
    <t>ROJAS</t>
  </si>
  <si>
    <t>190.156.71.114</t>
  </si>
  <si>
    <t>agonzale4164@universidadean.edu.co</t>
  </si>
  <si>
    <t>ANGIE</t>
  </si>
  <si>
    <t>SAAVEDRA</t>
  </si>
  <si>
    <t>152.201.48.166</t>
  </si>
  <si>
    <t>maklac@hotmail.com</t>
  </si>
  <si>
    <t>Maria</t>
  </si>
  <si>
    <t>Coral</t>
  </si>
  <si>
    <t>170.246.114.70</t>
  </si>
  <si>
    <t>186.155.81.191</t>
  </si>
  <si>
    <t>181.57.248.252</t>
  </si>
  <si>
    <t>vpuniformes@hotmail.com</t>
  </si>
  <si>
    <t>vestimos</t>
  </si>
  <si>
    <t>profesionales</t>
  </si>
  <si>
    <t>181.57.249.9</t>
  </si>
  <si>
    <t>marios6@areandina.edu.co</t>
  </si>
  <si>
    <t>marcela</t>
  </si>
  <si>
    <t>rios</t>
  </si>
  <si>
    <t>190.146.206.233</t>
  </si>
  <si>
    <t>julianramos@fluvia.co</t>
  </si>
  <si>
    <t>vidarte.col@gmail.com</t>
  </si>
  <si>
    <t>jennifer.villalba@corporacionhorizontes.com</t>
  </si>
  <si>
    <t>Colombia Compra Eficiente</t>
  </si>
  <si>
    <t>177.252.254.208</t>
  </si>
  <si>
    <t>kreabienestar@gmail.com</t>
  </si>
  <si>
    <t>Krea</t>
  </si>
  <si>
    <t>Bienestar</t>
  </si>
  <si>
    <t>Ecooutlet</t>
  </si>
  <si>
    <t>190.156.171.11</t>
  </si>
  <si>
    <t>190.14.238.114</t>
  </si>
  <si>
    <t>Alopezz31620@universidadean.edu.co</t>
  </si>
  <si>
    <t>ANGI</t>
  </si>
  <si>
    <t>ZAMUDIO</t>
  </si>
  <si>
    <t>190.127.196.147</t>
  </si>
  <si>
    <t>186.155.21.65</t>
  </si>
  <si>
    <t>186.80.184.167</t>
  </si>
  <si>
    <t>marthaisjimenez@gmail.com</t>
  </si>
  <si>
    <t>foxmoreno@gmail.com</t>
  </si>
  <si>
    <t>hector</t>
  </si>
  <si>
    <t>vasquez</t>
  </si>
  <si>
    <t>190.127.141.169</t>
  </si>
  <si>
    <t>181.55.221.114</t>
  </si>
  <si>
    <t>okjavier@gmail.com</t>
  </si>
  <si>
    <t>Oscar</t>
  </si>
  <si>
    <t>Olaya</t>
  </si>
  <si>
    <t>181.57.246.63</t>
  </si>
  <si>
    <t>201.234.79.165</t>
  </si>
  <si>
    <t>191.102.236.26</t>
  </si>
  <si>
    <t>roncanciomiguel@hotmail.com</t>
  </si>
  <si>
    <t>miguel</t>
  </si>
  <si>
    <t>roncancio</t>
  </si>
  <si>
    <t>186.80.28.76</t>
  </si>
  <si>
    <t>hmoreno84175@universidadean.edu.co</t>
  </si>
  <si>
    <t>181.59.169.85</t>
  </si>
  <si>
    <t>ninijohanarojas@hotmail.com</t>
  </si>
  <si>
    <t>johanna</t>
  </si>
  <si>
    <t>rojas</t>
  </si>
  <si>
    <t>177.252.254.213</t>
  </si>
  <si>
    <t>186.146.140.237</t>
  </si>
  <si>
    <t xml:space="preserve">discrepante </t>
  </si>
  <si>
    <t>181.54.243.45</t>
  </si>
  <si>
    <t>186.83.199.34</t>
  </si>
  <si>
    <t>190.205.176.134</t>
  </si>
  <si>
    <t>190.9.201.145</t>
  </si>
  <si>
    <t>186.29.15.231</t>
  </si>
  <si>
    <t>181.57.251.208</t>
  </si>
  <si>
    <t>186.28.200.56</t>
  </si>
  <si>
    <t>152.201.177.20</t>
  </si>
  <si>
    <t>191.146.73.24</t>
  </si>
  <si>
    <t>181.54.49.207</t>
  </si>
  <si>
    <t>186.154.37.150</t>
  </si>
  <si>
    <t>186.30.180.64</t>
  </si>
  <si>
    <t>190.66.23.194</t>
  </si>
  <si>
    <t>186.80.207.113</t>
  </si>
  <si>
    <t>62.57.153.132</t>
  </si>
  <si>
    <t>181.49.73.77</t>
  </si>
  <si>
    <t>186.86.25.211</t>
  </si>
  <si>
    <t>181.57.182.97</t>
  </si>
  <si>
    <t>181.52.220.188</t>
  </si>
  <si>
    <t>181.33.62.200</t>
  </si>
  <si>
    <t>191.158.198.116</t>
  </si>
  <si>
    <t>177.252.248.228</t>
  </si>
  <si>
    <t>179.18.50.120</t>
  </si>
  <si>
    <t>191.102.196.82</t>
  </si>
  <si>
    <t>190.27.202.198</t>
  </si>
  <si>
    <t>213.143.48.34</t>
  </si>
  <si>
    <t>181.54.39.215</t>
  </si>
  <si>
    <t>181.63.134.111</t>
  </si>
  <si>
    <t>190.66.181.14</t>
  </si>
  <si>
    <t>181.206.4.109</t>
  </si>
  <si>
    <t>186.115.35.94</t>
  </si>
  <si>
    <t>190.27.7.173</t>
  </si>
  <si>
    <t>152.202.76.19</t>
  </si>
  <si>
    <t>201.245.229.72</t>
  </si>
  <si>
    <t>152.201.36.43</t>
  </si>
  <si>
    <t>191.74.217.122</t>
  </si>
  <si>
    <t>83.45.128.117</t>
  </si>
  <si>
    <t>186.115.205.46</t>
  </si>
  <si>
    <t>181.57.251.188</t>
  </si>
  <si>
    <t>177.252.255.142</t>
  </si>
  <si>
    <t>24.0.149.124</t>
  </si>
  <si>
    <t>186.29.172.148</t>
  </si>
  <si>
    <t>181.61.173.164</t>
  </si>
  <si>
    <t>186.155.162.30</t>
  </si>
  <si>
    <t>186.145.49.77</t>
  </si>
  <si>
    <t>152.201.32.116</t>
  </si>
  <si>
    <t>177.252.250.56</t>
  </si>
  <si>
    <t>190.25.65.167</t>
  </si>
  <si>
    <t>190.24.49.245</t>
  </si>
  <si>
    <t>177.252.249.216</t>
  </si>
  <si>
    <t>181.57.242.253</t>
  </si>
  <si>
    <t>181.151.117.72</t>
  </si>
  <si>
    <t>181.33.52.62</t>
  </si>
  <si>
    <t>177.252.254.138</t>
  </si>
  <si>
    <t>190.130.107.63</t>
  </si>
  <si>
    <t>190.242.60.154</t>
  </si>
  <si>
    <t>191.73.97.20</t>
  </si>
  <si>
    <t>190.110.102.185</t>
  </si>
  <si>
    <t>186.84.196.193</t>
  </si>
  <si>
    <t>186.29.174.82</t>
  </si>
  <si>
    <t>190.240.142.240</t>
  </si>
  <si>
    <t>181.57.250.9</t>
  </si>
  <si>
    <t>186.154.114.201</t>
  </si>
  <si>
    <t>179.18.51.83</t>
  </si>
  <si>
    <t>181.48.140.18</t>
  </si>
  <si>
    <t>152.200.233.111</t>
  </si>
  <si>
    <t>191.150.115.25</t>
  </si>
  <si>
    <t>200.32.80.33</t>
  </si>
  <si>
    <t>200.119.124.50</t>
  </si>
  <si>
    <t>186.154.135.91</t>
  </si>
  <si>
    <t>190.9.204.184</t>
  </si>
  <si>
    <t>186.170.43.184</t>
  </si>
  <si>
    <t>186.112.32.47</t>
  </si>
  <si>
    <t>201.245.209.245</t>
  </si>
  <si>
    <t>186.159.112.126</t>
  </si>
  <si>
    <t>152.202.96.161</t>
  </si>
  <si>
    <t>152.200.164.6</t>
  </si>
  <si>
    <t>200.3.222.147</t>
  </si>
  <si>
    <t>184.151.114.70</t>
  </si>
  <si>
    <t>186.31.216.168</t>
  </si>
  <si>
    <t>177.252.249.102</t>
  </si>
  <si>
    <t>181.58.207.86</t>
  </si>
  <si>
    <t>177.252.249.133</t>
  </si>
  <si>
    <t>177.252.248.9</t>
  </si>
  <si>
    <t>148.255.220.117</t>
  </si>
  <si>
    <t>181.254.39.158</t>
  </si>
  <si>
    <t>99.32.59.75</t>
  </si>
  <si>
    <t>152.202.52.99</t>
  </si>
  <si>
    <t>186.31.145.241</t>
  </si>
  <si>
    <t>181.143.182.90</t>
  </si>
  <si>
    <t>152.201.181.13</t>
  </si>
  <si>
    <t>190.85.212.234</t>
  </si>
  <si>
    <t>190.159.228.188</t>
  </si>
  <si>
    <t>190.235.77.145</t>
  </si>
  <si>
    <t>190.67.247.103</t>
  </si>
  <si>
    <t>181.251.33.33</t>
  </si>
  <si>
    <t>181.150.203.222</t>
  </si>
  <si>
    <t>152.202.24.152</t>
  </si>
  <si>
    <t>190.24.98.79</t>
  </si>
  <si>
    <t>177.252.251.233</t>
  </si>
  <si>
    <t>191.151.209.152</t>
  </si>
  <si>
    <t>152.201.50.162</t>
  </si>
  <si>
    <t>190.125.148.109</t>
  </si>
  <si>
    <t>186.80.204.196</t>
  </si>
  <si>
    <t>191.70.174.214</t>
  </si>
  <si>
    <t>186.82.11.238</t>
  </si>
  <si>
    <t>186.154.57.55</t>
  </si>
  <si>
    <t>190.156.117.17</t>
  </si>
  <si>
    <t>107.77.215.95</t>
  </si>
  <si>
    <t>186.30.174.204</t>
  </si>
  <si>
    <t>152.200.147.70</t>
  </si>
  <si>
    <t>190.24.40.190</t>
  </si>
  <si>
    <t>167.0.135.167</t>
  </si>
  <si>
    <t>177.252.250.237</t>
  </si>
  <si>
    <t>186.155.108.46</t>
  </si>
  <si>
    <t>181.59.56.197</t>
  </si>
  <si>
    <t>177.252.251.245</t>
  </si>
  <si>
    <t>179.18.55.4</t>
  </si>
  <si>
    <t>181.49.72.48</t>
  </si>
  <si>
    <t>201.234.79.170</t>
  </si>
  <si>
    <t>179.18.40.59</t>
  </si>
  <si>
    <t>177.252.254.125</t>
  </si>
  <si>
    <t>186.83.103.4</t>
  </si>
  <si>
    <t>186.30.71.191</t>
  </si>
  <si>
    <t>181.49.78.25</t>
  </si>
  <si>
    <t>181.57.240.64</t>
  </si>
  <si>
    <t>177.252.251.209</t>
  </si>
  <si>
    <t>Columna1</t>
  </si>
  <si>
    <t>Media</t>
  </si>
  <si>
    <t>Error típico</t>
  </si>
  <si>
    <t>Mediana</t>
  </si>
  <si>
    <t>Moda</t>
  </si>
  <si>
    <t>Desviación estándar</t>
  </si>
  <si>
    <t>Varianza de la muestra</t>
  </si>
  <si>
    <t>Curtosis</t>
  </si>
  <si>
    <t>Coeficiente de asimetría</t>
  </si>
  <si>
    <t>Rango</t>
  </si>
  <si>
    <t>Mínimo</t>
  </si>
  <si>
    <t>Máximo</t>
  </si>
  <si>
    <t>Suma</t>
  </si>
  <si>
    <t>Cuenta</t>
  </si>
  <si>
    <t>Clase</t>
  </si>
  <si>
    <t>y mayor...</t>
  </si>
  <si>
    <t>Frecuencia</t>
  </si>
  <si>
    <t>La edad promedio de los encuestados es de 37 años, con una deviación de 7 años, un mínimo de 18 y un máximo de 58.</t>
  </si>
  <si>
    <t xml:space="preserve">En la gráfica se observa que la mayoría de los datos se concentran entre los 29 y 47 años. </t>
  </si>
  <si>
    <t>150 personas (40%) no registraron respuesta en la edad</t>
  </si>
  <si>
    <t>Etiquetas de fila</t>
  </si>
  <si>
    <t>(en blanco)</t>
  </si>
  <si>
    <t>Total general</t>
  </si>
  <si>
    <t>Cuenta de respondent_id</t>
  </si>
  <si>
    <t>Etiquetas de columna</t>
  </si>
  <si>
    <t xml:space="preserve">30 encuestados compran y venden </t>
  </si>
  <si>
    <t xml:space="preserve">173 encuestados compran y no venden </t>
  </si>
  <si>
    <t xml:space="preserve">151 encuestados no compran y no venden </t>
  </si>
  <si>
    <t>4 encuestados venden y no compran</t>
  </si>
  <si>
    <t xml:space="preserve">De acuerdo con esto, el perfil de los encuestados se centra en compradores  y no vendedores o personas que no compran ni venden. </t>
  </si>
  <si>
    <t>9 encuestados no registran respuestas</t>
  </si>
  <si>
    <t>Compra y vende</t>
  </si>
  <si>
    <t>Ni compra ni vende</t>
  </si>
  <si>
    <t>Solo Compra</t>
  </si>
  <si>
    <t>Solo Vende</t>
  </si>
  <si>
    <t>De las personas que venden,  el 35% asegura que no conoce donde comprar y vender los productos</t>
  </si>
  <si>
    <t>De las personas que compran,  el 48% asegura que no conoce donde comprar y vender los productos</t>
  </si>
  <si>
    <t>Hay 16 encuestados que no compran productos pero si saben donde comprar y venderlos</t>
  </si>
  <si>
    <t>Hay 100 encuestados que no venden productos pero si saben donde comprar y venderlos</t>
  </si>
  <si>
    <t>De las personas que compran,  el 47% no conoce una página o aplicación para adquirir los productos</t>
  </si>
  <si>
    <t>Hay 5 encuestados que no compran pero si conocen páginas o aplicativos para adquirirlos</t>
  </si>
  <si>
    <t>(Todas)</t>
  </si>
  <si>
    <t>140 encuestados (38%) no respondieron la pregunta</t>
  </si>
  <si>
    <t xml:space="preserve">29 páginas o aplicativos mencionados por los encuestados </t>
  </si>
  <si>
    <t>De las personas que aún no compran, al 79% si le gustaría adquirir los productos en una sola página</t>
  </si>
  <si>
    <t>De las personas que compran, al 3.5% no le gustaría adquirir los productos en una sola página</t>
  </si>
  <si>
    <t>De las personas que venden, al 9% no le gustaría publicitar sus productos en esta página por un costo</t>
  </si>
  <si>
    <t>De las personas que aún no venden, al 52% si le gustaría publicitar los productos en esta página por un costo</t>
  </si>
  <si>
    <t>De los que venden, el 76.5% está dispuesto a pagar entre 50 y 100 mil pesos mensuales</t>
  </si>
  <si>
    <t xml:space="preserve">Al analizar las correlaciones entre variables se observa que </t>
  </si>
  <si>
    <t xml:space="preserve">Comprar productos ambientales tiene una relación alta y significativa con el conocimiento que se tiene sobre donde hacerlo </t>
  </si>
  <si>
    <t>Rango edad</t>
  </si>
  <si>
    <t>Menor a 30 años</t>
  </si>
  <si>
    <t>30 a 40 años</t>
  </si>
  <si>
    <t>40 a 50 años</t>
  </si>
  <si>
    <t>Más de 50 años</t>
  </si>
  <si>
    <t xml:space="preserve">Las personas menores a los 30 años, son los que menos compran y venden productos </t>
  </si>
  <si>
    <t>Las personas menos interesadas en adquirir productos en una sola página son los mayores a 50 años</t>
  </si>
  <si>
    <t>Comprar productos ambientales tiene una relación alta y significativa con realizar la compra a través de una sola página</t>
  </si>
  <si>
    <t>Vender productos ambientales tiene una relación alta y significativa con tener el conocimiento de donde hacerlo</t>
  </si>
  <si>
    <t>De las personas que venden, las más dispuestas a publicitar los productos por un costo de dinero están en el rango de 30 a 50 años</t>
  </si>
  <si>
    <t>Promedio de Alimentos y bebidas (Mercado ecológico)</t>
  </si>
  <si>
    <t>Promedio de Ropa y accesorios ecológicos (joyería, ropa de bebe)</t>
  </si>
  <si>
    <t>Promedio de Juguetes ecológicos</t>
  </si>
  <si>
    <t>Promedio de Productos de salud y belleza</t>
  </si>
  <si>
    <t>Promedio de Servicios ambientales (empresa de consultoría)</t>
  </si>
  <si>
    <t>Promedio de Cuidado personal (jabones, cosméticos)</t>
  </si>
  <si>
    <t>Promedio de Aseo del hogar (detergente, desinfectantes)</t>
  </si>
  <si>
    <t>Promedio de Accesorios para animales</t>
  </si>
  <si>
    <t>Promedio de Desechables y biodegradables (platos, vasos, cubiertos)</t>
  </si>
  <si>
    <t>Promedio de Vídeos, libros, papelería</t>
  </si>
  <si>
    <t>Entre 30 y 40 años prefieren videos, libros y papelería</t>
  </si>
  <si>
    <t xml:space="preserve">Los de más de 50 años prefieren alimentos y bebidas, productos de salud y belleza, </t>
  </si>
  <si>
    <t>Los menores a 30 años prefieren desechables y biodegradables, productos para animales, servicios ambientales</t>
  </si>
  <si>
    <t>Entre 40 y 50 años prefieren ropa y accesorios, productos de cuidado personal</t>
  </si>
  <si>
    <t xml:space="preserve">Nombre de la empresa </t>
  </si>
  <si>
    <t xml:space="preserve">NIT </t>
  </si>
  <si>
    <t xml:space="preserve">¿constituida legalmente? </t>
  </si>
  <si>
    <t>¿punto de venta?</t>
  </si>
  <si>
    <t>pagina de internet</t>
  </si>
  <si>
    <t xml:space="preserve">carro de compras </t>
  </si>
  <si>
    <t xml:space="preserve">Facebook </t>
  </si>
  <si>
    <t>Pinterest</t>
  </si>
  <si>
    <t xml:space="preserve">plan de comercialización </t>
  </si>
  <si>
    <t xml:space="preserve">tipos de productos </t>
  </si>
  <si>
    <t xml:space="preserve">fortalezas </t>
  </si>
  <si>
    <t xml:space="preserve">debilidades </t>
  </si>
  <si>
    <t xml:space="preserve">Discrepante S.A.S </t>
  </si>
  <si>
    <t xml:space="preserve">Empresa dedicada al comercio al por menor realizado a través de internet </t>
  </si>
  <si>
    <t xml:space="preserve">Sí </t>
  </si>
  <si>
    <t xml:space="preserve">Sostenibles </t>
  </si>
  <si>
    <t>Green Store Col S.A.S</t>
  </si>
  <si>
    <t xml:space="preserve">No </t>
  </si>
  <si>
    <t>Bioparque proyectos S.A.S</t>
  </si>
  <si>
    <t xml:space="preserve">Empresa comercializadora de la revista ambiental Catorce6. Cuenta con un link en la página de tienda para la comercialización de productos y servicios sostenibles. </t>
  </si>
  <si>
    <t xml:space="preserve">Siembra viva S.A.S </t>
  </si>
  <si>
    <t xml:space="preserve">Merkagreen S A </t>
  </si>
  <si>
    <t>Verdelogico S.A.S</t>
  </si>
  <si>
    <t>www</t>
  </si>
  <si>
    <t>http://www.discrepante.com/</t>
  </si>
  <si>
    <t>https://be-slow.com/</t>
  </si>
  <si>
    <t>https://siembraviva.com/home/</t>
  </si>
  <si>
    <t>https://www.catorce6.com/</t>
  </si>
  <si>
    <t>http://www.merkagreen.com/</t>
  </si>
  <si>
    <t>https://superfuds.com/</t>
  </si>
  <si>
    <t>https://verdelogico.com/</t>
  </si>
  <si>
    <t>http://eco-regalos.com/movil/</t>
  </si>
  <si>
    <t>https://www.corpocampo.com/</t>
  </si>
  <si>
    <t xml:space="preserve">tiempo de la pagina </t>
  </si>
  <si>
    <t xml:space="preserve">4 años 11 meses </t>
  </si>
  <si>
    <t>ranking de trafico global</t>
  </si>
  <si>
    <t xml:space="preserve">visitas a la pagina diaria </t>
  </si>
  <si>
    <t>11 años</t>
  </si>
  <si>
    <t xml:space="preserve">8 meses 1 semana </t>
  </si>
  <si>
    <t>0.15 UDS</t>
  </si>
  <si>
    <t>5 años 4 meses</t>
  </si>
  <si>
    <t>1 año 11 meses</t>
  </si>
  <si>
    <t>n/a</t>
  </si>
  <si>
    <t>8 años 5 meses</t>
  </si>
  <si>
    <t xml:space="preserve">14 años </t>
  </si>
  <si>
    <t>5 años 6 meses</t>
  </si>
  <si>
    <t xml:space="preserve">perecederos </t>
  </si>
  <si>
    <t xml:space="preserve">Productos industriales </t>
  </si>
  <si>
    <t xml:space="preserve">no identifica </t>
  </si>
  <si>
    <t>https://solverde.com.co</t>
  </si>
  <si>
    <t xml:space="preserve">Sol verde tienda naturista </t>
  </si>
  <si>
    <t xml:space="preserve">17 años </t>
  </si>
  <si>
    <t>tienda con sentido</t>
  </si>
  <si>
    <t>2 años 9 meses</t>
  </si>
  <si>
    <t>Bolsa vida</t>
  </si>
  <si>
    <t>https://bolsavida.com.co</t>
  </si>
  <si>
    <t xml:space="preserve">18 años </t>
  </si>
  <si>
    <t xml:space="preserve">tipo de competencia </t>
  </si>
  <si>
    <t xml:space="preserve">Directa </t>
  </si>
  <si>
    <t>Indirecta</t>
  </si>
  <si>
    <t xml:space="preserve">aplicación </t>
  </si>
  <si>
    <t>mercado libre</t>
  </si>
  <si>
    <t>APP</t>
  </si>
  <si>
    <t>olx</t>
  </si>
  <si>
    <t xml:space="preserve">linio </t>
  </si>
  <si>
    <t>https://es.slideshare.net/IAB_Spain/manual-aso-2016</t>
  </si>
  <si>
    <t xml:space="preserve">costo por publicar </t>
  </si>
  <si>
    <t>www.mercadolibre.com</t>
  </si>
  <si>
    <t>Sostenible</t>
  </si>
  <si>
    <t>Eco Friendly</t>
  </si>
  <si>
    <t>Reutilizable</t>
  </si>
  <si>
    <t>4,7/5</t>
  </si>
  <si>
    <t>4,8/5</t>
  </si>
  <si>
    <t>4,4/5</t>
  </si>
  <si>
    <t>gratuita</t>
  </si>
  <si>
    <t xml:space="preserve">empresa dedicada a la venta de productos sostenibles </t>
  </si>
  <si>
    <t xml:space="preserve">Superfüds S.A.S </t>
  </si>
  <si>
    <t xml:space="preserve">venta de productos saludables </t>
  </si>
  <si>
    <t>venta de productos sostenibles derivados de la palma Naidi o acai (palmito)</t>
  </si>
  <si>
    <t xml:space="preserve"> empresa que a través del desarrollo de eco-regalos responsables </t>
  </si>
  <si>
    <t>Tienda online de productos de las mejores marcas de vitaminas, minerales, suplementos alimenticios, esencias florales, homeopatía y cosméticos naturales.</t>
  </si>
  <si>
    <t>compras conscientes y responsables al alcance de tu bolsillo Productos ecológicos, bio degradables, orgánicos. Artículos y regalos útiles, eficientes, prácticos, …</t>
  </si>
  <si>
    <t xml:space="preserve">consentido verde </t>
  </si>
  <si>
    <t xml:space="preserve">tienda online de productos eco amigables </t>
  </si>
  <si>
    <t>https://consentidoverde.com</t>
  </si>
  <si>
    <t xml:space="preserve">3 años 4 meses </t>
  </si>
  <si>
    <t>alimentos, bebes, hogar</t>
  </si>
  <si>
    <t xml:space="preserve">Valor estimado de la pagina USD </t>
  </si>
  <si>
    <t xml:space="preserve">ingreso diario aprox USD </t>
  </si>
  <si>
    <t xml:space="preserve">empresa dedicada a la venta de bolsas ecológicas </t>
  </si>
  <si>
    <t xml:space="preserve">características </t>
  </si>
  <si>
    <t xml:space="preserve">Visitantes únicos diarios </t>
  </si>
  <si>
    <t xml:space="preserve">la pagina web tiene un tiempo adecuado de lanzamiento
se encuentra dentro del ranking de paginas a nivel mundial
 cuenta con carro de compras 
cuenta con un plan de comercialización visible para los posibles clientes 
tiene presencia en todas las redes sociales 
</t>
  </si>
  <si>
    <t xml:space="preserve">no se observa plan de comercialización visible </t>
  </si>
  <si>
    <t xml:space="preserve">cuenta con un punto de venta ubicado en la ciudad de Bogotá. </t>
  </si>
  <si>
    <t xml:space="preserve">la publicación de los productos y servicios es gratis </t>
  </si>
  <si>
    <t xml:space="preserve">la tienda virtual usa como plataforma la comercialización de la revista ambiental, por tanto, hace uso de su pagina para direccionar posibles clientes a la tienda virtual 
tiene presencia en todas las redes sociales, </t>
  </si>
  <si>
    <t xml:space="preserve">la empresa hace uso de las redes sociales básicas, teniendo en el periodo de análisis un seguimiento orgánico 
cuenta con pagina web y carro de compras </t>
  </si>
  <si>
    <t xml:space="preserve">empresa dedicada a la comercialización de productos de agricultura ecológica </t>
  </si>
  <si>
    <t>cobro de entrega por día 4500 pesos en horario especifico 7500. si es mercado por suscripción es gratis al igual que el servicio Premium,</t>
  </si>
  <si>
    <t xml:space="preserve">en comparación con las demás paginas analizadas, esta es la que tiene mayor trafico de visitantes únicos y visitas diarias. 
Cuenta con pagina web y carro de compras
la empresa hace uso de las redes sociales lo cual lo posiciona entre las empresas analizadas adecuadamente </t>
  </si>
  <si>
    <t xml:space="preserve">empresa de intermediación comercial que conecta la oferta y la demanda  de productos y servicios ambientales </t>
  </si>
  <si>
    <t xml:space="preserve">cuenta con tres categorías de productos a comercializar (tipo de producto) </t>
  </si>
  <si>
    <t xml:space="preserve">empresa de consultoría que desarrolla estrategias, productos y servicios utilizando las tecnologías de la información para generar conciencia en las personas, </t>
  </si>
  <si>
    <t>Planta tus sentimientos S.A.S</t>
  </si>
  <si>
    <t>Be Slow S.A.S</t>
  </si>
  <si>
    <t xml:space="preserve">bolsas </t>
  </si>
  <si>
    <t xml:space="preserve">tiene presencia en todas las redes sociales </t>
  </si>
  <si>
    <t>Seguidores  Facebook</t>
  </si>
  <si>
    <t xml:space="preserve">Me gusta Facebook </t>
  </si>
  <si>
    <t>Seguidores  Twitter</t>
  </si>
  <si>
    <t xml:space="preserve">Seguidores Instagram </t>
  </si>
  <si>
    <t xml:space="preserve">Suscriptores YouTube </t>
  </si>
  <si>
    <t xml:space="preserve">Seguidores Pinterest  </t>
  </si>
  <si>
    <t xml:space="preserve">la presencia en redes sociales tales como twitter, YouTube y Pinterest es baja en comparación con las demás redes en las que tiene presencia 
no se cuenta con aplicación para plataformas de celular </t>
  </si>
  <si>
    <t xml:space="preserve">no cuenta con pagina web y  carro de compras
su presencia en redes sociales es baja, 
no se observa un plan de comercialización visible para los posibles clientes 
no se cuenta con aplicación para plataformas de celular </t>
  </si>
  <si>
    <t xml:space="preserve">aunque la revista es un punto importante, en redes sociales no tiene un numero de visitas significativo 
la red de YouTube no es una red fuerte para la empresa, 
no se hace uso de Pinterest 
no se cuenta con aplicación para plataformas de celular 
</t>
  </si>
  <si>
    <t xml:space="preserve">la iniciativa a la fecha no esta en funcionamiento por tanto no se observan datos estadísticos de ingreso a la pagina o elementos que permitan valorarla 
no se cuenta con aplicación para plataformas de celular </t>
  </si>
  <si>
    <t xml:space="preserve">la empresa solo vende productos de agricultura ecológica. 
No se hace uso de todas las redes sociales 
cuenta con un plan de comercialización visible para los posibles clientes 
no se cuenta con aplicación para plataformas de celular 
</t>
  </si>
  <si>
    <t xml:space="preserve">contacto con el vendedor mediante solicitud de cotización 
no se cuenta con aplicación para plataformas de celular </t>
  </si>
  <si>
    <t xml:space="preserve">la pagina no se puede navegar presentan errores en navegación
no se puede realizar un suscripción a la pagina 
la presencia en redes sociales es pobre 
no se cuenta con aplicación para plataformas de celular </t>
  </si>
  <si>
    <t xml:space="preserve">tiene tienda pero no esta activa. 
No cuenta con carro de compras 
no se cuenta con aplicación para plataformas de celular </t>
  </si>
  <si>
    <t xml:space="preserve">no se cuenta con aplicación para plataformas de celular </t>
  </si>
  <si>
    <t xml:space="preserve">solo se comercializan los productos propios 
aunque la pagina tiene presencia en web de 18 años no se registran datos de ranking de pagina 
no se cuenta con aplicación para plataformas de celular </t>
  </si>
  <si>
    <t xml:space="preserve">alimentos </t>
  </si>
  <si>
    <t>https://tiendaconsentido.com</t>
  </si>
  <si>
    <t xml:space="preserve">naturistas </t>
  </si>
  <si>
    <t>4.1. Cobertura y Tarifas:
a) Nuestra cobertura será en el territorio nacional Colombiano, incluyendo San Andrés y Providencia.
b) Para compras inferiores a $ 30.000, el valor del flete será a cargo del cliente para las ciudades de Bogotá y Medellín con valor de 2.000 si es superior a $30.000 en estas ciudades el envío será totalmente gratis.
c) Para compras inferiores a $ 30.000, en las ciudades capitales de cada departamento el valor del flete será a cargo del cliente $ 7.000 si es superior a $30.000 en estas ciudades el flete será a cargo del cliente y será de $ 2.000.
c) Para zonas rurales, pueblos, y ciudades no principales por compras inferiores a $ 30.000 el flete será a cargo del cliente $ 15.000, por compras superiores a $ 120.000 el flete sería de $10.000 a cargo del cliente.
d) Para ciudades como San Andrés Islas, Providencia, Santa Catalina, Leticia, Mocoa, Puerto Carreño, Mitú, Guapi, Barbacoas, Tumaco, Poblaciones del Putumayo, Arauca, Meta, Guainía, Amazonas, Vaupés, Choco. El flete será a cargo del cliente $ 25.000 por compras inferiores a 90.000 y de $ 10.000 por compras superiores a $ 120.000.</t>
  </si>
  <si>
    <t xml:space="preserve">sostenibles </t>
  </si>
  <si>
    <t>cuenta con una amplia gama de productos ofrecidos (312) 
cuenta con carro de compras</t>
  </si>
  <si>
    <t xml:space="preserve">cuenta con una pagina amigable de navegación 
cuenta con carro de compras 
tiene un blog asociado a la pagina </t>
  </si>
  <si>
    <t xml:space="preserve">Ranking Colombia </t>
  </si>
  <si>
    <t xml:space="preserve">Fuentes de trafico </t>
  </si>
  <si>
    <t xml:space="preserve">tiene Blog </t>
  </si>
  <si>
    <t xml:space="preserve">Trafico desde Blog </t>
  </si>
  <si>
    <t xml:space="preserve">Pagina principal </t>
  </si>
  <si>
    <t xml:space="preserve">Acerca de </t>
  </si>
  <si>
    <t xml:space="preserve">Actividad </t>
  </si>
  <si>
    <t xml:space="preserve">respuesta </t>
  </si>
  <si>
    <t>Compromiso</t>
  </si>
  <si>
    <t xml:space="preserve">n/a </t>
  </si>
  <si>
    <t xml:space="preserve">promedio Facebook </t>
  </si>
  <si>
    <t>crecimiento en año</t>
  </si>
  <si>
    <t>post</t>
  </si>
  <si>
    <t>likes</t>
  </si>
  <si>
    <t xml:space="preserve">comentarios </t>
  </si>
  <si>
    <t xml:space="preserve">rango de compromiso </t>
  </si>
  <si>
    <t xml:space="preserve">alcance estimado de post </t>
  </si>
  <si>
    <t>Cuenta con un evento una vez al año, denominado ecofriday,  objetivo es unificar los distintos ejes del desarrollo sustentable, con una iniciativa que genera conciencia, empodera a emprendedores y vendedores  y contribuye al cuidado del medio ambiente.</t>
  </si>
  <si>
    <t>www.olx.com.co</t>
  </si>
  <si>
    <t>www.linio.com.co</t>
  </si>
  <si>
    <t>https://www.facebook.com/marketplace</t>
  </si>
  <si>
    <t>mixta</t>
  </si>
  <si>
    <t xml:space="preserve">no tiene costo por venta </t>
  </si>
  <si>
    <t>Precio</t>
  </si>
  <si>
    <t>En nuestra página puedes cargar todos los productos que quieras; no se cobra nada por creación de la cuenta ni por publicación de tu producto. Lo único que se te cobrará es una comisión por cada venta realizada dentro de Linio. Por otro lado, si tu cuenta se encuentra activa y tus ventas mensuales son mayores a los $100,000, se te cobrará un monto de $20,000, más IVA por uso de la plataforma.</t>
  </si>
  <si>
    <t>la plataforma facilita la conexión de personas para comprar, vender o intercambiar bienes y servicios usados.</t>
  </si>
  <si>
    <t>Empresa</t>
  </si>
  <si>
    <t xml:space="preserve">ABC publicitario </t>
  </si>
  <si>
    <t xml:space="preserve">paquetes de pauta </t>
  </si>
  <si>
    <t xml:space="preserve">logo en detalle de empresa </t>
  </si>
  <si>
    <t>link a sitio web</t>
  </si>
  <si>
    <t xml:space="preserve">ubicación en google maps </t>
  </si>
  <si>
    <t xml:space="preserve">redes sociales </t>
  </si>
  <si>
    <t xml:space="preserve">trabajos realizados </t>
  </si>
  <si>
    <t xml:space="preserve">Premium (año) </t>
  </si>
  <si>
    <t xml:space="preserve">sucursales con personal </t>
  </si>
  <si>
    <t xml:space="preserve">videos de la empresa </t>
  </si>
  <si>
    <t xml:space="preserve">Banners publicitarios </t>
  </si>
  <si>
    <t>Banner Home (728 x90 px)</t>
  </si>
  <si>
    <t xml:space="preserve">Banner Media pagina (300 x 600 px) </t>
  </si>
  <si>
    <t xml:space="preserve">Aviso clasificado </t>
  </si>
  <si>
    <t>3 meses</t>
  </si>
  <si>
    <t>12 meses</t>
  </si>
  <si>
    <t>https://www.abcpublicitario.com/institucional/tarifas</t>
  </si>
  <si>
    <t>revista virtual pro</t>
  </si>
  <si>
    <t>http://www.revistavirtualpro.com/pauta-tarifas#tarifas</t>
  </si>
  <si>
    <t>Paquetes x mil visualizaciones</t>
  </si>
  <si>
    <t>Costo por mil</t>
  </si>
  <si>
    <t>Costo total</t>
  </si>
  <si>
    <t>Banner horizontal superior expandible</t>
  </si>
  <si>
    <t>$   10.000</t>
  </si>
  <si>
    <t>$  5000.000</t>
  </si>
  <si>
    <t>$   9.500</t>
  </si>
  <si>
    <t>$  950.000</t>
  </si>
  <si>
    <t>$   8.500</t>
  </si>
  <si>
    <t>$  1'700.000</t>
  </si>
  <si>
    <t>Banner destacado Home</t>
  </si>
  <si>
    <t>$   9.250</t>
  </si>
  <si>
    <t>$     462.500</t>
  </si>
  <si>
    <t>$   8,750</t>
  </si>
  <si>
    <t>$  875.000</t>
  </si>
  <si>
    <t>$   7,750</t>
  </si>
  <si>
    <t>$  1'550.000</t>
  </si>
  <si>
    <t>Banner lateral superior - box banner</t>
  </si>
  <si>
    <t>Anuncios de texto con imagen</t>
  </si>
  <si>
    <t>$   7.000</t>
  </si>
  <si>
    <t>$     350.000</t>
  </si>
  <si>
    <t>$   6.500</t>
  </si>
  <si>
    <t>$  650.000</t>
  </si>
  <si>
    <t>$   5.000</t>
  </si>
  <si>
    <t>$  1'000.000</t>
  </si>
  <si>
    <t>Tipo de banner</t>
  </si>
  <si>
    <t xml:space="preserve">Local </t>
  </si>
  <si>
    <t xml:space="preserve">Regional </t>
  </si>
  <si>
    <t xml:space="preserve">Nacional </t>
  </si>
  <si>
    <t xml:space="preserve">Zonal </t>
  </si>
  <si>
    <t xml:space="preserve">Otras </t>
  </si>
  <si>
    <t xml:space="preserve">Especial </t>
  </si>
  <si>
    <t xml:space="preserve">Valor </t>
  </si>
  <si>
    <t xml:space="preserve">Flete </t>
  </si>
  <si>
    <t xml:space="preserve">Total </t>
  </si>
  <si>
    <t>Tipo</t>
  </si>
  <si>
    <t xml:space="preserve">Servicios adicionales </t>
  </si>
  <si>
    <t>Periodo de tiempo</t>
  </si>
  <si>
    <t>Patrocinio sección Revista Virtual Pro</t>
  </si>
  <si>
    <t>1 mes</t>
  </si>
  <si>
    <t>$  5.000.000</t>
  </si>
  <si>
    <t>6 meses</t>
  </si>
  <si>
    <t>$  8'000.000</t>
  </si>
  <si>
    <t>Tipo de servicio</t>
  </si>
  <si>
    <t>Número de correos</t>
  </si>
  <si>
    <t>Costo por correo</t>
  </si>
  <si>
    <t>Boletín virtual exclusivo</t>
  </si>
  <si>
    <t>$ 1'400.000</t>
  </si>
  <si>
    <t>$ 2'310.000</t>
  </si>
  <si>
    <t>$ 2'700.000</t>
  </si>
  <si>
    <t>Nota en boletín virtual</t>
  </si>
  <si>
    <t>$ 1'620.000</t>
  </si>
  <si>
    <t>Banner en boletín virtual</t>
  </si>
  <si>
    <t>Landing Page para captura de datos</t>
  </si>
  <si>
    <t xml:space="preserve">patrocinios </t>
  </si>
  <si>
    <t>Patrocinio</t>
  </si>
  <si>
    <t>DIRECTORIO</t>
  </si>
  <si>
    <t>Tiempo (años)</t>
  </si>
  <si>
    <t>Costo año</t>
  </si>
  <si>
    <t>Directorio Industrial</t>
  </si>
  <si>
    <t>1 año</t>
  </si>
  <si>
    <t>Webinars</t>
  </si>
  <si>
    <t>WEBINARS</t>
  </si>
  <si>
    <t xml:space="preserve">Las tarifas y servicios definidos son dos: 
1. Plan 1 es para personas que van a ofrecer productos:   No tiene costo de inscripción, publicar productos es gratis, sólo se cobra sobre ventas: 20% más IVA equivalente al 23,2%. Se pueden publicar 50 productos y el pago se efectúa al final del mes. 
2. El Plan 2 es para personas que ofrecen Servicios; Tiene un costo de inscripción de $294.000, incluido IVA por 6 meses y no se cobra comisión sobre ventas. Se pueden publicar 15 opciones de servicios.
La comisión sobre las ventas que cobra Discrepante incluye los costos transaccionales, por ejemplo: comisión a pagos online (3,99%), comisiones por pago con tarjetas de crédito, costos de transferencias bancarias.
Se cuenta con servicios opcionales, tales como: 
1. Destacar la tienda por un mes en el deslizador del home por un costo de $49.000 incluido IVA 
2. Destaca un producto por 15 días por un valor de $ 19.000 incluido IVA. 
El pago a los anunciadores se efectúa al final de cada mes mediante la siguiente operación: (monto total de las ventas + monto total de costos de envío) – (comisión sobre ventas + mensualidad + costos por destacar tiendas y productos) = Saldo. En caso que el saldo sea negativo y no se cubra el valor, se debe pagar el saldo restante.  
</t>
  </si>
  <si>
    <t xml:space="preserve">Precio publico por producto  </t>
  </si>
  <si>
    <t xml:space="preserve">Costo de producción </t>
  </si>
  <si>
    <t xml:space="preserve">Utilidad </t>
  </si>
  <si>
    <t xml:space="preserve">Plan Estándar </t>
  </si>
  <si>
    <t>Totales</t>
  </si>
  <si>
    <t xml:space="preserve">Banner Home o sección </t>
  </si>
  <si>
    <t xml:space="preserve">Banner Media pagina </t>
  </si>
  <si>
    <t>Costos fijos o indirectos (año)</t>
  </si>
  <si>
    <t xml:space="preserve">arriendo de oficina  </t>
  </si>
  <si>
    <t xml:space="preserve">salarios y prestaciones </t>
  </si>
  <si>
    <t xml:space="preserve">Salario </t>
  </si>
  <si>
    <t xml:space="preserve">Internet 100 megas </t>
  </si>
  <si>
    <t xml:space="preserve">auxilio de transporte </t>
  </si>
  <si>
    <t xml:space="preserve">Mezcla de mercado </t>
  </si>
  <si>
    <t xml:space="preserve">Seguridad social </t>
  </si>
  <si>
    <t xml:space="preserve">prestaciones sociales </t>
  </si>
  <si>
    <t xml:space="preserve">publicidad en revistas </t>
  </si>
  <si>
    <t xml:space="preserve">Stand en ferias </t>
  </si>
  <si>
    <t xml:space="preserve">Dominio Web </t>
  </si>
  <si>
    <t xml:space="preserve">Hosting </t>
  </si>
  <si>
    <t xml:space="preserve">pasarela de pagos + compra segura </t>
  </si>
  <si>
    <t xml:space="preserve">Costos variables o directos </t>
  </si>
  <si>
    <t>Otras</t>
  </si>
  <si>
    <t>Pasarela de pagos 3,49% + 900 por transacción servicio PayU</t>
  </si>
  <si>
    <t xml:space="preserve">Inversiones </t>
  </si>
  <si>
    <t>Diseño de pagina web</t>
  </si>
  <si>
    <t>Equipo de Oficina</t>
  </si>
  <si>
    <t>ranking de categoría</t>
  </si>
  <si>
    <t>predicción de crecimiento estimado (mes)</t>
  </si>
  <si>
    <t xml:space="preserve">11.15% Directo
80.98% Búsqueda del cual el 100% es orgánico 
7.87% Social del cual el 100% es de Facebook </t>
  </si>
  <si>
    <t xml:space="preserve">13,60% directo
0,80% referidos
40,82% Búsqueda del cual el 100% es Orgánico 
44,79% Social del cual el 86,08% proviene de Facebook, 13,40% de WhatsApp y 0,52% de Twitter </t>
  </si>
  <si>
    <t>tiene presencia en todas las redes sociales exceptuando Pinterest</t>
  </si>
  <si>
    <t xml:space="preserve">no aplica plan de comercialización </t>
  </si>
  <si>
    <t xml:space="preserve">consultoría </t>
  </si>
  <si>
    <t xml:space="preserve">100% búsqueda del cual es 100% orgánico </t>
  </si>
  <si>
    <t xml:space="preserve">no se cuenta con aplicación para plataformas de celular 
su participación en redes sociales es promedio en relación con las demás empresas analizadas </t>
  </si>
  <si>
    <t xml:space="preserve">se debe solicitar información </t>
  </si>
  <si>
    <t xml:space="preserve">la presencia en redes sociales es baja en comparación con las demás empresas analizadas </t>
  </si>
  <si>
    <t xml:space="preserve">Análisis de competencia indirecta </t>
  </si>
  <si>
    <t xml:space="preserve">cuenta con punto de venta para la comercialización de sus productos
cuenta con carro de compras y recibe diferentes medios de pago </t>
  </si>
  <si>
    <t>52,18% directo
41,18% referidos 
3,21% búsqueda del cual el 100% es orgánico
3,44% Correo electrónico</t>
  </si>
  <si>
    <t xml:space="preserve">regalos ecológicos empresariales </t>
  </si>
  <si>
    <t xml:space="preserve">cuenta con presencia en otros países tales como Perú 
cuenta con posibilidad de ser distribuidor de sus productos  
</t>
  </si>
  <si>
    <t xml:space="preserve">cuenta con 23 años en el mercado en la comercialización de productos naturistas.
Los productos tienen registro INVIMA 
el manejo de redes sociales es superior a los demás competidores analizados </t>
  </si>
  <si>
    <t xml:space="preserve">ecológicos </t>
  </si>
  <si>
    <t xml:space="preserve">Análisis de competencia Directa </t>
  </si>
  <si>
    <t xml:space="preserve">identificación de productos y servicios por palabras clave </t>
  </si>
  <si>
    <t xml:space="preserve">ASO 2016 valoración </t>
  </si>
  <si>
    <t xml:space="preserve">características relacionadas </t>
  </si>
  <si>
    <t xml:space="preserve">tiene categoría especializada </t>
  </si>
  <si>
    <t>Ecológico</t>
  </si>
  <si>
    <t xml:space="preserve">Costo por publicar en productos y otros: gratuita: gratuita, clásica: 12% por venta, Premium: 16% por venta
costos para publicar en carros: oro Premium: 105.000, oro: 80.000, plata: 50.000 gratuita: gratis. 
Costo para publicar en motos: oro Premium: 50.000, oro: 40.000, plata: 25.000, gratuita: gratis. 
costos para publicar en inmuebles: oro premium: 75.000. oro: 45.000, plata: 35.000, gratuita: gratis
alquiler temporario: oro premium: 75.000. oro: 45.000, plata: 35.000., gratuita, gratis. 
costos para publicar en servicios: platino: 115.000 y 58.000, básico: 85.000 y 42.000, gratuita: gratis. 
</t>
  </si>
  <si>
    <t>se encuentra 6196 productos en las siguientes categorías 
Accesorios para Vehículos (50)  Animales y Mascotas (85)  Bebés (536)  Cámaras y Accesorios (5)  Carros, Motos y Otros (1)  Celulares y Teléfonos (28)  Coleccionables y Hobbies (50)  Computación (80)  Consolas y Videojuegos (4)  Deportes y Fitness (533)  Electrónica, Audio y Video (53)  Electrodomésticos (59)  Equipamiento para Oficinas (1.354)  Herramientas y Construcción (132)  Hogar y Muebles (960)  Industria Gastronómica (32)  Industria Textil (16)  Inmuebles (3)  Instrumentos Musicales (18)  Juegos y Juguetes (196)  Libros (813)  Máquinas para Industrias (18)  Música, Películas y Series (4)  Relojes y Joyas (117)  Revistas (1)  Ropa y Accesorios (276)  Salud y Belleza (973)  Seguridad para Industrias (24)  Servicios (10)  Otras categorías (193)  Otros (100)</t>
  </si>
  <si>
    <t>se encuentra 7647 productos en las siguientes categorías 
Elegir Categorías
Accesorios para Celulares (858)  Accesorios para Vehículos (299)  Adultos (10)  Alcoba (27)  Animales y Mascotas (31)  Baño (285)  Bebés (124)  Cámaras y Accesorios (148)  Celulares y Smartphone (3)  Cocina (1.342)  Coleccionables y Hobbies (83)  Comedor (95)  Computación (112)  Consolas y Videojuegos (15)  Decoración (386)  Deportes y Fitness (639)  Electrónica, Audio y Video (129)  Electrodomésticos (84)  Herramientas y Construcción (293)  Iluminación para el Hogar (60)  Industrias y Oficinas (186)  Inmuebles (2)  Instrumentos Musicales (202)  Jardín y Exteriores (86)  Juegos y Juguetes (220)  Libros, Revistas y Comics (649)  Música, Películas y Series (1)  Muebles de Escritorio (40)  Radios y Handies (3)  Relojes y Joyas (118)  Ropa y Accesorios (752)  Salas (36)  Salud y Belleza (518)  Seguridad para el Hogar (5)  Servicios (2)  Smartwatch (23)  Tarificadores y Cabinas (8)  Telefonía Fija (2)  Otras categorías (270)  Otros (33)</t>
  </si>
  <si>
    <t>se encuentran 1801 productos en las siguientes categorías 
Accesorios para Vehículos (52)  Alcoba (36)  Animales y Mascotas (54)  Artículos de Limpieza (3)  Baño (52)  Bebés (102)  Cámaras y Accesorios (5)  Celulares y Teléfonos (39)  Cocina (223)  Coleccionables y Hobbies (45)  Comedor (8)  Computación (21)  Consolas y Videojuegos (4)  Decoración (39)  Deportes y Fitness (198)  Electrónica, Audio y Video (34)  Electrodomésticos (75)  Herramientas y Construcción (70)  Iluminación para el Hogar (9)  Industrias y Oficinas (101)  Jardín y Exteriores (12)  Juegos y Juguetes (92)  Libros, Revistas y Comics (73)  Música, Películas y Series (3)  Muebles de Escritorio (14)  Relojes y Joyas (84)  Ropa y Accesorios (70)  Salas (16)  Salud y Belleza (329)  Otras categorías (59)  Otros (10)</t>
  </si>
  <si>
    <t>se encuentra 15674 productos en las siguientes categorías 
Accesorios para Vehículos (352)  Adultos (49)  Alcoba (107)  Animales y Mascotas (298)  Artículos de Limpieza (32)  Baño (42)  Bebés (2.105)  Cámaras y Accesorios (37)  Celulares y Teléfonos (155)  Cocina (4.449)  Coleccionables y Hobbies (168)  Comedor (59)  Computación (138)  Consolas y Videojuegos (49)  Decoración (483)  Deportes y Fitness (682)  Electrónica, Audio y Video (220)  Electrodomésticos (795)  Herramientas y Construcción (405)  Iluminación para el Hogar (64)  Industrias y Oficinas (803)  Instrumentos Musicales (14)  Jardín y Exteriores (126)  Juegos y Juguetes (648)  Libros, Revistas y Comics (151)  Música, Películas y Series (3)  Muebles de Escritorio (176)  Relojes y Joyas (37)  Ropa y Accesorios (1.153)  Salas (58)  Salud y Belleza (2.198)  Seguridad para el Hogar (3)  Otras categorías (617)  Otros (126)</t>
  </si>
  <si>
    <t>se encuentran 196 resultados en las siguientes categorías 
Muebles - Hogar - Jardín 79
Bebés - Niños - Juguetes 36
Servicios 36
Electrodomésticos 13
Maquinaria - Herramientas 9
Moda - Belleza 7
Propiedades - Inmuebles 6
Hobbies - Música - Arte - Libros 6
Animales - Mascotas 3
Vehículos 1</t>
  </si>
  <si>
    <t>se encuentra 19 resultados en las siguientes categorías 
Moda - Belleza 6
Servicios 6
Propiedades - Inmuebles 3
TV - Audio - Video - Cámaras 1
Muebles - Hogar - Jardín 1
Deportes - Bicicletas 1
Bebés - Niños - Juguetes 1</t>
  </si>
  <si>
    <t>se encuentra 1 producto en la siguiente categoría 
Electrodomésticos 1</t>
  </si>
  <si>
    <t>se encuentra 55 productos en las siguientes categorías 
Servicios 20
Moda - Belleza 12
Bebés - Niños - Juguetes 9
Muebles - Hogar - Jardín 6
Vehículos 3
Maquinaria - Herramientas 2
Electrodomésticos 2
Animales - Mascotas 1</t>
  </si>
  <si>
    <t>tienda en línea con presencia en 8 países, trabajando con miles de vendedores nacionales e internacionales.</t>
  </si>
  <si>
    <t>se encuentran 574 productos en diferentes categorías
Libros y películas 202
Moda 124
Papelería y oficina 76
Juguetes, Niños y Bebés 54
Despensa, Vinos y Gourmet 31
Hogar 27
Ferretería 19
Deportes 17
Mascotas 12
Electrodomésticos 5
Celulares y Tablets 4
Salud y Bienestar 3</t>
  </si>
  <si>
    <t>se encuentran 95 productos en las siguientes categorías 
Libros y películas 77
Despensa, Vinos y Gourmet 10
Moda 7
Ferretería 1</t>
  </si>
  <si>
    <t>se encuentra 75 productos en las siguientes categorías 
Hogar 50
Juguetes, Niños y Bebés 9
Deportes 8
Papelería y oficina 5
Mascotas 2
Computación 1</t>
  </si>
  <si>
    <t>se encuentran 646 productos en las siguientes categorías 
Hogar 369
Celulares y Tablets 98
Juguetes, Niños y Bebés 68
Electrodomésticos 30
Automotriz 25
Moda 24
Ferretería 10
Mascotas 7
Cámaras y Lentes 7
Belleza y Cuidado Personal 4
Despensa, Vinos y Gourmet 3
Deportes 3</t>
  </si>
  <si>
    <t>Marketplace Facebook</t>
  </si>
  <si>
    <t xml:space="preserve">es una aplicación nativa de Facebook en la cual los usuarios suscritos pueden publicar sus productos y tener un contacto con los posibles compradores. </t>
  </si>
  <si>
    <t>Básico (año)</t>
  </si>
  <si>
    <t>estándar (año)</t>
  </si>
  <si>
    <t xml:space="preserve">Banner Sección (728 x 90 px) </t>
  </si>
  <si>
    <t xml:space="preserve">información detallada </t>
  </si>
  <si>
    <t xml:space="preserve">descripción de la empresa </t>
  </si>
  <si>
    <t xml:space="preserve">Banner rectángulo mediano (300 x 250 px) </t>
  </si>
  <si>
    <t xml:space="preserve">logo en búsqueda </t>
  </si>
  <si>
    <t xml:space="preserve">Banner móviles grande ( 300 x 100 px móviles) </t>
  </si>
  <si>
    <t xml:space="preserve">solicitudes de cotización </t>
  </si>
  <si>
    <t>soporte técnico por chat</t>
  </si>
  <si>
    <t xml:space="preserve">aparición en 1 sección </t>
  </si>
  <si>
    <t xml:space="preserve">aparición en 2 secciones </t>
  </si>
  <si>
    <t xml:space="preserve">aparición en 3 secciones </t>
  </si>
  <si>
    <t xml:space="preserve">información de personal </t>
  </si>
  <si>
    <t xml:space="preserve">información de tarifas </t>
  </si>
  <si>
    <t xml:space="preserve">características técnicas </t>
  </si>
  <si>
    <t xml:space="preserve">información de clientes </t>
  </si>
  <si>
    <t xml:space="preserve">Plan básico </t>
  </si>
  <si>
    <t xml:space="preserve">2 publicaciones en Facebook </t>
  </si>
  <si>
    <t xml:space="preserve">2 publicaciones en Instagram </t>
  </si>
  <si>
    <t xml:space="preserve">publicación PyS en pagina y aplicación </t>
  </si>
  <si>
    <t xml:space="preserve">5 publicaciones en Facebook + promoción </t>
  </si>
  <si>
    <t xml:space="preserve">5 publicaciones en Instagram  + promoción </t>
  </si>
  <si>
    <t xml:space="preserve">Plan Premium </t>
  </si>
  <si>
    <t xml:space="preserve">1 video corto en Facebook </t>
  </si>
  <si>
    <t xml:space="preserve">1 video corto en Instagram </t>
  </si>
  <si>
    <t xml:space="preserve">1 Video en YouTube </t>
  </si>
  <si>
    <t xml:space="preserve">Banner rectángulo mediano </t>
  </si>
  <si>
    <t xml:space="preserve">Análisis de courier de mercancías </t>
  </si>
  <si>
    <t xml:space="preserve">Marketing en Facebook </t>
  </si>
  <si>
    <t xml:space="preserve">pago tercerizado de aplicación móvil </t>
  </si>
  <si>
    <t xml:space="preserve">Asesoría Contable </t>
  </si>
  <si>
    <t xml:space="preserve">Constitución y legalización </t>
  </si>
  <si>
    <t xml:space="preserve">Comisión de venta 10% por ventas superiores a 5.000.000 </t>
  </si>
  <si>
    <t xml:space="preserve">Envió de productos a cliente </t>
  </si>
  <si>
    <t xml:space="preserve">cajas de cartón x 3000 unidades </t>
  </si>
  <si>
    <t xml:space="preserve">Adquisición de stock de productos </t>
  </si>
  <si>
    <t>Estantería bodega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</si>
</sst>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6" formatCode="&quot;$&quot;\ #,##0_);[Red]\(&quot;$&quot;\ #,##0\)"/>
    <numFmt numFmtId="44" formatCode="_(&quot;$&quot;\ * #,##0.00_);_(&quot;$&quot;\ * \(#,##0.00\);_(&quot;$&quot;\ * &quot;-&quot;??_);_(@_)"/>
    <numFmt numFmtId="43" formatCode="_(* #,##0.00_);_(* \(#,##0.00\);_(* &quot;-&quot;??_);_(@_)"/>
    <numFmt numFmtId="164" formatCode="yyyy\-mm\-dd\ h:mm:ss"/>
    <numFmt numFmtId="165" formatCode="0.0%"/>
    <numFmt numFmtId="166" formatCode="0.000%"/>
    <numFmt numFmtId="167" formatCode="_(&quot;$&quot;\ * #,##0_);_(&quot;$&quot;\ * \(#,##0\);_(&quot;$&quot;\ * &quot;-&quot;??_);_(@_)"/>
  </numFmts>
  <fonts count="14" x14ac:knownFonts="1">
    <font>
      <sz val="11"/>
      <color theme="1"/>
      <name val="Calibri"/>
      <family val="2"/>
      <scheme val="minor"/>
    </font>
    <font>
      <sz val="11"/>
      <color rgb="FF333333"/>
      <name val="Arial"/>
      <family val="2"/>
    </font>
    <font>
      <sz val="11"/>
      <color theme="1"/>
      <name val="Calibri"/>
      <family val="2"/>
      <scheme val="minor"/>
    </font>
    <font>
      <i/>
      <sz val="11"/>
      <color theme="1"/>
      <name val="Calibri"/>
      <family val="2"/>
      <scheme val="minor"/>
    </font>
    <font>
      <b/>
      <sz val="11"/>
      <color theme="1"/>
      <name val="Calibri"/>
      <family val="2"/>
      <scheme val="minor"/>
    </font>
    <font>
      <b/>
      <sz val="12"/>
      <color theme="1"/>
      <name val="Calibri"/>
      <family val="2"/>
      <scheme val="minor"/>
    </font>
    <font>
      <sz val="12"/>
      <color theme="1"/>
      <name val="Calibri"/>
      <family val="2"/>
      <scheme val="minor"/>
    </font>
    <font>
      <u/>
      <sz val="11"/>
      <color theme="10"/>
      <name val="Calibri"/>
      <family val="2"/>
      <scheme val="minor"/>
    </font>
    <font>
      <sz val="9"/>
      <color indexed="81"/>
      <name val="Tahoma"/>
      <family val="2"/>
    </font>
    <font>
      <b/>
      <sz val="9"/>
      <color indexed="81"/>
      <name val="Tahoma"/>
      <family val="2"/>
    </font>
    <font>
      <sz val="12"/>
      <color theme="1"/>
      <name val="Times New Roman"/>
      <family val="1"/>
    </font>
    <font>
      <b/>
      <sz val="12"/>
      <color theme="1"/>
      <name val="Times New Roman"/>
      <family val="1"/>
    </font>
    <font>
      <sz val="11"/>
      <name val="Calibri"/>
      <family val="2"/>
      <scheme val="minor"/>
    </font>
    <font>
      <b/>
      <sz val="11"/>
      <name val="Calibri"/>
      <family val="2"/>
      <scheme val="minor"/>
    </font>
  </fonts>
  <fills count="8">
    <fill>
      <patternFill patternType="none"/>
    </fill>
    <fill>
      <patternFill patternType="gray125"/>
    </fill>
    <fill>
      <patternFill patternType="solid">
        <fgColor rgb="FFEAEAE8"/>
        <bgColor rgb="FFEAEAE8"/>
      </patternFill>
    </fill>
    <fill>
      <patternFill patternType="solid">
        <fgColor theme="5" tint="0.59999389629810485"/>
        <bgColor indexed="64"/>
      </patternFill>
    </fill>
    <fill>
      <patternFill patternType="solid">
        <fgColor theme="4" tint="0.79998168889431442"/>
        <bgColor theme="4" tint="0.79998168889431442"/>
      </patternFill>
    </fill>
    <fill>
      <patternFill patternType="solid">
        <fgColor rgb="FFFFFF00"/>
        <bgColor indexed="64"/>
      </patternFill>
    </fill>
    <fill>
      <patternFill patternType="solid">
        <fgColor theme="0" tint="-4.9989318521683403E-2"/>
        <bgColor indexed="64"/>
      </patternFill>
    </fill>
    <fill>
      <patternFill patternType="solid">
        <fgColor theme="0"/>
        <bgColor indexed="64"/>
      </patternFill>
    </fill>
  </fills>
  <borders count="8">
    <border>
      <left/>
      <right/>
      <top/>
      <bottom/>
      <diagonal/>
    </border>
    <border>
      <left style="thin">
        <color rgb="FFA6A6A6"/>
      </left>
      <right style="thin">
        <color rgb="FFA6A6A6"/>
      </right>
      <top style="thin">
        <color rgb="FFA6A6A6"/>
      </top>
      <bottom style="thin">
        <color rgb="FFA6A6A6"/>
      </bottom>
      <diagonal/>
    </border>
    <border>
      <left/>
      <right/>
      <top/>
      <bottom style="medium">
        <color indexed="64"/>
      </bottom>
      <diagonal/>
    </border>
    <border>
      <left/>
      <right/>
      <top style="medium">
        <color indexed="64"/>
      </top>
      <bottom style="thin">
        <color indexed="64"/>
      </bottom>
      <diagonal/>
    </border>
    <border>
      <left style="thin">
        <color rgb="FFA6A6A6"/>
      </left>
      <right style="thin">
        <color rgb="FFA6A6A6"/>
      </right>
      <top/>
      <bottom/>
      <diagonal/>
    </border>
    <border>
      <left/>
      <right/>
      <top/>
      <bottom style="thin">
        <color theme="4" tint="0.39997558519241921"/>
      </bottom>
      <diagonal/>
    </border>
    <border>
      <left/>
      <right/>
      <top/>
      <bottom style="thin">
        <color indexed="64"/>
      </bottom>
      <diagonal/>
    </border>
    <border>
      <left/>
      <right/>
      <top style="thin">
        <color indexed="64"/>
      </top>
      <bottom/>
      <diagonal/>
    </border>
  </borders>
  <cellStyleXfs count="5">
    <xf numFmtId="0" fontId="0" fillId="0" borderId="0"/>
    <xf numFmtId="9" fontId="2" fillId="0" borderId="0" applyFont="0" applyFill="0" applyBorder="0" applyAlignment="0" applyProtection="0"/>
    <xf numFmtId="0" fontId="7" fillId="0" borderId="0" applyNumberFormat="0" applyFill="0" applyBorder="0" applyAlignment="0" applyProtection="0"/>
    <xf numFmtId="44" fontId="2" fillId="0" borderId="0" applyFont="0" applyFill="0" applyBorder="0" applyAlignment="0" applyProtection="0"/>
    <xf numFmtId="43" fontId="2" fillId="0" borderId="0" applyFont="0" applyFill="0" applyBorder="0" applyAlignment="0" applyProtection="0"/>
  </cellStyleXfs>
  <cellXfs count="99">
    <xf numFmtId="0" fontId="0" fillId="0" borderId="0" xfId="0"/>
    <xf numFmtId="0" fontId="1" fillId="2" borderId="1" xfId="0" applyFont="1" applyFill="1" applyBorder="1"/>
    <xf numFmtId="164" fontId="0" fillId="0" borderId="0" xfId="0" applyNumberFormat="1"/>
    <xf numFmtId="0" fontId="0" fillId="0" borderId="0" xfId="0" applyFill="1" applyBorder="1" applyAlignment="1"/>
    <xf numFmtId="0" fontId="0" fillId="0" borderId="2" xfId="0" applyFill="1" applyBorder="1" applyAlignment="1"/>
    <xf numFmtId="0" fontId="3" fillId="0" borderId="3" xfId="0" applyFont="1" applyFill="1" applyBorder="1" applyAlignment="1">
      <alignment horizontal="center"/>
    </xf>
    <xf numFmtId="0" fontId="3" fillId="0" borderId="3" xfId="0" applyFont="1" applyFill="1" applyBorder="1" applyAlignment="1">
      <alignment horizontal="centerContinuous"/>
    </xf>
    <xf numFmtId="1" fontId="0" fillId="0" borderId="0" xfId="0" applyNumberFormat="1" applyFill="1" applyBorder="1" applyAlignment="1"/>
    <xf numFmtId="0" fontId="0" fillId="0" borderId="0" xfId="0" applyFont="1" applyFill="1" applyBorder="1" applyAlignment="1"/>
    <xf numFmtId="0" fontId="0" fillId="0" borderId="0" xfId="0" pivotButton="1"/>
    <xf numFmtId="0" fontId="0" fillId="0" borderId="0" xfId="0" applyAlignment="1">
      <alignment horizontal="left"/>
    </xf>
    <xf numFmtId="0" fontId="0" fillId="0" borderId="0" xfId="0" applyNumberFormat="1"/>
    <xf numFmtId="9" fontId="0" fillId="0" borderId="0" xfId="1" applyFont="1"/>
    <xf numFmtId="0" fontId="0" fillId="0" borderId="0" xfId="0" applyAlignment="1">
      <alignment horizontal="left" indent="1"/>
    </xf>
    <xf numFmtId="165" fontId="0" fillId="0" borderId="0" xfId="1" applyNumberFormat="1" applyFont="1"/>
    <xf numFmtId="0" fontId="1" fillId="2" borderId="4" xfId="0" applyFont="1" applyFill="1" applyBorder="1"/>
    <xf numFmtId="10" fontId="0" fillId="0" borderId="0" xfId="0" applyNumberFormat="1"/>
    <xf numFmtId="0" fontId="0" fillId="0" borderId="0" xfId="0" applyAlignment="1">
      <alignment horizontal="center"/>
    </xf>
    <xf numFmtId="10" fontId="0" fillId="0" borderId="0" xfId="1" applyNumberFormat="1" applyFont="1" applyAlignment="1">
      <alignment horizontal="center"/>
    </xf>
    <xf numFmtId="0" fontId="0" fillId="3" borderId="0" xfId="0" applyFill="1" applyBorder="1" applyAlignment="1"/>
    <xf numFmtId="0" fontId="4" fillId="4" borderId="5" xfId="0" applyFont="1" applyFill="1" applyBorder="1"/>
    <xf numFmtId="2" fontId="0" fillId="0" borderId="0" xfId="0" applyNumberFormat="1"/>
    <xf numFmtId="0" fontId="5" fillId="0" borderId="6" xfId="0" applyFont="1" applyBorder="1" applyAlignment="1">
      <alignment horizontal="center" vertical="center" wrapText="1"/>
    </xf>
    <xf numFmtId="0" fontId="6" fillId="0" borderId="0" xfId="0" applyFont="1"/>
    <xf numFmtId="0" fontId="6" fillId="0" borderId="0" xfId="0" applyFont="1" applyAlignment="1">
      <alignment horizontal="center" vertical="center"/>
    </xf>
    <xf numFmtId="0" fontId="6" fillId="0" borderId="0" xfId="0" applyFont="1" applyAlignment="1">
      <alignment wrapText="1"/>
    </xf>
    <xf numFmtId="0" fontId="7" fillId="0" borderId="0" xfId="2"/>
    <xf numFmtId="0" fontId="5" fillId="0" borderId="6" xfId="0" applyFont="1" applyBorder="1" applyAlignment="1">
      <alignment horizontal="center" vertical="center"/>
    </xf>
    <xf numFmtId="0" fontId="6" fillId="0" borderId="0" xfId="0" applyFont="1" applyAlignment="1">
      <alignment horizontal="right"/>
    </xf>
    <xf numFmtId="0" fontId="6" fillId="0" borderId="0" xfId="0" applyFont="1" applyAlignment="1">
      <alignment horizontal="right" vertical="center"/>
    </xf>
    <xf numFmtId="9" fontId="6" fillId="0" borderId="0" xfId="1" applyFont="1" applyAlignment="1">
      <alignment horizontal="right" vertical="center"/>
    </xf>
    <xf numFmtId="3" fontId="6" fillId="0" borderId="0" xfId="0" applyNumberFormat="1" applyFont="1" applyAlignment="1">
      <alignment horizontal="right" vertical="center"/>
    </xf>
    <xf numFmtId="0" fontId="7" fillId="0" borderId="0" xfId="2" applyAlignment="1">
      <alignment horizontal="center" vertical="center"/>
    </xf>
    <xf numFmtId="0" fontId="6" fillId="0" borderId="0" xfId="0" applyFont="1" applyAlignment="1">
      <alignment horizontal="right" vertical="center" wrapText="1"/>
    </xf>
    <xf numFmtId="0" fontId="6" fillId="5" borderId="0" xfId="0" applyFont="1" applyFill="1" applyAlignment="1">
      <alignment horizontal="right" vertical="center"/>
    </xf>
    <xf numFmtId="10" fontId="6" fillId="0" borderId="0" xfId="0" applyNumberFormat="1" applyFont="1" applyAlignment="1">
      <alignment horizontal="right" vertical="center"/>
    </xf>
    <xf numFmtId="166" fontId="6" fillId="0" borderId="0" xfId="0" applyNumberFormat="1" applyFont="1" applyAlignment="1">
      <alignment horizontal="right" vertical="center"/>
    </xf>
    <xf numFmtId="9" fontId="6" fillId="5" borderId="0" xfId="1" applyFont="1" applyFill="1" applyAlignment="1">
      <alignment horizontal="right" vertical="center"/>
    </xf>
    <xf numFmtId="10" fontId="6" fillId="0" borderId="0" xfId="1" applyNumberFormat="1" applyFont="1"/>
    <xf numFmtId="166" fontId="6" fillId="0" borderId="0" xfId="1" applyNumberFormat="1" applyFont="1"/>
    <xf numFmtId="9" fontId="6" fillId="0" borderId="0" xfId="1" applyNumberFormat="1" applyFont="1" applyAlignment="1">
      <alignment horizontal="right" vertical="center"/>
    </xf>
    <xf numFmtId="1" fontId="6" fillId="0" borderId="0" xfId="1" applyNumberFormat="1" applyFont="1"/>
    <xf numFmtId="1" fontId="6" fillId="0" borderId="0" xfId="1" applyNumberFormat="1" applyFont="1" applyAlignment="1">
      <alignment horizontal="right" vertical="center"/>
    </xf>
    <xf numFmtId="1" fontId="6" fillId="0" borderId="0" xfId="0" applyNumberFormat="1" applyFont="1" applyAlignment="1">
      <alignment horizontal="right" vertical="center"/>
    </xf>
    <xf numFmtId="1" fontId="6" fillId="5" borderId="0" xfId="1" applyNumberFormat="1" applyFont="1" applyFill="1" applyAlignment="1">
      <alignment horizontal="right" vertical="center"/>
    </xf>
    <xf numFmtId="0" fontId="6" fillId="0" borderId="0" xfId="0" applyFont="1" applyAlignment="1">
      <alignment horizontal="center" vertical="center" wrapText="1"/>
    </xf>
    <xf numFmtId="0" fontId="0" fillId="0" borderId="0" xfId="0" applyAlignment="1">
      <alignment horizontal="center" vertical="center"/>
    </xf>
    <xf numFmtId="0" fontId="0" fillId="0" borderId="0" xfId="0" applyAlignment="1">
      <alignment wrapText="1"/>
    </xf>
    <xf numFmtId="0" fontId="0" fillId="5" borderId="0" xfId="0" applyFill="1" applyAlignment="1">
      <alignment horizontal="left"/>
    </xf>
    <xf numFmtId="167" fontId="0" fillId="0" borderId="0" xfId="3" applyNumberFormat="1" applyFont="1"/>
    <xf numFmtId="0" fontId="4" fillId="0" borderId="0" xfId="0" applyFont="1"/>
    <xf numFmtId="0" fontId="4" fillId="0" borderId="6" xfId="0" applyFont="1" applyBorder="1"/>
    <xf numFmtId="3" fontId="0" fillId="0" borderId="0" xfId="0" applyNumberFormat="1" applyAlignment="1">
      <alignment horizontal="right"/>
    </xf>
    <xf numFmtId="0" fontId="0" fillId="0" borderId="0" xfId="0" applyAlignment="1">
      <alignment horizontal="right"/>
    </xf>
    <xf numFmtId="167" fontId="4" fillId="0" borderId="7" xfId="3" applyNumberFormat="1" applyFont="1" applyBorder="1"/>
    <xf numFmtId="167" fontId="0" fillId="0" borderId="0" xfId="0" applyNumberFormat="1"/>
    <xf numFmtId="0" fontId="0" fillId="0" borderId="0" xfId="0" applyBorder="1"/>
    <xf numFmtId="0" fontId="11" fillId="0" borderId="6" xfId="0" applyFont="1" applyBorder="1" applyAlignment="1">
      <alignment horizontal="center" vertical="center" wrapText="1"/>
    </xf>
    <xf numFmtId="44" fontId="6" fillId="0" borderId="0" xfId="3" applyFont="1" applyBorder="1"/>
    <xf numFmtId="167" fontId="10" fillId="0" borderId="0" xfId="3" applyNumberFormat="1" applyFont="1" applyBorder="1" applyAlignment="1">
      <alignment vertical="center" wrapText="1"/>
    </xf>
    <xf numFmtId="167" fontId="5" fillId="0" borderId="7" xfId="3" applyNumberFormat="1" applyFont="1" applyBorder="1"/>
    <xf numFmtId="9" fontId="0" fillId="0" borderId="0" xfId="0" applyNumberFormat="1"/>
    <xf numFmtId="0" fontId="4" fillId="0" borderId="0" xfId="0" applyFont="1" applyBorder="1"/>
    <xf numFmtId="6" fontId="0" fillId="0" borderId="0" xfId="0" applyNumberFormat="1"/>
    <xf numFmtId="6" fontId="0" fillId="0" borderId="0" xfId="0" applyNumberFormat="1" applyBorder="1"/>
    <xf numFmtId="167" fontId="0" fillId="0" borderId="0" xfId="3" applyNumberFormat="1" applyFont="1" applyBorder="1" applyAlignment="1">
      <alignment horizontal="right"/>
    </xf>
    <xf numFmtId="3" fontId="0" fillId="0" borderId="0" xfId="0" applyNumberFormat="1" applyBorder="1"/>
    <xf numFmtId="0" fontId="4" fillId="0" borderId="6" xfId="0" applyFont="1" applyBorder="1" applyAlignment="1">
      <alignment horizontal="center"/>
    </xf>
    <xf numFmtId="3" fontId="0" fillId="0" borderId="0" xfId="0" applyNumberFormat="1"/>
    <xf numFmtId="0" fontId="5" fillId="6" borderId="6" xfId="0" applyFont="1" applyFill="1" applyBorder="1"/>
    <xf numFmtId="0" fontId="4" fillId="0" borderId="0" xfId="0" applyFont="1" applyAlignment="1">
      <alignment wrapText="1"/>
    </xf>
    <xf numFmtId="10" fontId="0" fillId="0" borderId="0" xfId="1" applyNumberFormat="1" applyFont="1"/>
    <xf numFmtId="44" fontId="0" fillId="0" borderId="0" xfId="0" applyNumberFormat="1"/>
    <xf numFmtId="43" fontId="0" fillId="0" borderId="0" xfId="0" applyNumberFormat="1"/>
    <xf numFmtId="0" fontId="12" fillId="0" borderId="0" xfId="0" applyFont="1"/>
    <xf numFmtId="0" fontId="0" fillId="6" borderId="0" xfId="0" applyFill="1" applyAlignment="1">
      <alignment horizontal="left"/>
    </xf>
    <xf numFmtId="0" fontId="0" fillId="7" borderId="0" xfId="0" applyFill="1" applyAlignment="1">
      <alignment horizontal="left"/>
    </xf>
    <xf numFmtId="0" fontId="5" fillId="6" borderId="6" xfId="0" applyFont="1" applyFill="1" applyBorder="1" applyAlignment="1">
      <alignment horizontal="center" vertical="center" wrapText="1"/>
    </xf>
    <xf numFmtId="0" fontId="12" fillId="0" borderId="0" xfId="0" applyFont="1" applyFill="1"/>
    <xf numFmtId="0" fontId="13" fillId="0" borderId="6" xfId="0" applyFont="1" applyBorder="1"/>
    <xf numFmtId="167" fontId="12" fillId="0" borderId="0" xfId="3" applyNumberFormat="1" applyFont="1" applyFill="1"/>
    <xf numFmtId="0" fontId="13" fillId="0" borderId="0" xfId="0" applyFont="1"/>
    <xf numFmtId="44" fontId="12" fillId="0" borderId="0" xfId="3" applyFont="1"/>
    <xf numFmtId="0" fontId="12" fillId="0" borderId="0" xfId="0" applyFont="1" applyAlignment="1">
      <alignment horizontal="left" indent="3"/>
    </xf>
    <xf numFmtId="44" fontId="13" fillId="0" borderId="7" xfId="3" applyFont="1" applyBorder="1"/>
    <xf numFmtId="44" fontId="12" fillId="0" borderId="0" xfId="0" applyNumberFormat="1" applyFont="1"/>
    <xf numFmtId="0" fontId="12" fillId="0" borderId="0" xfId="0" applyFont="1" applyAlignment="1">
      <alignment horizontal="left"/>
    </xf>
    <xf numFmtId="0" fontId="12" fillId="0" borderId="0" xfId="0" applyFont="1" applyAlignment="1">
      <alignment horizontal="right"/>
    </xf>
    <xf numFmtId="167" fontId="13" fillId="0" borderId="7" xfId="3" applyNumberFormat="1" applyFont="1" applyBorder="1"/>
    <xf numFmtId="167" fontId="12" fillId="0" borderId="0" xfId="0" applyNumberFormat="1" applyFont="1"/>
    <xf numFmtId="0" fontId="12" fillId="0" borderId="0" xfId="0" applyFont="1" applyAlignment="1">
      <alignment wrapText="1"/>
    </xf>
    <xf numFmtId="167" fontId="12" fillId="0" borderId="0" xfId="3" applyNumberFormat="1" applyFont="1"/>
    <xf numFmtId="0" fontId="12" fillId="0" borderId="0" xfId="0" applyFont="1" applyAlignment="1">
      <alignment horizontal="left" indent="1"/>
    </xf>
    <xf numFmtId="0" fontId="12" fillId="0" borderId="0" xfId="0" applyFont="1" applyAlignment="1">
      <alignment horizontal="left" wrapText="1" indent="1"/>
    </xf>
    <xf numFmtId="0" fontId="12" fillId="0" borderId="0" xfId="0" applyFont="1" applyAlignment="1">
      <alignment horizontal="center" vertical="center"/>
    </xf>
    <xf numFmtId="167" fontId="13" fillId="0" borderId="7" xfId="0" applyNumberFormat="1" applyFont="1" applyFill="1" applyBorder="1"/>
    <xf numFmtId="167" fontId="12" fillId="0" borderId="0" xfId="0" applyNumberFormat="1" applyFont="1" applyFill="1"/>
    <xf numFmtId="0" fontId="0" fillId="6" borderId="0" xfId="0" applyFill="1"/>
    <xf numFmtId="0" fontId="0" fillId="0" borderId="0" xfId="0" applyAlignment="1">
      <alignment horizontal="center"/>
    </xf>
  </cellXfs>
  <cellStyles count="5">
    <cellStyle name="Hipervínculo" xfId="2" builtinId="8"/>
    <cellStyle name="Millares 2" xfId="4"/>
    <cellStyle name="Moneda" xfId="3" builtinId="4"/>
    <cellStyle name="Normal" xfId="0" builtinId="0"/>
    <cellStyle name="Porcentaje"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pivotCacheDefinition" Target="pivotCache/pivotCacheDefinition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MX"/>
              <a:t>Histograma</a:t>
            </a:r>
          </a:p>
        </c:rich>
      </c:tx>
      <c:overlay val="0"/>
    </c:title>
    <c:autoTitleDeleted val="0"/>
    <c:plotArea>
      <c:layout/>
      <c:barChart>
        <c:barDir val="col"/>
        <c:grouping val="clustered"/>
        <c:varyColors val="0"/>
        <c:ser>
          <c:idx val="0"/>
          <c:order val="0"/>
          <c:tx>
            <c:v>Frecuencia</c:v>
          </c:tx>
          <c:invertIfNegative val="0"/>
          <c:cat>
            <c:strRef>
              <c:f>Edad!$E$3:$E$22</c:f>
              <c:strCache>
                <c:ptCount val="20"/>
                <c:pt idx="0">
                  <c:v>18</c:v>
                </c:pt>
                <c:pt idx="1">
                  <c:v>20</c:v>
                </c:pt>
                <c:pt idx="2">
                  <c:v>22</c:v>
                </c:pt>
                <c:pt idx="3">
                  <c:v>24</c:v>
                </c:pt>
                <c:pt idx="4">
                  <c:v>26</c:v>
                </c:pt>
                <c:pt idx="5">
                  <c:v>29</c:v>
                </c:pt>
                <c:pt idx="6">
                  <c:v>31</c:v>
                </c:pt>
                <c:pt idx="7">
                  <c:v>33</c:v>
                </c:pt>
                <c:pt idx="8">
                  <c:v>35</c:v>
                </c:pt>
                <c:pt idx="9">
                  <c:v>37</c:v>
                </c:pt>
                <c:pt idx="10">
                  <c:v>39</c:v>
                </c:pt>
                <c:pt idx="11">
                  <c:v>41</c:v>
                </c:pt>
                <c:pt idx="12">
                  <c:v>43</c:v>
                </c:pt>
                <c:pt idx="13">
                  <c:v>45</c:v>
                </c:pt>
                <c:pt idx="14">
                  <c:v>47</c:v>
                </c:pt>
                <c:pt idx="15">
                  <c:v>50</c:v>
                </c:pt>
                <c:pt idx="16">
                  <c:v>52</c:v>
                </c:pt>
                <c:pt idx="17">
                  <c:v>54</c:v>
                </c:pt>
                <c:pt idx="18">
                  <c:v>56</c:v>
                </c:pt>
                <c:pt idx="19">
                  <c:v>y mayor...</c:v>
                </c:pt>
              </c:strCache>
            </c:strRef>
          </c:cat>
          <c:val>
            <c:numRef>
              <c:f>Edad!$F$3:$F$22</c:f>
              <c:numCache>
                <c:formatCode>General</c:formatCode>
                <c:ptCount val="20"/>
                <c:pt idx="0">
                  <c:v>2</c:v>
                </c:pt>
                <c:pt idx="1">
                  <c:v>1</c:v>
                </c:pt>
                <c:pt idx="2">
                  <c:v>1</c:v>
                </c:pt>
                <c:pt idx="3">
                  <c:v>5</c:v>
                </c:pt>
                <c:pt idx="4">
                  <c:v>2</c:v>
                </c:pt>
                <c:pt idx="5">
                  <c:v>9</c:v>
                </c:pt>
                <c:pt idx="6">
                  <c:v>16</c:v>
                </c:pt>
                <c:pt idx="7">
                  <c:v>13</c:v>
                </c:pt>
                <c:pt idx="8">
                  <c:v>30</c:v>
                </c:pt>
                <c:pt idx="9">
                  <c:v>34</c:v>
                </c:pt>
                <c:pt idx="10">
                  <c:v>39</c:v>
                </c:pt>
                <c:pt idx="11">
                  <c:v>18</c:v>
                </c:pt>
                <c:pt idx="12">
                  <c:v>11</c:v>
                </c:pt>
                <c:pt idx="13">
                  <c:v>10</c:v>
                </c:pt>
                <c:pt idx="14">
                  <c:v>12</c:v>
                </c:pt>
                <c:pt idx="15">
                  <c:v>3</c:v>
                </c:pt>
                <c:pt idx="16">
                  <c:v>2</c:v>
                </c:pt>
                <c:pt idx="17">
                  <c:v>3</c:v>
                </c:pt>
                <c:pt idx="18">
                  <c:v>2</c:v>
                </c:pt>
                <c:pt idx="19">
                  <c:v>4</c:v>
                </c:pt>
              </c:numCache>
            </c:numRef>
          </c:val>
          <c:extLst>
            <c:ext xmlns:c16="http://schemas.microsoft.com/office/drawing/2014/chart" uri="{C3380CC4-5D6E-409C-BE32-E72D297353CC}">
              <c16:uniqueId val="{00000001-B155-4E92-BCDE-B38CFBFCAB57}"/>
            </c:ext>
          </c:extLst>
        </c:ser>
        <c:dLbls>
          <c:showLegendKey val="0"/>
          <c:showVal val="0"/>
          <c:showCatName val="0"/>
          <c:showSerName val="0"/>
          <c:showPercent val="0"/>
          <c:showBubbleSize val="0"/>
        </c:dLbls>
        <c:gapWidth val="150"/>
        <c:axId val="289322896"/>
        <c:axId val="289323456"/>
      </c:barChart>
      <c:catAx>
        <c:axId val="289322896"/>
        <c:scaling>
          <c:orientation val="minMax"/>
        </c:scaling>
        <c:delete val="0"/>
        <c:axPos val="b"/>
        <c:title>
          <c:tx>
            <c:rich>
              <a:bodyPr/>
              <a:lstStyle/>
              <a:p>
                <a:pPr>
                  <a:defRPr/>
                </a:pPr>
                <a:r>
                  <a:rPr lang="es-MX"/>
                  <a:t>Clase</a:t>
                </a:r>
              </a:p>
            </c:rich>
          </c:tx>
          <c:overlay val="0"/>
        </c:title>
        <c:numFmt formatCode="General" sourceLinked="1"/>
        <c:majorTickMark val="out"/>
        <c:minorTickMark val="none"/>
        <c:tickLblPos val="nextTo"/>
        <c:crossAx val="289323456"/>
        <c:crosses val="autoZero"/>
        <c:auto val="1"/>
        <c:lblAlgn val="ctr"/>
        <c:lblOffset val="100"/>
        <c:noMultiLvlLbl val="0"/>
      </c:catAx>
      <c:valAx>
        <c:axId val="289323456"/>
        <c:scaling>
          <c:orientation val="minMax"/>
        </c:scaling>
        <c:delete val="0"/>
        <c:axPos val="l"/>
        <c:title>
          <c:tx>
            <c:rich>
              <a:bodyPr/>
              <a:lstStyle/>
              <a:p>
                <a:pPr>
                  <a:defRPr/>
                </a:pPr>
                <a:r>
                  <a:rPr lang="es-MX"/>
                  <a:t>Frecuencia</a:t>
                </a:r>
              </a:p>
            </c:rich>
          </c:tx>
          <c:overlay val="0"/>
        </c:title>
        <c:numFmt formatCode="General" sourceLinked="1"/>
        <c:majorTickMark val="out"/>
        <c:minorTickMark val="none"/>
        <c:tickLblPos val="nextTo"/>
        <c:crossAx val="289322896"/>
        <c:crosses val="autoZero"/>
        <c:crossBetween val="between"/>
      </c:valAx>
    </c:plotArea>
    <c:plotVisOnly val="1"/>
    <c:dispBlanksAs val="gap"/>
    <c:showDLblsOverMax val="0"/>
    <c:extLst>
      <c:ext xmlns:c16r3="http://schemas.microsoft.com/office/drawing/2017/03/chart" uri="{56B9EC1D-385E-4148-901F-78D8002777C0}">
        <c16r3:dataDisplayOptions16>
          <c16r3:dispNaAsBlank val="1"/>
        </c16r3:dataDisplayOptions16>
      </c:ext>
    </c:extLst>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MX"/>
              <a:t>Rango de edades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bar"/>
        <c:grouping val="clustered"/>
        <c:varyColors val="0"/>
        <c:ser>
          <c:idx val="0"/>
          <c:order val="0"/>
          <c:spPr>
            <a:solidFill>
              <a:schemeClr val="accent1"/>
            </a:solidFill>
            <a:ln>
              <a:noFill/>
            </a:ln>
            <a:effectLst/>
          </c:spPr>
          <c:invertIfNegative val="0"/>
          <c:cat>
            <c:strRef>
              <c:f>Edad!$R$10:$R$13</c:f>
              <c:strCache>
                <c:ptCount val="4"/>
                <c:pt idx="0">
                  <c:v>Menor a 30 años</c:v>
                </c:pt>
                <c:pt idx="1">
                  <c:v>30 a 40 años</c:v>
                </c:pt>
                <c:pt idx="2">
                  <c:v>40 a 50 años</c:v>
                </c:pt>
                <c:pt idx="3">
                  <c:v>Más de 50 años</c:v>
                </c:pt>
              </c:strCache>
            </c:strRef>
          </c:cat>
          <c:val>
            <c:numRef>
              <c:f>Edad!$S$10:$S$13</c:f>
              <c:numCache>
                <c:formatCode>General</c:formatCode>
                <c:ptCount val="4"/>
                <c:pt idx="0">
                  <c:v>36</c:v>
                </c:pt>
                <c:pt idx="1">
                  <c:v>116</c:v>
                </c:pt>
                <c:pt idx="2">
                  <c:v>54</c:v>
                </c:pt>
                <c:pt idx="3">
                  <c:v>11</c:v>
                </c:pt>
              </c:numCache>
            </c:numRef>
          </c:val>
          <c:extLst>
            <c:ext xmlns:c16="http://schemas.microsoft.com/office/drawing/2014/chart" uri="{C3380CC4-5D6E-409C-BE32-E72D297353CC}">
              <c16:uniqueId val="{00000000-B829-4BC0-9CF5-C7C7277E2585}"/>
            </c:ext>
          </c:extLst>
        </c:ser>
        <c:dLbls>
          <c:showLegendKey val="0"/>
          <c:showVal val="0"/>
          <c:showCatName val="0"/>
          <c:showSerName val="0"/>
          <c:showPercent val="0"/>
          <c:showBubbleSize val="0"/>
        </c:dLbls>
        <c:gapWidth val="182"/>
        <c:axId val="289325696"/>
        <c:axId val="289326256"/>
      </c:barChart>
      <c:catAx>
        <c:axId val="28932569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89326256"/>
        <c:crosses val="autoZero"/>
        <c:auto val="1"/>
        <c:lblAlgn val="ctr"/>
        <c:lblOffset val="100"/>
        <c:noMultiLvlLbl val="0"/>
      </c:catAx>
      <c:valAx>
        <c:axId val="28932625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8932569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MX"/>
              <a:t>Compran</a:t>
            </a:r>
            <a:r>
              <a:rPr lang="es-MX" baseline="0"/>
              <a:t> productos por rango de edad</a:t>
            </a:r>
            <a:endParaRPr lang="es-MX"/>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Edad!$X$11</c:f>
              <c:strCache>
                <c:ptCount val="1"/>
                <c:pt idx="0">
                  <c:v>Sí</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Edad!$W$12:$W$15</c:f>
              <c:strCache>
                <c:ptCount val="4"/>
                <c:pt idx="0">
                  <c:v>Menor a 30 años</c:v>
                </c:pt>
                <c:pt idx="1">
                  <c:v>30 a 40 años</c:v>
                </c:pt>
                <c:pt idx="2">
                  <c:v>40 a 50 años</c:v>
                </c:pt>
                <c:pt idx="3">
                  <c:v>Más de 50 años</c:v>
                </c:pt>
              </c:strCache>
            </c:strRef>
          </c:cat>
          <c:val>
            <c:numRef>
              <c:f>Edad!$X$12:$X$15</c:f>
              <c:numCache>
                <c:formatCode>0.00%</c:formatCode>
                <c:ptCount val="4"/>
                <c:pt idx="0">
                  <c:v>0.3888888888888889</c:v>
                </c:pt>
                <c:pt idx="1">
                  <c:v>0.50862068965517238</c:v>
                </c:pt>
                <c:pt idx="2">
                  <c:v>0.53703703703703709</c:v>
                </c:pt>
                <c:pt idx="3">
                  <c:v>0.63636363636363635</c:v>
                </c:pt>
              </c:numCache>
            </c:numRef>
          </c:val>
          <c:extLst>
            <c:ext xmlns:c16="http://schemas.microsoft.com/office/drawing/2014/chart" uri="{C3380CC4-5D6E-409C-BE32-E72D297353CC}">
              <c16:uniqueId val="{00000000-1F99-4678-85A9-8B312F3CC15B}"/>
            </c:ext>
          </c:extLst>
        </c:ser>
        <c:ser>
          <c:idx val="1"/>
          <c:order val="1"/>
          <c:tx>
            <c:strRef>
              <c:f>Edad!$Y$11</c:f>
              <c:strCache>
                <c:ptCount val="1"/>
                <c:pt idx="0">
                  <c:v>No</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Edad!$W$12:$W$15</c:f>
              <c:strCache>
                <c:ptCount val="4"/>
                <c:pt idx="0">
                  <c:v>Menor a 30 años</c:v>
                </c:pt>
                <c:pt idx="1">
                  <c:v>30 a 40 años</c:v>
                </c:pt>
                <c:pt idx="2">
                  <c:v>40 a 50 años</c:v>
                </c:pt>
                <c:pt idx="3">
                  <c:v>Más de 50 años</c:v>
                </c:pt>
              </c:strCache>
            </c:strRef>
          </c:cat>
          <c:val>
            <c:numRef>
              <c:f>Edad!$Y$12:$Y$15</c:f>
              <c:numCache>
                <c:formatCode>0.00%</c:formatCode>
                <c:ptCount val="4"/>
                <c:pt idx="0">
                  <c:v>0.61111111111111116</c:v>
                </c:pt>
                <c:pt idx="1">
                  <c:v>0.49137931034482757</c:v>
                </c:pt>
                <c:pt idx="2">
                  <c:v>0.46296296296296297</c:v>
                </c:pt>
                <c:pt idx="3">
                  <c:v>0.36363636363636365</c:v>
                </c:pt>
              </c:numCache>
            </c:numRef>
          </c:val>
          <c:extLst>
            <c:ext xmlns:c16="http://schemas.microsoft.com/office/drawing/2014/chart" uri="{C3380CC4-5D6E-409C-BE32-E72D297353CC}">
              <c16:uniqueId val="{00000001-1F99-4678-85A9-8B312F3CC15B}"/>
            </c:ext>
          </c:extLst>
        </c:ser>
        <c:dLbls>
          <c:dLblPos val="outEnd"/>
          <c:showLegendKey val="0"/>
          <c:showVal val="1"/>
          <c:showCatName val="0"/>
          <c:showSerName val="0"/>
          <c:showPercent val="0"/>
          <c:showBubbleSize val="0"/>
        </c:dLbls>
        <c:gapWidth val="219"/>
        <c:overlap val="-27"/>
        <c:axId val="297408016"/>
        <c:axId val="297408576"/>
      </c:barChart>
      <c:catAx>
        <c:axId val="2974080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97408576"/>
        <c:crosses val="autoZero"/>
        <c:auto val="1"/>
        <c:lblAlgn val="ctr"/>
        <c:lblOffset val="100"/>
        <c:noMultiLvlLbl val="0"/>
      </c:catAx>
      <c:valAx>
        <c:axId val="29740857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974080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MX"/>
              <a:t>Venden productos por rango de edad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Edad!$X$36</c:f>
              <c:strCache>
                <c:ptCount val="1"/>
                <c:pt idx="0">
                  <c:v>No</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Edad!$W$37:$W$40</c:f>
              <c:strCache>
                <c:ptCount val="4"/>
                <c:pt idx="0">
                  <c:v>Menor a 30 años</c:v>
                </c:pt>
                <c:pt idx="1">
                  <c:v>30 a 40 años</c:v>
                </c:pt>
                <c:pt idx="2">
                  <c:v>40 a 50 años</c:v>
                </c:pt>
                <c:pt idx="3">
                  <c:v>Más de 50 años</c:v>
                </c:pt>
              </c:strCache>
            </c:strRef>
          </c:cat>
          <c:val>
            <c:numRef>
              <c:f>Edad!$X$37:$X$40</c:f>
              <c:numCache>
                <c:formatCode>0.00%</c:formatCode>
                <c:ptCount val="4"/>
                <c:pt idx="0">
                  <c:v>0.94444444444444442</c:v>
                </c:pt>
                <c:pt idx="1">
                  <c:v>0.91379310344827591</c:v>
                </c:pt>
                <c:pt idx="2">
                  <c:v>0.90740740740740744</c:v>
                </c:pt>
                <c:pt idx="3">
                  <c:v>0.90909090909090906</c:v>
                </c:pt>
              </c:numCache>
            </c:numRef>
          </c:val>
          <c:extLst>
            <c:ext xmlns:c16="http://schemas.microsoft.com/office/drawing/2014/chart" uri="{C3380CC4-5D6E-409C-BE32-E72D297353CC}">
              <c16:uniqueId val="{00000000-E805-4DEF-81B9-CD7E3884FF3D}"/>
            </c:ext>
          </c:extLst>
        </c:ser>
        <c:ser>
          <c:idx val="1"/>
          <c:order val="1"/>
          <c:tx>
            <c:strRef>
              <c:f>Edad!$Y$36</c:f>
              <c:strCache>
                <c:ptCount val="1"/>
                <c:pt idx="0">
                  <c:v>Sí</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Edad!$W$37:$W$40</c:f>
              <c:strCache>
                <c:ptCount val="4"/>
                <c:pt idx="0">
                  <c:v>Menor a 30 años</c:v>
                </c:pt>
                <c:pt idx="1">
                  <c:v>30 a 40 años</c:v>
                </c:pt>
                <c:pt idx="2">
                  <c:v>40 a 50 años</c:v>
                </c:pt>
                <c:pt idx="3">
                  <c:v>Más de 50 años</c:v>
                </c:pt>
              </c:strCache>
            </c:strRef>
          </c:cat>
          <c:val>
            <c:numRef>
              <c:f>Edad!$Y$37:$Y$40</c:f>
              <c:numCache>
                <c:formatCode>0.00%</c:formatCode>
                <c:ptCount val="4"/>
                <c:pt idx="0">
                  <c:v>5.5555555555555552E-2</c:v>
                </c:pt>
                <c:pt idx="1">
                  <c:v>8.6206896551724144E-2</c:v>
                </c:pt>
                <c:pt idx="2">
                  <c:v>9.2592592592592587E-2</c:v>
                </c:pt>
                <c:pt idx="3">
                  <c:v>9.0909090909090912E-2</c:v>
                </c:pt>
              </c:numCache>
            </c:numRef>
          </c:val>
          <c:extLst>
            <c:ext xmlns:c16="http://schemas.microsoft.com/office/drawing/2014/chart" uri="{C3380CC4-5D6E-409C-BE32-E72D297353CC}">
              <c16:uniqueId val="{00000001-E805-4DEF-81B9-CD7E3884FF3D}"/>
            </c:ext>
          </c:extLst>
        </c:ser>
        <c:dLbls>
          <c:dLblPos val="outEnd"/>
          <c:showLegendKey val="0"/>
          <c:showVal val="1"/>
          <c:showCatName val="0"/>
          <c:showSerName val="0"/>
          <c:showPercent val="0"/>
          <c:showBubbleSize val="0"/>
        </c:dLbls>
        <c:gapWidth val="219"/>
        <c:overlap val="-27"/>
        <c:axId val="297411936"/>
        <c:axId val="297412496"/>
      </c:barChart>
      <c:catAx>
        <c:axId val="2974119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97412496"/>
        <c:crosses val="autoZero"/>
        <c:auto val="1"/>
        <c:lblAlgn val="ctr"/>
        <c:lblOffset val="100"/>
        <c:noMultiLvlLbl val="0"/>
      </c:catAx>
      <c:valAx>
        <c:axId val="29741249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974119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MX"/>
              <a:t>Conocimiento aplicativos o páginas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Edad!$X$52</c:f>
              <c:strCache>
                <c:ptCount val="1"/>
                <c:pt idx="0">
                  <c:v>No</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Edad!$W$53:$W$56</c:f>
              <c:strCache>
                <c:ptCount val="4"/>
                <c:pt idx="0">
                  <c:v>Menor a 30 años</c:v>
                </c:pt>
                <c:pt idx="1">
                  <c:v>30 a 40 años</c:v>
                </c:pt>
                <c:pt idx="2">
                  <c:v>40 a 50 años</c:v>
                </c:pt>
                <c:pt idx="3">
                  <c:v>Más de 50 años</c:v>
                </c:pt>
              </c:strCache>
            </c:strRef>
          </c:cat>
          <c:val>
            <c:numRef>
              <c:f>Edad!$X$53:$X$56</c:f>
              <c:numCache>
                <c:formatCode>0.00%</c:formatCode>
                <c:ptCount val="4"/>
                <c:pt idx="0">
                  <c:v>0.1111111111111111</c:v>
                </c:pt>
                <c:pt idx="1">
                  <c:v>0.1206896551724138</c:v>
                </c:pt>
                <c:pt idx="2">
                  <c:v>0.14814814814814814</c:v>
                </c:pt>
                <c:pt idx="3">
                  <c:v>0.36363636363636365</c:v>
                </c:pt>
              </c:numCache>
            </c:numRef>
          </c:val>
          <c:extLst>
            <c:ext xmlns:c16="http://schemas.microsoft.com/office/drawing/2014/chart" uri="{C3380CC4-5D6E-409C-BE32-E72D297353CC}">
              <c16:uniqueId val="{00000000-B8ED-4586-B068-F34C71E3BED6}"/>
            </c:ext>
          </c:extLst>
        </c:ser>
        <c:ser>
          <c:idx val="1"/>
          <c:order val="1"/>
          <c:tx>
            <c:strRef>
              <c:f>Edad!$Y$52</c:f>
              <c:strCache>
                <c:ptCount val="1"/>
                <c:pt idx="0">
                  <c:v>Sí</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Edad!$W$53:$W$56</c:f>
              <c:strCache>
                <c:ptCount val="4"/>
                <c:pt idx="0">
                  <c:v>Menor a 30 años</c:v>
                </c:pt>
                <c:pt idx="1">
                  <c:v>30 a 40 años</c:v>
                </c:pt>
                <c:pt idx="2">
                  <c:v>40 a 50 años</c:v>
                </c:pt>
                <c:pt idx="3">
                  <c:v>Más de 50 años</c:v>
                </c:pt>
              </c:strCache>
            </c:strRef>
          </c:cat>
          <c:val>
            <c:numRef>
              <c:f>Edad!$Y$53:$Y$56</c:f>
              <c:numCache>
                <c:formatCode>0.00%</c:formatCode>
                <c:ptCount val="4"/>
                <c:pt idx="0">
                  <c:v>0.88888888888888884</c:v>
                </c:pt>
                <c:pt idx="1">
                  <c:v>0.87931034482758619</c:v>
                </c:pt>
                <c:pt idx="2">
                  <c:v>0.85185185185185186</c:v>
                </c:pt>
                <c:pt idx="3">
                  <c:v>0.63636363636363635</c:v>
                </c:pt>
              </c:numCache>
            </c:numRef>
          </c:val>
          <c:extLst>
            <c:ext xmlns:c16="http://schemas.microsoft.com/office/drawing/2014/chart" uri="{C3380CC4-5D6E-409C-BE32-E72D297353CC}">
              <c16:uniqueId val="{00000001-B8ED-4586-B068-F34C71E3BED6}"/>
            </c:ext>
          </c:extLst>
        </c:ser>
        <c:dLbls>
          <c:dLblPos val="outEnd"/>
          <c:showLegendKey val="0"/>
          <c:showVal val="1"/>
          <c:showCatName val="0"/>
          <c:showSerName val="0"/>
          <c:showPercent val="0"/>
          <c:showBubbleSize val="0"/>
        </c:dLbls>
        <c:gapWidth val="219"/>
        <c:overlap val="-27"/>
        <c:axId val="297486288"/>
        <c:axId val="297486848"/>
      </c:barChart>
      <c:catAx>
        <c:axId val="2974862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97486848"/>
        <c:crosses val="autoZero"/>
        <c:auto val="1"/>
        <c:lblAlgn val="ctr"/>
        <c:lblOffset val="100"/>
        <c:noMultiLvlLbl val="0"/>
      </c:catAx>
      <c:valAx>
        <c:axId val="297486848"/>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974862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MX"/>
              <a:t>Perfil Comprador/Vendedor</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'Tablas dinámicas'!$A$19:$A$22</c:f>
              <c:strCache>
                <c:ptCount val="4"/>
                <c:pt idx="0">
                  <c:v>Solo Compra</c:v>
                </c:pt>
                <c:pt idx="1">
                  <c:v>Solo Vende</c:v>
                </c:pt>
                <c:pt idx="2">
                  <c:v>Compra y vende</c:v>
                </c:pt>
                <c:pt idx="3">
                  <c:v>Ni compra ni vende</c:v>
                </c:pt>
              </c:strCache>
            </c:strRef>
          </c:cat>
          <c:val>
            <c:numRef>
              <c:f>'Tablas dinámicas'!$B$19:$B$22</c:f>
              <c:numCache>
                <c:formatCode>General</c:formatCode>
                <c:ptCount val="4"/>
                <c:pt idx="0">
                  <c:v>173</c:v>
                </c:pt>
                <c:pt idx="1">
                  <c:v>4</c:v>
                </c:pt>
                <c:pt idx="2">
                  <c:v>30</c:v>
                </c:pt>
                <c:pt idx="3">
                  <c:v>151</c:v>
                </c:pt>
              </c:numCache>
            </c:numRef>
          </c:val>
          <c:extLst>
            <c:ext xmlns:c16="http://schemas.microsoft.com/office/drawing/2014/chart" uri="{C3380CC4-5D6E-409C-BE32-E72D297353CC}">
              <c16:uniqueId val="{00000000-B5EE-4302-A1EC-E794F2591794}"/>
            </c:ext>
          </c:extLst>
        </c:ser>
        <c:dLbls>
          <c:dLblPos val="outEnd"/>
          <c:showLegendKey val="0"/>
          <c:showVal val="1"/>
          <c:showCatName val="0"/>
          <c:showSerName val="0"/>
          <c:showPercent val="0"/>
          <c:showBubbleSize val="0"/>
        </c:dLbls>
        <c:gapWidth val="219"/>
        <c:overlap val="-27"/>
        <c:axId val="297489648"/>
        <c:axId val="297490208"/>
      </c:barChart>
      <c:catAx>
        <c:axId val="2974896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97490208"/>
        <c:crosses val="autoZero"/>
        <c:auto val="1"/>
        <c:lblAlgn val="ctr"/>
        <c:lblOffset val="100"/>
        <c:noMultiLvlLbl val="0"/>
      </c:catAx>
      <c:valAx>
        <c:axId val="29749020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9748964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6</xdr:col>
      <xdr:colOff>142874</xdr:colOff>
      <xdr:row>2</xdr:row>
      <xdr:rowOff>9524</xdr:rowOff>
    </xdr:from>
    <xdr:to>
      <xdr:col>13</xdr:col>
      <xdr:colOff>647699</xdr:colOff>
      <xdr:row>20</xdr:row>
      <xdr:rowOff>66675</xdr:rowOff>
    </xdr:to>
    <xdr:graphicFrame macro="">
      <xdr:nvGraphicFramePr>
        <xdr:cNvPr id="2" name="Gráfico 1">
          <a:extLst>
            <a:ext uri="{FF2B5EF4-FFF2-40B4-BE49-F238E27FC236}">
              <a16:creationId xmlns:a16="http://schemas.microsoft.com/office/drawing/2014/main" id="{3F5C0608-D7EB-4A8C-AC46-68657AE6265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66675</xdr:colOff>
      <xdr:row>13</xdr:row>
      <xdr:rowOff>161925</xdr:rowOff>
    </xdr:from>
    <xdr:to>
      <xdr:col>21</xdr:col>
      <xdr:colOff>190500</xdr:colOff>
      <xdr:row>28</xdr:row>
      <xdr:rowOff>28575</xdr:rowOff>
    </xdr:to>
    <xdr:graphicFrame macro="">
      <xdr:nvGraphicFramePr>
        <xdr:cNvPr id="3" name="Gráfico 2">
          <a:extLst>
            <a:ext uri="{FF2B5EF4-FFF2-40B4-BE49-F238E27FC236}">
              <a16:creationId xmlns:a16="http://schemas.microsoft.com/office/drawing/2014/main" id="{24252FDE-18CD-4D5D-8818-B6D68981C1E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25</xdr:col>
      <xdr:colOff>171450</xdr:colOff>
      <xdr:row>9</xdr:row>
      <xdr:rowOff>152400</xdr:rowOff>
    </xdr:from>
    <xdr:to>
      <xdr:col>32</xdr:col>
      <xdr:colOff>371475</xdr:colOff>
      <xdr:row>24</xdr:row>
      <xdr:rowOff>19050</xdr:rowOff>
    </xdr:to>
    <xdr:graphicFrame macro="">
      <xdr:nvGraphicFramePr>
        <xdr:cNvPr id="4" name="Gráfico 3">
          <a:extLst>
            <a:ext uri="{FF2B5EF4-FFF2-40B4-BE49-F238E27FC236}">
              <a16:creationId xmlns:a16="http://schemas.microsoft.com/office/drawing/2014/main" id="{2CC17791-93DC-4588-B876-92BC5E42CF2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27</xdr:col>
      <xdr:colOff>95250</xdr:colOff>
      <xdr:row>26</xdr:row>
      <xdr:rowOff>0</xdr:rowOff>
    </xdr:from>
    <xdr:to>
      <xdr:col>34</xdr:col>
      <xdr:colOff>266700</xdr:colOff>
      <xdr:row>40</xdr:row>
      <xdr:rowOff>76200</xdr:rowOff>
    </xdr:to>
    <xdr:graphicFrame macro="">
      <xdr:nvGraphicFramePr>
        <xdr:cNvPr id="6" name="Gráfico 5">
          <a:extLst>
            <a:ext uri="{FF2B5EF4-FFF2-40B4-BE49-F238E27FC236}">
              <a16:creationId xmlns:a16="http://schemas.microsoft.com/office/drawing/2014/main" id="{9E35027A-1F9C-4687-8C06-7D61553B3FE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27</xdr:col>
      <xdr:colOff>133350</xdr:colOff>
      <xdr:row>41</xdr:row>
      <xdr:rowOff>180975</xdr:rowOff>
    </xdr:from>
    <xdr:to>
      <xdr:col>33</xdr:col>
      <xdr:colOff>523875</xdr:colOff>
      <xdr:row>56</xdr:row>
      <xdr:rowOff>66675</xdr:rowOff>
    </xdr:to>
    <xdr:graphicFrame macro="">
      <xdr:nvGraphicFramePr>
        <xdr:cNvPr id="7" name="Gráfico 6">
          <a:extLst>
            <a:ext uri="{FF2B5EF4-FFF2-40B4-BE49-F238E27FC236}">
              <a16:creationId xmlns:a16="http://schemas.microsoft.com/office/drawing/2014/main" id="{7949746C-40D7-4A6C-9866-328396A825F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xdr:col>
      <xdr:colOff>188384</xdr:colOff>
      <xdr:row>16</xdr:row>
      <xdr:rowOff>170391</xdr:rowOff>
    </xdr:from>
    <xdr:to>
      <xdr:col>8</xdr:col>
      <xdr:colOff>702734</xdr:colOff>
      <xdr:row>31</xdr:row>
      <xdr:rowOff>56091</xdr:rowOff>
    </xdr:to>
    <xdr:graphicFrame macro="">
      <xdr:nvGraphicFramePr>
        <xdr:cNvPr id="2" name="Gráfico 1">
          <a:extLst>
            <a:ext uri="{FF2B5EF4-FFF2-40B4-BE49-F238E27FC236}">
              <a16:creationId xmlns:a16="http://schemas.microsoft.com/office/drawing/2014/main" id="{46D844EA-AB77-4BB7-9C1B-7929953BAE1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r:id="rId1" refreshedBy="Laura Maria Garcia Carrizosa" refreshedDate="43318.383081944441" createdVersion="6" refreshedVersion="6" minRefreshableVersion="3" recordCount="367">
  <cacheSource type="worksheet">
    <worksheetSource ref="A1:AF368" sheet="BD_general"/>
  </cacheSource>
  <cacheFields count="32">
    <cacheField name="respondent_id" numFmtId="0">
      <sharedItems containsSemiMixedTypes="0" containsString="0" containsNumber="1" containsInteger="1" minValue="6534895397" maxValue="6920783422"/>
    </cacheField>
    <cacheField name="collector_id" numFmtId="0">
      <sharedItems containsSemiMixedTypes="0" containsString="0" containsNumber="1" containsInteger="1" minValue="166090270" maxValue="174366944"/>
    </cacheField>
    <cacheField name="date_created" numFmtId="164">
      <sharedItems containsSemiMixedTypes="0" containsNonDate="0" containsDate="1" containsString="0" minDate="2017-11-20T21:01:21" maxDate="2018-07-27T11:25:09"/>
    </cacheField>
    <cacheField name="date_modified" numFmtId="164">
      <sharedItems containsSemiMixedTypes="0" containsNonDate="0" containsDate="1" containsString="0" minDate="2017-11-20T21:02:00" maxDate="2018-07-27T11:29:29"/>
    </cacheField>
    <cacheField name="ip_address" numFmtId="0">
      <sharedItems/>
    </cacheField>
    <cacheField name="email_address" numFmtId="0">
      <sharedItems containsBlank="1"/>
    </cacheField>
    <cacheField name="first_name" numFmtId="0">
      <sharedItems containsBlank="1"/>
    </cacheField>
    <cacheField name="last_name" numFmtId="0">
      <sharedItems containsBlank="1"/>
    </cacheField>
    <cacheField name="¿Qué edad tienes?" numFmtId="0">
      <sharedItems containsString="0" containsBlank="1" containsNumber="1" containsInteger="1" minValue="18" maxValue="58"/>
    </cacheField>
    <cacheField name="¿Compras productos y/o servicios ambientales?" numFmtId="0">
      <sharedItems containsBlank="1" count="3">
        <s v="SI"/>
        <m/>
        <s v="NO"/>
      </sharedItems>
    </cacheField>
    <cacheField name="¿Vendes productos y/o servicios ambientales?" numFmtId="0">
      <sharedItems containsBlank="1" count="3">
        <s v="SI"/>
        <m/>
        <s v="NO"/>
      </sharedItems>
    </cacheField>
    <cacheField name="¿Sabes donde se pueden comprar y vender estos productos y servicios?" numFmtId="0">
      <sharedItems containsBlank="1" count="3">
        <s v="SI"/>
        <m/>
        <s v="NO"/>
      </sharedItems>
    </cacheField>
    <cacheField name="¿Conoces una página o aplicación donde puedes adquirir productos o servicios sostenibles?" numFmtId="0">
      <sharedItems containsBlank="1" count="3">
        <s v="Sí"/>
        <m/>
        <s v="No"/>
      </sharedItems>
    </cacheField>
    <cacheField name="¿Cuál?" numFmtId="0">
      <sharedItems containsBlank="1" count="31">
        <s v="Ecointernational.com"/>
        <s v="N/A"/>
        <s v="Www.weee.global"/>
        <s v="Mundo verde "/>
        <s v="Praxtonamb"/>
        <s v="eco-regalos.com /  eltransformador.org"/>
        <s v="Merkagreen, Superfuds"/>
        <s v="Internet"/>
        <s v="Ecototal"/>
        <s v="VerdeLógico"/>
        <s v="Amway Colombia"/>
        <s v="Evok"/>
        <s v="Mercado libre "/>
        <s v="El más verde.com"/>
        <s v="De"/>
        <s v="En "/>
        <s v="Fulling"/>
        <s v="Empaques de cartón degradable"/>
        <s v="Doterra "/>
        <s v="Goretti. Bienestar "/>
        <s v="Corpocampo"/>
        <s v="Mgreen"/>
        <s v="Ecoutlet"/>
        <s v="https://www.datos.gov.co/widgets/4s2i-bneh"/>
        <s v="ekoplanet"/>
        <s v="Amazon"/>
        <s v="De planta "/>
        <s v="Colombia Compra Eficiente"/>
        <s v="Ecooutlet"/>
        <s v="discrepante "/>
        <m u="1"/>
      </sharedItems>
    </cacheField>
    <cacheField name="¿Te gustaría adquirir estos productos y/o servicios en una sola pagina?" numFmtId="0">
      <sharedItems containsBlank="1" count="3">
        <s v="SI"/>
        <m/>
        <s v="NO"/>
      </sharedItems>
    </cacheField>
    <cacheField name="¿Estarías dispuesto a publicitar tus productos en esta pagina por un costo en dinero?" numFmtId="0">
      <sharedItems containsBlank="1" count="3">
        <s v="SI"/>
        <m/>
        <s v="NO"/>
      </sharedItems>
    </cacheField>
    <cacheField name="¿Cuanto estarías dispuesto a pagar por publicitar tus productos y/o servicios mensualmente?" numFmtId="0">
      <sharedItems containsBlank="1" count="4">
        <s v="entre 50 y 100 mil pesos mensual"/>
        <m/>
        <s v="mas de 150 mil pesos"/>
        <s v="entre 100 y 150 mil pesos mensual"/>
      </sharedItems>
    </cacheField>
    <cacheField name="Facebook" numFmtId="0">
      <sharedItems containsString="0" containsBlank="1" containsNumber="1" containsInteger="1" minValue="1" maxValue="5" count="6">
        <n v="1"/>
        <m/>
        <n v="3"/>
        <n v="5"/>
        <n v="4"/>
        <n v="2"/>
      </sharedItems>
    </cacheField>
    <cacheField name="Twitter" numFmtId="0">
      <sharedItems containsString="0" containsBlank="1" containsNumber="1" containsInteger="1" minValue="1" maxValue="5" count="6">
        <n v="5"/>
        <m/>
        <n v="3"/>
        <n v="1"/>
        <n v="4"/>
        <n v="2"/>
      </sharedItems>
    </cacheField>
    <cacheField name="Instagram" numFmtId="0">
      <sharedItems containsString="0" containsBlank="1" containsNumber="1" containsInteger="1" minValue="1" maxValue="5" count="6">
        <n v="2"/>
        <m/>
        <n v="4"/>
        <n v="5"/>
        <n v="3"/>
        <n v="1"/>
      </sharedItems>
    </cacheField>
    <cacheField name="YouTube" numFmtId="0">
      <sharedItems containsString="0" containsBlank="1" containsNumber="1" containsInteger="1" minValue="1" maxValue="5" count="6">
        <n v="3"/>
        <m/>
        <n v="4"/>
        <n v="2"/>
        <n v="1"/>
        <n v="5"/>
      </sharedItems>
    </cacheField>
    <cacheField name="Quiero verlos en todas las redes por igual" numFmtId="0">
      <sharedItems containsString="0" containsBlank="1" containsNumber="1" containsInteger="1" minValue="1" maxValue="5" count="6">
        <n v="4"/>
        <m/>
        <n v="1"/>
        <n v="2"/>
        <n v="3"/>
        <n v="5"/>
      </sharedItems>
    </cacheField>
    <cacheField name="Alimentos y bebidas (Mercado ecológico)" numFmtId="0">
      <sharedItems containsString="0" containsBlank="1" containsNumber="1" containsInteger="1" minValue="1" maxValue="10"/>
    </cacheField>
    <cacheField name="Ropa y accesorios ecológicos (joyería, ropa de bebe)" numFmtId="0">
      <sharedItems containsString="0" containsBlank="1" containsNumber="1" containsInteger="1" minValue="1" maxValue="10"/>
    </cacheField>
    <cacheField name="Juguetes ecológicos" numFmtId="0">
      <sharedItems containsString="0" containsBlank="1" containsNumber="1" containsInteger="1" minValue="1" maxValue="10"/>
    </cacheField>
    <cacheField name="Productos de salud y belleza" numFmtId="0">
      <sharedItems containsString="0" containsBlank="1" containsNumber="1" containsInteger="1" minValue="1" maxValue="10"/>
    </cacheField>
    <cacheField name="Servicios ambientales (empresa de consultoría)" numFmtId="0">
      <sharedItems containsString="0" containsBlank="1" containsNumber="1" containsInteger="1" minValue="1" maxValue="10"/>
    </cacheField>
    <cacheField name="Cuidado personal (jabones, cosméticos)" numFmtId="0">
      <sharedItems containsString="0" containsBlank="1" containsNumber="1" containsInteger="1" minValue="1" maxValue="10"/>
    </cacheField>
    <cacheField name="Aseo del hogar (detergente, desinfectantes)" numFmtId="0">
      <sharedItems containsString="0" containsBlank="1" containsNumber="1" containsInteger="1" minValue="1" maxValue="10"/>
    </cacheField>
    <cacheField name="Accesorios para animales" numFmtId="0">
      <sharedItems containsString="0" containsBlank="1" containsNumber="1" containsInteger="1" minValue="1" maxValue="10"/>
    </cacheField>
    <cacheField name="Desechables y biodegradables (platos, vasos, cubiertos)" numFmtId="0">
      <sharedItems containsString="0" containsBlank="1" containsNumber="1" containsInteger="1" minValue="1" maxValue="10"/>
    </cacheField>
    <cacheField name="Vídeos, libros, papelería" numFmtId="0">
      <sharedItems containsString="0" containsBlank="1" containsNumber="1" containsInteger="1" minValue="1" maxValue="10"/>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r:id="rId1" refreshedBy="Laura Maria Garcia Carrizosa" refreshedDate="43318.483674884257" createdVersion="6" refreshedVersion="6" minRefreshableVersion="3" recordCount="367">
  <cacheSource type="worksheet">
    <worksheetSource ref="A1:AG368" sheet="BD_general"/>
  </cacheSource>
  <cacheFields count="33">
    <cacheField name="respondent_id" numFmtId="0">
      <sharedItems containsSemiMixedTypes="0" containsString="0" containsNumber="1" containsInteger="1" minValue="6534895397" maxValue="6920783422"/>
    </cacheField>
    <cacheField name="collector_id" numFmtId="0">
      <sharedItems containsSemiMixedTypes="0" containsString="0" containsNumber="1" containsInteger="1" minValue="166090270" maxValue="174366944"/>
    </cacheField>
    <cacheField name="date_created" numFmtId="164">
      <sharedItems containsSemiMixedTypes="0" containsNonDate="0" containsDate="1" containsString="0" minDate="2017-11-20T21:01:21" maxDate="2018-07-27T11:25:09"/>
    </cacheField>
    <cacheField name="date_modified" numFmtId="164">
      <sharedItems containsSemiMixedTypes="0" containsNonDate="0" containsDate="1" containsString="0" minDate="2017-11-20T21:02:00" maxDate="2018-07-27T11:29:29"/>
    </cacheField>
    <cacheField name="ip_address" numFmtId="0">
      <sharedItems/>
    </cacheField>
    <cacheField name="email_address" numFmtId="0">
      <sharedItems containsBlank="1"/>
    </cacheField>
    <cacheField name="first_name" numFmtId="0">
      <sharedItems containsBlank="1"/>
    </cacheField>
    <cacheField name="last_name" numFmtId="0">
      <sharedItems containsBlank="1"/>
    </cacheField>
    <cacheField name="¿Qué edad tienes?" numFmtId="0">
      <sharedItems containsString="0" containsBlank="1" containsNumber="1" containsInteger="1" minValue="18" maxValue="58"/>
    </cacheField>
    <cacheField name="¿Compras productos y/o servicios ambientales?" numFmtId="0">
      <sharedItems containsBlank="1" count="3">
        <s v="SI"/>
        <m/>
        <s v="NO"/>
      </sharedItems>
    </cacheField>
    <cacheField name="¿Vendes productos y/o servicios ambientales?" numFmtId="0">
      <sharedItems containsBlank="1" count="3">
        <s v="SI"/>
        <m/>
        <s v="NO"/>
      </sharedItems>
    </cacheField>
    <cacheField name="¿Sabes donde se pueden comprar y vender estos productos y servicios?" numFmtId="0">
      <sharedItems containsBlank="1" count="3">
        <s v="SI"/>
        <m/>
        <s v="NO"/>
      </sharedItems>
    </cacheField>
    <cacheField name="¿Conoces una página o aplicación donde puedes adquirir productos o servicios sostenibles?" numFmtId="0">
      <sharedItems containsBlank="1" count="3">
        <s v="Sí"/>
        <m/>
        <s v="No"/>
      </sharedItems>
    </cacheField>
    <cacheField name="¿Cuál?" numFmtId="0">
      <sharedItems/>
    </cacheField>
    <cacheField name="¿Te gustaría adquirir estos productos y/o servicios en una sola pagina?" numFmtId="0">
      <sharedItems containsBlank="1" count="3">
        <s v="SI"/>
        <m/>
        <s v="NO"/>
      </sharedItems>
    </cacheField>
    <cacheField name="¿Estarías dispuesto a publicitar tus productos en esta pagina por un costo en dinero?" numFmtId="0">
      <sharedItems containsBlank="1" count="3">
        <s v="SI"/>
        <m/>
        <s v="NO"/>
      </sharedItems>
    </cacheField>
    <cacheField name="¿Cuanto estarías dispuesto a pagar por publicitar tus productos y/o servicios mensualmente?" numFmtId="0">
      <sharedItems containsBlank="1" count="4">
        <s v="entre 50 y 100 mil pesos mensual"/>
        <m/>
        <s v="mas de 150 mil pesos"/>
        <s v="entre 100 y 150 mil pesos mensual"/>
      </sharedItems>
    </cacheField>
    <cacheField name="Facebook" numFmtId="0">
      <sharedItems containsString="0" containsBlank="1" containsNumber="1" containsInteger="1" minValue="1" maxValue="5"/>
    </cacheField>
    <cacheField name="Twitter" numFmtId="0">
      <sharedItems containsString="0" containsBlank="1" containsNumber="1" containsInteger="1" minValue="1" maxValue="5"/>
    </cacheField>
    <cacheField name="Instagram" numFmtId="0">
      <sharedItems containsString="0" containsBlank="1" containsNumber="1" containsInteger="1" minValue="1" maxValue="5"/>
    </cacheField>
    <cacheField name="YouTube" numFmtId="0">
      <sharedItems containsString="0" containsBlank="1" containsNumber="1" containsInteger="1" minValue="1" maxValue="5"/>
    </cacheField>
    <cacheField name="Quiero verlos en todas las redes por igual" numFmtId="0">
      <sharedItems containsString="0" containsBlank="1" containsNumber="1" containsInteger="1" minValue="1" maxValue="5"/>
    </cacheField>
    <cacheField name="Alimentos y bebidas (Mercado ecológico)" numFmtId="0">
      <sharedItems containsString="0" containsBlank="1" containsNumber="1" containsInteger="1" minValue="1" maxValue="10"/>
    </cacheField>
    <cacheField name="Ropa y accesorios ecológicos (joyería, ropa de bebe)" numFmtId="0">
      <sharedItems containsString="0" containsBlank="1" containsNumber="1" containsInteger="1" minValue="1" maxValue="10"/>
    </cacheField>
    <cacheField name="Juguetes ecológicos" numFmtId="0">
      <sharedItems containsString="0" containsBlank="1" containsNumber="1" containsInteger="1" minValue="1" maxValue="10"/>
    </cacheField>
    <cacheField name="Productos de salud y belleza" numFmtId="0">
      <sharedItems containsString="0" containsBlank="1" containsNumber="1" containsInteger="1" minValue="1" maxValue="10"/>
    </cacheField>
    <cacheField name="Servicios ambientales (empresa de consultoría)" numFmtId="0">
      <sharedItems containsString="0" containsBlank="1" containsNumber="1" containsInteger="1" minValue="1" maxValue="10" count="11">
        <n v="3"/>
        <m/>
        <n v="5"/>
        <n v="9"/>
        <n v="10"/>
        <n v="1"/>
        <n v="7"/>
        <n v="6"/>
        <n v="4"/>
        <n v="2"/>
        <n v="8"/>
      </sharedItems>
    </cacheField>
    <cacheField name="Cuidado personal (jabones, cosméticos)" numFmtId="0">
      <sharedItems containsString="0" containsBlank="1" containsNumber="1" containsInteger="1" minValue="1" maxValue="10"/>
    </cacheField>
    <cacheField name="Aseo del hogar (detergente, desinfectantes)" numFmtId="0">
      <sharedItems containsString="0" containsBlank="1" containsNumber="1" containsInteger="1" minValue="1" maxValue="10"/>
    </cacheField>
    <cacheField name="Accesorios para animales" numFmtId="0">
      <sharedItems containsString="0" containsBlank="1" containsNumber="1" containsInteger="1" minValue="1" maxValue="10"/>
    </cacheField>
    <cacheField name="Desechables y biodegradables (platos, vasos, cubiertos)" numFmtId="0">
      <sharedItems containsString="0" containsBlank="1" containsNumber="1" containsInteger="1" minValue="1" maxValue="10"/>
    </cacheField>
    <cacheField name="Vídeos, libros, papelería" numFmtId="0">
      <sharedItems containsString="0" containsBlank="1" containsNumber="1" containsInteger="1" minValue="1" maxValue="10"/>
    </cacheField>
    <cacheField name="Rango edad" numFmtId="0">
      <sharedItems containsString="0" containsBlank="1" containsNumber="1" containsInteger="1" minValue="1" maxValue="4" count="5">
        <n v="2"/>
        <m/>
        <n v="3"/>
        <n v="1"/>
        <n v="4"/>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67">
  <r>
    <n v="6920783422"/>
    <n v="174216493"/>
    <d v="2018-07-27T11:25:09"/>
    <d v="2018-07-27T11:29:29"/>
    <s v="190.217.108.71"/>
    <m/>
    <m/>
    <m/>
    <n v="31"/>
    <x v="0"/>
    <x v="0"/>
    <x v="0"/>
    <x v="0"/>
    <x v="0"/>
    <x v="0"/>
    <x v="0"/>
    <x v="0"/>
    <x v="0"/>
    <x v="0"/>
    <x v="0"/>
    <x v="0"/>
    <x v="0"/>
    <n v="5"/>
    <n v="4"/>
    <n v="6"/>
    <n v="7"/>
    <n v="3"/>
    <n v="8"/>
    <n v="9"/>
    <n v="2"/>
    <n v="10"/>
    <n v="1"/>
  </r>
  <r>
    <n v="6918783427"/>
    <n v="174366944"/>
    <d v="2018-07-23T13:46:28"/>
    <d v="2018-07-23T13:46:28"/>
    <s v="190.60.220.122"/>
    <s v="miguel.jimenez@datalogtechnology.com"/>
    <m/>
    <m/>
    <m/>
    <x v="1"/>
    <x v="1"/>
    <x v="1"/>
    <x v="1"/>
    <x v="1"/>
    <x v="1"/>
    <x v="1"/>
    <x v="1"/>
    <x v="1"/>
    <x v="1"/>
    <x v="1"/>
    <x v="1"/>
    <x v="1"/>
    <m/>
    <m/>
    <m/>
    <m/>
    <m/>
    <m/>
    <m/>
    <m/>
    <m/>
    <m/>
  </r>
  <r>
    <n v="6917295670"/>
    <n v="174366944"/>
    <d v="2018-07-19T14:45:04"/>
    <d v="2018-07-19T14:47:44"/>
    <s v="190.131.251.76"/>
    <s v="gestionambiente@unbosque.edu.co"/>
    <m/>
    <m/>
    <m/>
    <x v="0"/>
    <x v="0"/>
    <x v="0"/>
    <x v="0"/>
    <x v="1"/>
    <x v="0"/>
    <x v="2"/>
    <x v="2"/>
    <x v="2"/>
    <x v="0"/>
    <x v="0"/>
    <x v="2"/>
    <x v="2"/>
    <n v="9"/>
    <n v="7"/>
    <n v="8"/>
    <n v="6"/>
    <n v="5"/>
    <n v="4"/>
    <n v="2"/>
    <n v="10"/>
    <n v="3"/>
    <n v="1"/>
  </r>
  <r>
    <n v="6917129399"/>
    <n v="174366944"/>
    <d v="2018-07-19T09:20:59"/>
    <d v="2018-07-19T09:23:24"/>
    <s v="186.31.33.112"/>
    <s v="calidad@fumigacionestkc.com"/>
    <m/>
    <m/>
    <n v="35"/>
    <x v="0"/>
    <x v="0"/>
    <x v="2"/>
    <x v="2"/>
    <x v="1"/>
    <x v="0"/>
    <x v="0"/>
    <x v="0"/>
    <x v="3"/>
    <x v="2"/>
    <x v="2"/>
    <x v="3"/>
    <x v="2"/>
    <n v="6"/>
    <n v="5"/>
    <n v="2"/>
    <n v="4"/>
    <n v="9"/>
    <n v="7"/>
    <n v="8"/>
    <n v="1"/>
    <n v="10"/>
    <n v="3"/>
  </r>
  <r>
    <n v="6917068425"/>
    <n v="174366944"/>
    <d v="2018-07-19T07:13:46"/>
    <d v="2018-07-19T07:24:33"/>
    <s v="200.47.156.216"/>
    <s v="lepantano@chocolates.com.co"/>
    <m/>
    <m/>
    <n v="46"/>
    <x v="0"/>
    <x v="2"/>
    <x v="2"/>
    <x v="2"/>
    <x v="1"/>
    <x v="0"/>
    <x v="2"/>
    <x v="0"/>
    <x v="1"/>
    <x v="1"/>
    <x v="3"/>
    <x v="1"/>
    <x v="0"/>
    <n v="10"/>
    <n v="7"/>
    <n v="2"/>
    <n v="5"/>
    <n v="3"/>
    <n v="9"/>
    <n v="8"/>
    <n v="1"/>
    <n v="4"/>
    <n v="6"/>
  </r>
  <r>
    <n v="6916917346"/>
    <n v="174366944"/>
    <d v="2018-07-18T21:18:26"/>
    <d v="2018-07-18T21:21:19"/>
    <s v="181.50.146.230"/>
    <s v="info@weee.global"/>
    <m/>
    <m/>
    <n v="39"/>
    <x v="0"/>
    <x v="0"/>
    <x v="0"/>
    <x v="0"/>
    <x v="2"/>
    <x v="0"/>
    <x v="0"/>
    <x v="0"/>
    <x v="1"/>
    <x v="1"/>
    <x v="3"/>
    <x v="4"/>
    <x v="1"/>
    <n v="4"/>
    <n v="2"/>
    <n v="3"/>
    <n v="5"/>
    <n v="10"/>
    <n v="6"/>
    <n v="9"/>
    <n v="7"/>
    <n v="8"/>
    <n v="1"/>
  </r>
  <r>
    <n v="6916839779"/>
    <n v="174366944"/>
    <d v="2018-07-18T17:03:09"/>
    <d v="2018-07-18T17:05:08"/>
    <s v="190.248.148.243"/>
    <s v="haidee.hernandez@openmarket.com.co"/>
    <m/>
    <m/>
    <n v="35"/>
    <x v="0"/>
    <x v="0"/>
    <x v="0"/>
    <x v="2"/>
    <x v="1"/>
    <x v="0"/>
    <x v="0"/>
    <x v="0"/>
    <x v="3"/>
    <x v="3"/>
    <x v="2"/>
    <x v="0"/>
    <x v="3"/>
    <n v="5"/>
    <n v="8"/>
    <n v="10"/>
    <n v="4"/>
    <n v="9"/>
    <n v="1"/>
    <n v="2"/>
    <n v="3"/>
    <n v="7"/>
    <n v="6"/>
  </r>
  <r>
    <n v="6916708268"/>
    <n v="174366944"/>
    <d v="2018-07-18T12:34:21"/>
    <d v="2018-07-18T12:34:21"/>
    <s v="200.69.106.214"/>
    <s v="ambiental@cristacryl.com.co"/>
    <m/>
    <m/>
    <m/>
    <x v="1"/>
    <x v="1"/>
    <x v="1"/>
    <x v="1"/>
    <x v="1"/>
    <x v="1"/>
    <x v="1"/>
    <x v="1"/>
    <x v="1"/>
    <x v="1"/>
    <x v="1"/>
    <x v="1"/>
    <x v="1"/>
    <m/>
    <m/>
    <m/>
    <m/>
    <m/>
    <m/>
    <m/>
    <m/>
    <m/>
    <m/>
  </r>
  <r>
    <n v="6916695236"/>
    <n v="174366944"/>
    <d v="2018-07-18T12:10:02"/>
    <d v="2018-07-18T12:10:02"/>
    <s v="201.217.201.10"/>
    <s v="salud.ocupacional@ciplas.com"/>
    <m/>
    <m/>
    <m/>
    <x v="1"/>
    <x v="1"/>
    <x v="1"/>
    <x v="1"/>
    <x v="1"/>
    <x v="1"/>
    <x v="1"/>
    <x v="1"/>
    <x v="1"/>
    <x v="1"/>
    <x v="1"/>
    <x v="1"/>
    <x v="1"/>
    <m/>
    <m/>
    <m/>
    <m/>
    <m/>
    <m/>
    <m/>
    <m/>
    <m/>
    <m/>
  </r>
  <r>
    <n v="6916689576"/>
    <n v="174366944"/>
    <d v="2018-07-18T11:55:00"/>
    <d v="2018-07-18T12:02:49"/>
    <s v="181.49.201.105"/>
    <s v="aquaplus@psys.com.co"/>
    <m/>
    <m/>
    <n v="40"/>
    <x v="0"/>
    <x v="0"/>
    <x v="0"/>
    <x v="2"/>
    <x v="1"/>
    <x v="0"/>
    <x v="0"/>
    <x v="0"/>
    <x v="3"/>
    <x v="1"/>
    <x v="1"/>
    <x v="1"/>
    <x v="2"/>
    <n v="2"/>
    <n v="1"/>
    <n v="3"/>
    <n v="4"/>
    <n v="10"/>
    <n v="5"/>
    <n v="6"/>
    <n v="7"/>
    <n v="8"/>
    <n v="9"/>
  </r>
  <r>
    <n v="6916566012"/>
    <n v="174366944"/>
    <d v="2018-07-18T08:16:06"/>
    <d v="2018-07-18T08:20:20"/>
    <s v="201.184.68.106"/>
    <s v="ambiental@montinpetrol.com"/>
    <m/>
    <m/>
    <n v="30"/>
    <x v="0"/>
    <x v="2"/>
    <x v="0"/>
    <x v="2"/>
    <x v="1"/>
    <x v="0"/>
    <x v="2"/>
    <x v="0"/>
    <x v="3"/>
    <x v="4"/>
    <x v="4"/>
    <x v="3"/>
    <x v="2"/>
    <n v="10"/>
    <n v="8"/>
    <n v="2"/>
    <n v="7"/>
    <n v="9"/>
    <n v="5"/>
    <n v="6"/>
    <n v="4"/>
    <n v="3"/>
    <n v="1"/>
  </r>
  <r>
    <n v="6916547757"/>
    <n v="174366944"/>
    <d v="2018-07-18T07:40:25"/>
    <d v="2018-07-18T07:44:10"/>
    <s v="186.155.228.170"/>
    <s v="brigitte.pardo@grupophoenix.com"/>
    <m/>
    <m/>
    <m/>
    <x v="2"/>
    <x v="2"/>
    <x v="2"/>
    <x v="2"/>
    <x v="1"/>
    <x v="0"/>
    <x v="0"/>
    <x v="3"/>
    <x v="4"/>
    <x v="5"/>
    <x v="5"/>
    <x v="5"/>
    <x v="4"/>
    <n v="9"/>
    <n v="8"/>
    <n v="10"/>
    <n v="3"/>
    <n v="1"/>
    <n v="7"/>
    <n v="6"/>
    <n v="2"/>
    <n v="4"/>
    <n v="5"/>
  </r>
  <r>
    <n v="6916532145"/>
    <n v="174216493"/>
    <d v="2018-07-18T07:02:22"/>
    <d v="2018-07-18T07:05:10"/>
    <s v="186.154.34.248"/>
    <m/>
    <m/>
    <m/>
    <n v="34"/>
    <x v="0"/>
    <x v="2"/>
    <x v="0"/>
    <x v="2"/>
    <x v="1"/>
    <x v="0"/>
    <x v="0"/>
    <x v="0"/>
    <x v="4"/>
    <x v="5"/>
    <x v="3"/>
    <x v="4"/>
    <x v="4"/>
    <n v="10"/>
    <n v="4"/>
    <n v="2"/>
    <n v="5"/>
    <n v="3"/>
    <n v="6"/>
    <n v="7"/>
    <n v="8"/>
    <n v="9"/>
    <n v="1"/>
  </r>
  <r>
    <n v="6916528038"/>
    <n v="174366944"/>
    <d v="2018-07-18T06:50:26"/>
    <d v="2018-07-18T06:54:46"/>
    <s v="181.48.222.138"/>
    <s v="lmalagon@etipress.com"/>
    <m/>
    <m/>
    <n v="47"/>
    <x v="2"/>
    <x v="2"/>
    <x v="0"/>
    <x v="2"/>
    <x v="1"/>
    <x v="0"/>
    <x v="2"/>
    <x v="0"/>
    <x v="1"/>
    <x v="1"/>
    <x v="1"/>
    <x v="1"/>
    <x v="1"/>
    <n v="5"/>
    <n v="4"/>
    <n v="3"/>
    <n v="6"/>
    <n v="7"/>
    <n v="8"/>
    <n v="9"/>
    <n v="2"/>
    <n v="1"/>
    <n v="10"/>
  </r>
  <r>
    <n v="6916396193"/>
    <n v="174366944"/>
    <d v="2018-07-17T22:20:56"/>
    <d v="2018-07-17T22:24:46"/>
    <s v="181.54.105.96"/>
    <s v="coordinador.calidad@autosanjorge.com"/>
    <m/>
    <m/>
    <n v="30"/>
    <x v="0"/>
    <x v="2"/>
    <x v="0"/>
    <x v="2"/>
    <x v="1"/>
    <x v="0"/>
    <x v="0"/>
    <x v="3"/>
    <x v="4"/>
    <x v="3"/>
    <x v="0"/>
    <x v="0"/>
    <x v="5"/>
    <n v="5"/>
    <n v="8"/>
    <n v="3"/>
    <n v="2"/>
    <n v="6"/>
    <n v="7"/>
    <n v="9"/>
    <n v="1"/>
    <n v="10"/>
    <n v="4"/>
  </r>
  <r>
    <n v="6916245975"/>
    <n v="174366944"/>
    <d v="2018-07-17T14:50:51"/>
    <d v="2018-07-17T14:50:51"/>
    <s v="179.1.91.242"/>
    <s v="ecoagro1996@yahoo.es"/>
    <m/>
    <m/>
    <m/>
    <x v="1"/>
    <x v="1"/>
    <x v="1"/>
    <x v="1"/>
    <x v="1"/>
    <x v="1"/>
    <x v="1"/>
    <x v="1"/>
    <x v="1"/>
    <x v="1"/>
    <x v="1"/>
    <x v="1"/>
    <x v="1"/>
    <m/>
    <m/>
    <m/>
    <m/>
    <m/>
    <m/>
    <m/>
    <m/>
    <m/>
    <m/>
  </r>
  <r>
    <n v="6915769232"/>
    <n v="174216493"/>
    <d v="2018-07-16T17:45:09"/>
    <d v="2018-07-16T17:47:12"/>
    <s v="152.200.226.52"/>
    <m/>
    <m/>
    <m/>
    <n v="39"/>
    <x v="2"/>
    <x v="2"/>
    <x v="2"/>
    <x v="2"/>
    <x v="1"/>
    <x v="2"/>
    <x v="2"/>
    <x v="0"/>
    <x v="0"/>
    <x v="5"/>
    <x v="3"/>
    <x v="0"/>
    <x v="0"/>
    <n v="1"/>
    <n v="2"/>
    <n v="3"/>
    <n v="4"/>
    <n v="5"/>
    <n v="6"/>
    <n v="7"/>
    <n v="8"/>
    <n v="9"/>
    <n v="10"/>
  </r>
  <r>
    <n v="6915710074"/>
    <n v="174216493"/>
    <d v="2018-07-16T14:44:31"/>
    <d v="2018-07-16T15:37:24"/>
    <s v="201.228.154.179"/>
    <m/>
    <m/>
    <m/>
    <n v="28"/>
    <x v="0"/>
    <x v="2"/>
    <x v="2"/>
    <x v="2"/>
    <x v="1"/>
    <x v="0"/>
    <x v="2"/>
    <x v="0"/>
    <x v="5"/>
    <x v="3"/>
    <x v="4"/>
    <x v="2"/>
    <x v="5"/>
    <n v="10"/>
    <n v="5"/>
    <n v="3"/>
    <n v="9"/>
    <n v="6"/>
    <n v="4"/>
    <n v="7"/>
    <n v="2"/>
    <n v="8"/>
    <n v="1"/>
  </r>
  <r>
    <n v="6914990772"/>
    <n v="174216493"/>
    <d v="2018-07-14T18:40:13"/>
    <d v="2018-07-14T18:43:31"/>
    <s v="181.61.218.242"/>
    <m/>
    <m/>
    <m/>
    <n v="36"/>
    <x v="2"/>
    <x v="2"/>
    <x v="2"/>
    <x v="2"/>
    <x v="1"/>
    <x v="2"/>
    <x v="2"/>
    <x v="0"/>
    <x v="0"/>
    <x v="4"/>
    <x v="0"/>
    <x v="0"/>
    <x v="5"/>
    <n v="1"/>
    <n v="2"/>
    <n v="6"/>
    <n v="4"/>
    <n v="3"/>
    <n v="5"/>
    <n v="7"/>
    <n v="8"/>
    <n v="9"/>
    <n v="10"/>
  </r>
  <r>
    <n v="6914217637"/>
    <n v="174216493"/>
    <d v="2018-07-12T18:11:34"/>
    <d v="2018-07-12T18:14:54"/>
    <s v="186.154.32.167"/>
    <m/>
    <m/>
    <m/>
    <n v="48"/>
    <x v="2"/>
    <x v="2"/>
    <x v="2"/>
    <x v="2"/>
    <x v="1"/>
    <x v="0"/>
    <x v="2"/>
    <x v="0"/>
    <x v="3"/>
    <x v="5"/>
    <x v="5"/>
    <x v="0"/>
    <x v="0"/>
    <n v="10"/>
    <n v="7"/>
    <n v="1"/>
    <n v="3"/>
    <n v="4"/>
    <n v="5"/>
    <n v="6"/>
    <n v="2"/>
    <n v="8"/>
    <n v="9"/>
  </r>
  <r>
    <n v="6914058606"/>
    <n v="174216493"/>
    <d v="2018-07-12T12:08:45"/>
    <d v="2018-07-12T12:11:03"/>
    <s v="152.201.16.103"/>
    <m/>
    <m/>
    <m/>
    <n v="33"/>
    <x v="0"/>
    <x v="2"/>
    <x v="2"/>
    <x v="2"/>
    <x v="1"/>
    <x v="0"/>
    <x v="2"/>
    <x v="0"/>
    <x v="0"/>
    <x v="4"/>
    <x v="4"/>
    <x v="3"/>
    <x v="5"/>
    <n v="10"/>
    <n v="9"/>
    <n v="1"/>
    <n v="8"/>
    <n v="2"/>
    <n v="7"/>
    <n v="3"/>
    <n v="4"/>
    <n v="6"/>
    <n v="5"/>
  </r>
  <r>
    <n v="6913685769"/>
    <n v="174216493"/>
    <d v="2018-07-11T17:33:21"/>
    <d v="2018-07-11T17:38:54"/>
    <s v="186.154.36.178"/>
    <m/>
    <m/>
    <m/>
    <n v="43"/>
    <x v="2"/>
    <x v="0"/>
    <x v="0"/>
    <x v="2"/>
    <x v="1"/>
    <x v="0"/>
    <x v="0"/>
    <x v="0"/>
    <x v="0"/>
    <x v="2"/>
    <x v="2"/>
    <x v="3"/>
    <x v="5"/>
    <n v="2"/>
    <n v="3"/>
    <n v="4"/>
    <n v="5"/>
    <n v="6"/>
    <n v="7"/>
    <n v="1"/>
    <n v="8"/>
    <n v="9"/>
    <n v="10"/>
  </r>
  <r>
    <n v="6913678662"/>
    <n v="174216493"/>
    <d v="2018-07-11T17:17:02"/>
    <d v="2018-07-11T17:19:44"/>
    <s v="181.56.68.52"/>
    <m/>
    <m/>
    <m/>
    <n v="33"/>
    <x v="0"/>
    <x v="2"/>
    <x v="2"/>
    <x v="2"/>
    <x v="1"/>
    <x v="0"/>
    <x v="0"/>
    <x v="3"/>
    <x v="5"/>
    <x v="2"/>
    <x v="3"/>
    <x v="4"/>
    <x v="0"/>
    <n v="1"/>
    <n v="7"/>
    <n v="8"/>
    <n v="4"/>
    <n v="2"/>
    <n v="5"/>
    <n v="3"/>
    <n v="10"/>
    <n v="6"/>
    <n v="9"/>
  </r>
  <r>
    <n v="6913670945"/>
    <n v="174216493"/>
    <d v="2018-07-11T16:51:55"/>
    <d v="2018-07-11T16:59:26"/>
    <s v="190.146.100.19"/>
    <m/>
    <m/>
    <m/>
    <n v="50"/>
    <x v="2"/>
    <x v="2"/>
    <x v="2"/>
    <x v="2"/>
    <x v="1"/>
    <x v="2"/>
    <x v="2"/>
    <x v="3"/>
    <x v="0"/>
    <x v="0"/>
    <x v="4"/>
    <x v="3"/>
    <x v="0"/>
    <n v="4"/>
    <n v="6"/>
    <n v="7"/>
    <n v="5"/>
    <n v="9"/>
    <n v="3"/>
    <n v="2"/>
    <n v="10"/>
    <n v="1"/>
    <n v="8"/>
  </r>
  <r>
    <n v="6913492647"/>
    <n v="174216493"/>
    <d v="2018-07-11T11:11:05"/>
    <d v="2018-07-11T11:13:28"/>
    <s v="181.57.187.77"/>
    <m/>
    <m/>
    <m/>
    <n v="40"/>
    <x v="2"/>
    <x v="2"/>
    <x v="2"/>
    <x v="2"/>
    <x v="1"/>
    <x v="2"/>
    <x v="2"/>
    <x v="0"/>
    <x v="0"/>
    <x v="5"/>
    <x v="4"/>
    <x v="2"/>
    <x v="5"/>
    <n v="3"/>
    <n v="6"/>
    <n v="2"/>
    <n v="10"/>
    <n v="5"/>
    <n v="8"/>
    <n v="7"/>
    <n v="1"/>
    <n v="4"/>
    <n v="9"/>
  </r>
  <r>
    <n v="6913485230"/>
    <n v="174216493"/>
    <d v="2018-07-11T10:12:55"/>
    <d v="2018-07-11T11:00:04"/>
    <s v="186.30.60.63"/>
    <m/>
    <m/>
    <m/>
    <n v="30"/>
    <x v="2"/>
    <x v="2"/>
    <x v="2"/>
    <x v="2"/>
    <x v="1"/>
    <x v="2"/>
    <x v="2"/>
    <x v="3"/>
    <x v="5"/>
    <x v="0"/>
    <x v="2"/>
    <x v="0"/>
    <x v="2"/>
    <n v="10"/>
    <n v="1"/>
    <n v="2"/>
    <n v="9"/>
    <n v="8"/>
    <n v="5"/>
    <n v="4"/>
    <n v="3"/>
    <n v="7"/>
    <n v="6"/>
  </r>
  <r>
    <n v="6913469490"/>
    <n v="174366944"/>
    <d v="2018-07-11T10:31:16"/>
    <d v="2018-07-11T10:31:16"/>
    <s v="201.245.162.36"/>
    <s v="luisarmando_26@yahoo.es"/>
    <m/>
    <m/>
    <m/>
    <x v="1"/>
    <x v="1"/>
    <x v="1"/>
    <x v="1"/>
    <x v="1"/>
    <x v="1"/>
    <x v="1"/>
    <x v="1"/>
    <x v="1"/>
    <x v="1"/>
    <x v="1"/>
    <x v="1"/>
    <x v="1"/>
    <m/>
    <m/>
    <m/>
    <m/>
    <m/>
    <m/>
    <m/>
    <m/>
    <m/>
    <m/>
  </r>
  <r>
    <n v="6913382716"/>
    <n v="174216493"/>
    <d v="2018-07-11T07:47:16"/>
    <d v="2018-07-11T07:53:49"/>
    <s v="186.155.150.65"/>
    <m/>
    <m/>
    <m/>
    <n v="46"/>
    <x v="0"/>
    <x v="2"/>
    <x v="2"/>
    <x v="2"/>
    <x v="1"/>
    <x v="0"/>
    <x v="0"/>
    <x v="0"/>
    <x v="0"/>
    <x v="5"/>
    <x v="2"/>
    <x v="0"/>
    <x v="5"/>
    <n v="1"/>
    <n v="3"/>
    <n v="2"/>
    <n v="5"/>
    <n v="6"/>
    <n v="4"/>
    <n v="7"/>
    <n v="8"/>
    <n v="9"/>
    <n v="10"/>
  </r>
  <r>
    <n v="6913205425"/>
    <n v="174216493"/>
    <d v="2018-07-10T20:35:28"/>
    <d v="2018-07-10T20:41:27"/>
    <s v="177.252.254.19"/>
    <m/>
    <m/>
    <m/>
    <n v="50"/>
    <x v="0"/>
    <x v="2"/>
    <x v="2"/>
    <x v="2"/>
    <x v="1"/>
    <x v="0"/>
    <x v="2"/>
    <x v="0"/>
    <x v="4"/>
    <x v="5"/>
    <x v="4"/>
    <x v="5"/>
    <x v="2"/>
    <n v="10"/>
    <n v="6"/>
    <n v="5"/>
    <n v="4"/>
    <n v="3"/>
    <n v="7"/>
    <n v="9"/>
    <n v="1"/>
    <n v="8"/>
    <n v="2"/>
  </r>
  <r>
    <n v="6913202053"/>
    <n v="174216493"/>
    <d v="2018-07-10T20:27:05"/>
    <d v="2018-07-10T20:28:50"/>
    <s v="190.158.102.106"/>
    <m/>
    <m/>
    <m/>
    <n v="42"/>
    <x v="0"/>
    <x v="2"/>
    <x v="0"/>
    <x v="0"/>
    <x v="3"/>
    <x v="0"/>
    <x v="2"/>
    <x v="0"/>
    <x v="5"/>
    <x v="2"/>
    <x v="5"/>
    <x v="5"/>
    <x v="0"/>
    <n v="1"/>
    <n v="2"/>
    <n v="3"/>
    <n v="4"/>
    <n v="5"/>
    <n v="6"/>
    <n v="8"/>
    <n v="7"/>
    <n v="9"/>
    <n v="10"/>
  </r>
  <r>
    <n v="6913175729"/>
    <n v="174216493"/>
    <d v="2018-07-10T18:57:09"/>
    <d v="2018-07-10T18:58:39"/>
    <s v="190.157.205.59"/>
    <m/>
    <m/>
    <m/>
    <n v="36"/>
    <x v="2"/>
    <x v="2"/>
    <x v="2"/>
    <x v="2"/>
    <x v="1"/>
    <x v="0"/>
    <x v="2"/>
    <x v="0"/>
    <x v="3"/>
    <x v="1"/>
    <x v="1"/>
    <x v="1"/>
    <x v="1"/>
    <n v="1"/>
    <n v="2"/>
    <n v="3"/>
    <n v="7"/>
    <n v="4"/>
    <n v="5"/>
    <n v="6"/>
    <n v="8"/>
    <n v="9"/>
    <n v="10"/>
  </r>
  <r>
    <n v="6913166161"/>
    <n v="174216493"/>
    <d v="2018-07-10T18:25:47"/>
    <d v="2018-07-10T18:29:04"/>
    <s v="186.30.190.68"/>
    <m/>
    <m/>
    <m/>
    <n v="18"/>
    <x v="2"/>
    <x v="2"/>
    <x v="2"/>
    <x v="0"/>
    <x v="4"/>
    <x v="0"/>
    <x v="0"/>
    <x v="0"/>
    <x v="2"/>
    <x v="4"/>
    <x v="5"/>
    <x v="3"/>
    <x v="5"/>
    <n v="1"/>
    <n v="2"/>
    <n v="7"/>
    <n v="3"/>
    <n v="6"/>
    <n v="4"/>
    <n v="5"/>
    <n v="9"/>
    <n v="8"/>
    <n v="10"/>
  </r>
  <r>
    <n v="6913164507"/>
    <n v="174216493"/>
    <d v="2018-07-10T18:18:05"/>
    <d v="2018-07-10T18:24:07"/>
    <s v="190.147.141.75"/>
    <m/>
    <m/>
    <m/>
    <n v="40"/>
    <x v="2"/>
    <x v="2"/>
    <x v="2"/>
    <x v="2"/>
    <x v="1"/>
    <x v="2"/>
    <x v="2"/>
    <x v="0"/>
    <x v="4"/>
    <x v="5"/>
    <x v="4"/>
    <x v="4"/>
    <x v="5"/>
    <n v="8"/>
    <n v="3"/>
    <n v="1"/>
    <n v="6"/>
    <n v="5"/>
    <n v="9"/>
    <n v="10"/>
    <n v="4"/>
    <n v="7"/>
    <n v="2"/>
  </r>
  <r>
    <n v="6913155452"/>
    <n v="174216493"/>
    <d v="2018-07-10T17:55:42"/>
    <d v="2018-07-10T17:58:13"/>
    <s v="177.252.252.26"/>
    <m/>
    <m/>
    <m/>
    <n v="33"/>
    <x v="2"/>
    <x v="0"/>
    <x v="2"/>
    <x v="2"/>
    <x v="1"/>
    <x v="0"/>
    <x v="0"/>
    <x v="0"/>
    <x v="4"/>
    <x v="3"/>
    <x v="3"/>
    <x v="0"/>
    <x v="3"/>
    <n v="9"/>
    <n v="3"/>
    <n v="2"/>
    <n v="8"/>
    <n v="5"/>
    <n v="10"/>
    <n v="7"/>
    <n v="4"/>
    <n v="1"/>
    <n v="6"/>
  </r>
  <r>
    <n v="6913125389"/>
    <n v="174366944"/>
    <d v="2018-07-10T16:34:49"/>
    <d v="2018-07-10T16:36:28"/>
    <s v="186.147.36.20"/>
    <s v="hmoreno@itrc.gov.co"/>
    <s v="Hector"/>
    <s v="Vasquez"/>
    <n v="36"/>
    <x v="0"/>
    <x v="2"/>
    <x v="2"/>
    <x v="2"/>
    <x v="1"/>
    <x v="0"/>
    <x v="0"/>
    <x v="0"/>
    <x v="4"/>
    <x v="3"/>
    <x v="4"/>
    <x v="3"/>
    <x v="5"/>
    <n v="1"/>
    <n v="8"/>
    <n v="10"/>
    <n v="7"/>
    <n v="5"/>
    <n v="6"/>
    <n v="4"/>
    <n v="3"/>
    <n v="9"/>
    <n v="2"/>
  </r>
  <r>
    <n v="6913122292"/>
    <n v="174216493"/>
    <d v="2018-07-10T16:26:14"/>
    <d v="2018-07-10T16:29:30"/>
    <s v="190.146.121.142"/>
    <m/>
    <m/>
    <m/>
    <n v="32"/>
    <x v="2"/>
    <x v="2"/>
    <x v="0"/>
    <x v="0"/>
    <x v="5"/>
    <x v="0"/>
    <x v="2"/>
    <x v="0"/>
    <x v="5"/>
    <x v="4"/>
    <x v="5"/>
    <x v="0"/>
    <x v="5"/>
    <n v="1"/>
    <n v="3"/>
    <n v="2"/>
    <n v="4"/>
    <n v="5"/>
    <n v="6"/>
    <n v="8"/>
    <n v="9"/>
    <n v="7"/>
    <n v="10"/>
  </r>
  <r>
    <n v="6913073026"/>
    <n v="174216493"/>
    <d v="2018-07-10T14:45:51"/>
    <d v="2018-07-10T14:48:16"/>
    <s v="181.49.0.130"/>
    <m/>
    <m/>
    <m/>
    <n v="37"/>
    <x v="2"/>
    <x v="2"/>
    <x v="0"/>
    <x v="0"/>
    <x v="6"/>
    <x v="0"/>
    <x v="2"/>
    <x v="0"/>
    <x v="0"/>
    <x v="2"/>
    <x v="0"/>
    <x v="1"/>
    <x v="1"/>
    <n v="6"/>
    <n v="5"/>
    <n v="7"/>
    <n v="3"/>
    <n v="10"/>
    <n v="1"/>
    <n v="8"/>
    <n v="2"/>
    <n v="4"/>
    <n v="9"/>
  </r>
  <r>
    <n v="6913005110"/>
    <n v="174216493"/>
    <d v="2018-07-10T12:41:56"/>
    <d v="2018-07-10T12:44:15"/>
    <s v="200.119.61.99"/>
    <m/>
    <m/>
    <m/>
    <n v="45"/>
    <x v="2"/>
    <x v="2"/>
    <x v="2"/>
    <x v="2"/>
    <x v="1"/>
    <x v="2"/>
    <x v="2"/>
    <x v="0"/>
    <x v="2"/>
    <x v="4"/>
    <x v="3"/>
    <x v="3"/>
    <x v="2"/>
    <n v="1"/>
    <n v="2"/>
    <n v="3"/>
    <n v="4"/>
    <n v="5"/>
    <n v="6"/>
    <n v="7"/>
    <n v="10"/>
    <n v="8"/>
    <n v="9"/>
  </r>
  <r>
    <n v="6912996303"/>
    <n v="174366944"/>
    <d v="2018-07-10T12:25:42"/>
    <d v="2018-07-10T12:27:22"/>
    <s v="190.0.2.126"/>
    <s v="camilo.ortiz@cnpml.org"/>
    <s v="camilo"/>
    <s v="ortiz"/>
    <n v="32"/>
    <x v="0"/>
    <x v="2"/>
    <x v="0"/>
    <x v="2"/>
    <x v="1"/>
    <x v="0"/>
    <x v="0"/>
    <x v="0"/>
    <x v="1"/>
    <x v="1"/>
    <x v="5"/>
    <x v="1"/>
    <x v="1"/>
    <n v="1"/>
    <n v="3"/>
    <n v="2"/>
    <n v="6"/>
    <n v="5"/>
    <n v="4"/>
    <n v="7"/>
    <n v="9"/>
    <n v="8"/>
    <n v="10"/>
  </r>
  <r>
    <n v="6912935808"/>
    <n v="174216493"/>
    <d v="2018-07-10T10:40:44"/>
    <d v="2018-07-10T10:44:11"/>
    <s v="181.152.86.201"/>
    <m/>
    <m/>
    <m/>
    <n v="47"/>
    <x v="0"/>
    <x v="2"/>
    <x v="2"/>
    <x v="2"/>
    <x v="1"/>
    <x v="0"/>
    <x v="2"/>
    <x v="0"/>
    <x v="1"/>
    <x v="5"/>
    <x v="4"/>
    <x v="2"/>
    <x v="2"/>
    <n v="2"/>
    <n v="4"/>
    <n v="10"/>
    <n v="6"/>
    <n v="8"/>
    <n v="3"/>
    <n v="7"/>
    <n v="5"/>
    <n v="1"/>
    <n v="9"/>
  </r>
  <r>
    <n v="6912916602"/>
    <n v="174216493"/>
    <d v="2018-07-10T10:12:23"/>
    <d v="2018-07-10T10:14:15"/>
    <s v="190.145.8.98"/>
    <m/>
    <m/>
    <m/>
    <n v="39"/>
    <x v="2"/>
    <x v="2"/>
    <x v="2"/>
    <x v="2"/>
    <x v="1"/>
    <x v="0"/>
    <x v="0"/>
    <x v="0"/>
    <x v="1"/>
    <x v="1"/>
    <x v="1"/>
    <x v="1"/>
    <x v="5"/>
    <n v="7"/>
    <n v="4"/>
    <n v="6"/>
    <n v="5"/>
    <n v="3"/>
    <n v="10"/>
    <n v="9"/>
    <n v="1"/>
    <n v="8"/>
    <n v="2"/>
  </r>
  <r>
    <n v="6912902781"/>
    <n v="174216493"/>
    <d v="2018-07-10T09:48:59"/>
    <d v="2018-07-10T09:51:42"/>
    <s v="181.236.80.211"/>
    <m/>
    <m/>
    <m/>
    <n v="39"/>
    <x v="0"/>
    <x v="2"/>
    <x v="0"/>
    <x v="2"/>
    <x v="1"/>
    <x v="0"/>
    <x v="2"/>
    <x v="0"/>
    <x v="0"/>
    <x v="5"/>
    <x v="1"/>
    <x v="0"/>
    <x v="5"/>
    <n v="1"/>
    <n v="2"/>
    <n v="8"/>
    <n v="7"/>
    <n v="6"/>
    <n v="3"/>
    <n v="5"/>
    <n v="4"/>
    <n v="9"/>
    <n v="10"/>
  </r>
  <r>
    <n v="6912895064"/>
    <n v="174216493"/>
    <d v="2018-07-10T09:35:49"/>
    <d v="2018-07-10T09:39:19"/>
    <s v="186.155.14.99"/>
    <m/>
    <m/>
    <m/>
    <n v="39"/>
    <x v="2"/>
    <x v="2"/>
    <x v="2"/>
    <x v="2"/>
    <x v="1"/>
    <x v="0"/>
    <x v="2"/>
    <x v="0"/>
    <x v="0"/>
    <x v="4"/>
    <x v="3"/>
    <x v="3"/>
    <x v="4"/>
    <n v="1"/>
    <n v="2"/>
    <n v="7"/>
    <n v="8"/>
    <n v="9"/>
    <n v="4"/>
    <n v="5"/>
    <n v="10"/>
    <n v="3"/>
    <n v="6"/>
  </r>
  <r>
    <n v="6912891630"/>
    <n v="174216493"/>
    <d v="2018-07-10T09:32:05"/>
    <d v="2018-07-10T09:33:46"/>
    <s v="201.244.175.208"/>
    <m/>
    <m/>
    <m/>
    <n v="36"/>
    <x v="2"/>
    <x v="2"/>
    <x v="2"/>
    <x v="2"/>
    <x v="1"/>
    <x v="2"/>
    <x v="2"/>
    <x v="0"/>
    <x v="2"/>
    <x v="4"/>
    <x v="0"/>
    <x v="5"/>
    <x v="2"/>
    <n v="1"/>
    <n v="2"/>
    <n v="3"/>
    <n v="4"/>
    <n v="5"/>
    <n v="6"/>
    <n v="7"/>
    <n v="8"/>
    <n v="9"/>
    <n v="10"/>
  </r>
  <r>
    <n v="6912883923"/>
    <n v="174216493"/>
    <d v="2018-07-10T09:18:18"/>
    <d v="2018-07-10T09:21:47"/>
    <s v="186.117.159.149"/>
    <m/>
    <m/>
    <m/>
    <n v="39"/>
    <x v="2"/>
    <x v="2"/>
    <x v="2"/>
    <x v="2"/>
    <x v="1"/>
    <x v="0"/>
    <x v="2"/>
    <x v="0"/>
    <x v="4"/>
    <x v="3"/>
    <x v="4"/>
    <x v="3"/>
    <x v="5"/>
    <n v="10"/>
    <n v="7"/>
    <n v="4"/>
    <n v="8"/>
    <n v="3"/>
    <n v="9"/>
    <n v="6"/>
    <n v="1"/>
    <n v="5"/>
    <n v="2"/>
  </r>
  <r>
    <n v="6912880377"/>
    <n v="174216493"/>
    <d v="2018-07-10T09:12:13"/>
    <d v="2018-07-10T09:16:11"/>
    <s v="179.18.45.51"/>
    <m/>
    <m/>
    <m/>
    <n v="32"/>
    <x v="0"/>
    <x v="2"/>
    <x v="2"/>
    <x v="2"/>
    <x v="7"/>
    <x v="0"/>
    <x v="0"/>
    <x v="0"/>
    <x v="4"/>
    <x v="0"/>
    <x v="4"/>
    <x v="3"/>
    <x v="2"/>
    <n v="1"/>
    <n v="2"/>
    <n v="9"/>
    <n v="3"/>
    <n v="10"/>
    <n v="4"/>
    <n v="5"/>
    <n v="7"/>
    <n v="6"/>
    <n v="8"/>
  </r>
  <r>
    <n v="6912877605"/>
    <n v="174216493"/>
    <d v="2018-07-10T09:07:47"/>
    <d v="2018-07-10T09:11:45"/>
    <s v="177.252.248.62"/>
    <m/>
    <m/>
    <m/>
    <n v="34"/>
    <x v="2"/>
    <x v="2"/>
    <x v="2"/>
    <x v="2"/>
    <x v="1"/>
    <x v="0"/>
    <x v="0"/>
    <x v="0"/>
    <x v="5"/>
    <x v="2"/>
    <x v="5"/>
    <x v="2"/>
    <x v="5"/>
    <n v="2"/>
    <n v="5"/>
    <n v="6"/>
    <n v="1"/>
    <n v="7"/>
    <n v="3"/>
    <n v="4"/>
    <n v="10"/>
    <n v="8"/>
    <n v="9"/>
  </r>
  <r>
    <n v="6912873040"/>
    <n v="174366944"/>
    <d v="2018-07-10T09:01:39"/>
    <d v="2018-07-10T09:06:02"/>
    <s v="190.145.34.134"/>
    <s v="alexanderoliv@gmail.com"/>
    <s v="Alexander"/>
    <s v="Paredes"/>
    <n v="39"/>
    <x v="0"/>
    <x v="2"/>
    <x v="0"/>
    <x v="2"/>
    <x v="1"/>
    <x v="0"/>
    <x v="0"/>
    <x v="0"/>
    <x v="1"/>
    <x v="1"/>
    <x v="1"/>
    <x v="1"/>
    <x v="5"/>
    <n v="1"/>
    <n v="3"/>
    <n v="2"/>
    <n v="4"/>
    <n v="5"/>
    <n v="6"/>
    <n v="10"/>
    <n v="9"/>
    <n v="8"/>
    <n v="7"/>
  </r>
  <r>
    <n v="6912864498"/>
    <n v="174216493"/>
    <d v="2018-07-10T08:46:16"/>
    <d v="2018-07-10T08:52:13"/>
    <s v="152.201.51.130"/>
    <m/>
    <m/>
    <m/>
    <n v="55"/>
    <x v="0"/>
    <x v="0"/>
    <x v="0"/>
    <x v="2"/>
    <x v="1"/>
    <x v="0"/>
    <x v="0"/>
    <x v="0"/>
    <x v="0"/>
    <x v="2"/>
    <x v="1"/>
    <x v="3"/>
    <x v="0"/>
    <n v="8"/>
    <n v="1"/>
    <n v="9"/>
    <n v="4"/>
    <n v="10"/>
    <n v="6"/>
    <n v="7"/>
    <n v="5"/>
    <n v="3"/>
    <n v="2"/>
  </r>
  <r>
    <n v="6912859920"/>
    <n v="174216493"/>
    <d v="2018-07-10T08:38:38"/>
    <d v="2018-07-10T08:41:58"/>
    <s v="191.152.69.228"/>
    <m/>
    <m/>
    <m/>
    <n v="55"/>
    <x v="0"/>
    <x v="2"/>
    <x v="0"/>
    <x v="2"/>
    <x v="1"/>
    <x v="0"/>
    <x v="2"/>
    <x v="0"/>
    <x v="5"/>
    <x v="0"/>
    <x v="5"/>
    <x v="0"/>
    <x v="0"/>
    <n v="1"/>
    <n v="5"/>
    <n v="2"/>
    <n v="8"/>
    <n v="7"/>
    <n v="6"/>
    <n v="3"/>
    <n v="4"/>
    <n v="9"/>
    <n v="10"/>
  </r>
  <r>
    <n v="6912856371"/>
    <n v="174216493"/>
    <d v="2018-07-10T08:33:27"/>
    <d v="2018-07-10T08:35:40"/>
    <s v="152.202.2.121"/>
    <m/>
    <m/>
    <m/>
    <n v="57"/>
    <x v="2"/>
    <x v="2"/>
    <x v="2"/>
    <x v="2"/>
    <x v="1"/>
    <x v="2"/>
    <x v="2"/>
    <x v="0"/>
    <x v="0"/>
    <x v="5"/>
    <x v="4"/>
    <x v="2"/>
    <x v="5"/>
    <n v="3"/>
    <n v="2"/>
    <n v="4"/>
    <n v="5"/>
    <n v="6"/>
    <n v="1"/>
    <n v="7"/>
    <n v="8"/>
    <n v="9"/>
    <n v="10"/>
  </r>
  <r>
    <n v="6912848688"/>
    <n v="174216493"/>
    <d v="2018-07-10T08:13:37"/>
    <d v="2018-07-10T08:21:49"/>
    <s v="177.252.248.153"/>
    <m/>
    <m/>
    <m/>
    <n v="35"/>
    <x v="0"/>
    <x v="2"/>
    <x v="0"/>
    <x v="0"/>
    <x v="8"/>
    <x v="0"/>
    <x v="0"/>
    <x v="0"/>
    <x v="3"/>
    <x v="3"/>
    <x v="0"/>
    <x v="2"/>
    <x v="4"/>
    <n v="10"/>
    <n v="2"/>
    <n v="3"/>
    <n v="6"/>
    <n v="5"/>
    <n v="7"/>
    <n v="4"/>
    <n v="9"/>
    <n v="8"/>
    <n v="1"/>
  </r>
  <r>
    <n v="6912848655"/>
    <n v="174216493"/>
    <d v="2018-07-10T08:19:33"/>
    <d v="2018-07-10T08:21:45"/>
    <s v="181.242.15.39"/>
    <m/>
    <m/>
    <m/>
    <n v="36"/>
    <x v="2"/>
    <x v="2"/>
    <x v="2"/>
    <x v="2"/>
    <x v="1"/>
    <x v="0"/>
    <x v="0"/>
    <x v="3"/>
    <x v="3"/>
    <x v="3"/>
    <x v="2"/>
    <x v="0"/>
    <x v="3"/>
    <n v="1"/>
    <n v="2"/>
    <n v="3"/>
    <n v="4"/>
    <n v="5"/>
    <n v="6"/>
    <n v="7"/>
    <n v="8"/>
    <n v="9"/>
    <n v="10"/>
  </r>
  <r>
    <n v="6912839820"/>
    <n v="174216493"/>
    <d v="2018-07-10T08:01:50"/>
    <d v="2018-07-10T08:05:18"/>
    <s v="191.65.89.82"/>
    <m/>
    <m/>
    <m/>
    <n v="37"/>
    <x v="2"/>
    <x v="2"/>
    <x v="2"/>
    <x v="2"/>
    <x v="1"/>
    <x v="0"/>
    <x v="0"/>
    <x v="0"/>
    <x v="5"/>
    <x v="2"/>
    <x v="5"/>
    <x v="2"/>
    <x v="5"/>
    <n v="1"/>
    <n v="4"/>
    <n v="5"/>
    <n v="3"/>
    <n v="10"/>
    <n v="6"/>
    <n v="7"/>
    <n v="8"/>
    <n v="2"/>
    <n v="9"/>
  </r>
  <r>
    <n v="6912834371"/>
    <n v="174216493"/>
    <d v="2018-07-10T07:51:20"/>
    <d v="2018-07-10T07:54:39"/>
    <s v="190.127.142.221"/>
    <m/>
    <m/>
    <m/>
    <n v="33"/>
    <x v="0"/>
    <x v="0"/>
    <x v="2"/>
    <x v="0"/>
    <x v="9"/>
    <x v="0"/>
    <x v="0"/>
    <x v="0"/>
    <x v="2"/>
    <x v="3"/>
    <x v="0"/>
    <x v="2"/>
    <x v="5"/>
    <n v="9"/>
    <n v="2"/>
    <n v="3"/>
    <n v="4"/>
    <n v="5"/>
    <n v="6"/>
    <n v="7"/>
    <n v="1"/>
    <n v="8"/>
    <n v="10"/>
  </r>
  <r>
    <n v="6912830233"/>
    <n v="174216493"/>
    <d v="2018-07-10T07:42:25"/>
    <d v="2018-07-10T07:46:24"/>
    <s v="190.157.133.227"/>
    <m/>
    <m/>
    <m/>
    <n v="29"/>
    <x v="2"/>
    <x v="2"/>
    <x v="0"/>
    <x v="2"/>
    <x v="1"/>
    <x v="0"/>
    <x v="0"/>
    <x v="0"/>
    <x v="2"/>
    <x v="3"/>
    <x v="0"/>
    <x v="2"/>
    <x v="5"/>
    <n v="1"/>
    <n v="2"/>
    <n v="3"/>
    <n v="4"/>
    <n v="5"/>
    <n v="6"/>
    <n v="7"/>
    <n v="8"/>
    <n v="9"/>
    <n v="10"/>
  </r>
  <r>
    <n v="6912830129"/>
    <n v="174216493"/>
    <d v="2018-07-10T07:44:15"/>
    <d v="2018-07-10T07:46:12"/>
    <s v="190.217.109.90"/>
    <m/>
    <m/>
    <m/>
    <n v="31"/>
    <x v="2"/>
    <x v="2"/>
    <x v="2"/>
    <x v="2"/>
    <x v="1"/>
    <x v="2"/>
    <x v="0"/>
    <x v="0"/>
    <x v="3"/>
    <x v="5"/>
    <x v="1"/>
    <x v="0"/>
    <x v="1"/>
    <n v="1"/>
    <n v="2"/>
    <n v="3"/>
    <n v="4"/>
    <n v="6"/>
    <n v="5"/>
    <n v="7"/>
    <n v="8"/>
    <n v="9"/>
    <n v="10"/>
  </r>
  <r>
    <n v="6912816531"/>
    <n v="174216493"/>
    <d v="2018-07-10T07:15:58"/>
    <d v="2018-07-10T07:17:18"/>
    <s v="190.130.103.225"/>
    <m/>
    <m/>
    <m/>
    <n v="45"/>
    <x v="2"/>
    <x v="2"/>
    <x v="2"/>
    <x v="2"/>
    <x v="1"/>
    <x v="0"/>
    <x v="0"/>
    <x v="0"/>
    <x v="0"/>
    <x v="0"/>
    <x v="0"/>
    <x v="0"/>
    <x v="0"/>
    <n v="7"/>
    <n v="3"/>
    <n v="1"/>
    <n v="2"/>
    <n v="4"/>
    <n v="5"/>
    <n v="6"/>
    <n v="8"/>
    <n v="9"/>
    <n v="10"/>
  </r>
  <r>
    <n v="6912813667"/>
    <n v="174216493"/>
    <d v="2018-07-10T07:08:34"/>
    <d v="2018-07-10T07:11:09"/>
    <s v="181.61.11.153"/>
    <m/>
    <m/>
    <m/>
    <n v="39"/>
    <x v="0"/>
    <x v="2"/>
    <x v="2"/>
    <x v="2"/>
    <x v="1"/>
    <x v="0"/>
    <x v="0"/>
    <x v="0"/>
    <x v="3"/>
    <x v="3"/>
    <x v="4"/>
    <x v="3"/>
    <x v="0"/>
    <n v="10"/>
    <n v="1"/>
    <n v="2"/>
    <n v="3"/>
    <n v="4"/>
    <n v="5"/>
    <n v="6"/>
    <n v="7"/>
    <n v="8"/>
    <n v="9"/>
  </r>
  <r>
    <n v="6912813632"/>
    <n v="174216493"/>
    <d v="2018-07-10T07:07:18"/>
    <d v="2018-07-10T07:11:05"/>
    <s v="181.57.249.8"/>
    <m/>
    <m/>
    <m/>
    <n v="36"/>
    <x v="0"/>
    <x v="2"/>
    <x v="0"/>
    <x v="2"/>
    <x v="1"/>
    <x v="0"/>
    <x v="0"/>
    <x v="0"/>
    <x v="1"/>
    <x v="1"/>
    <x v="1"/>
    <x v="5"/>
    <x v="1"/>
    <n v="1"/>
    <n v="2"/>
    <n v="9"/>
    <n v="3"/>
    <n v="8"/>
    <n v="4"/>
    <n v="7"/>
    <n v="10"/>
    <n v="5"/>
    <n v="6"/>
  </r>
  <r>
    <n v="6912810278"/>
    <n v="174216493"/>
    <d v="2018-07-10T07:01:25"/>
    <d v="2018-07-10T07:06:08"/>
    <s v="179.18.47.115"/>
    <m/>
    <m/>
    <m/>
    <n v="43"/>
    <x v="0"/>
    <x v="2"/>
    <x v="2"/>
    <x v="2"/>
    <x v="1"/>
    <x v="0"/>
    <x v="0"/>
    <x v="0"/>
    <x v="1"/>
    <x v="1"/>
    <x v="1"/>
    <x v="1"/>
    <x v="3"/>
    <n v="10"/>
    <n v="3"/>
    <n v="1"/>
    <n v="5"/>
    <n v="2"/>
    <n v="6"/>
    <n v="7"/>
    <n v="8"/>
    <n v="9"/>
    <n v="4"/>
  </r>
  <r>
    <n v="6912807344"/>
    <n v="174216493"/>
    <d v="2018-07-10T06:51:38"/>
    <d v="2018-07-10T06:56:42"/>
    <s v="181.59.170.13"/>
    <m/>
    <m/>
    <m/>
    <n v="38"/>
    <x v="0"/>
    <x v="2"/>
    <x v="2"/>
    <x v="2"/>
    <x v="1"/>
    <x v="0"/>
    <x v="0"/>
    <x v="0"/>
    <x v="4"/>
    <x v="1"/>
    <x v="3"/>
    <x v="0"/>
    <x v="3"/>
    <n v="1"/>
    <n v="5"/>
    <n v="4"/>
    <n v="2"/>
    <n v="6"/>
    <n v="9"/>
    <n v="7"/>
    <n v="3"/>
    <n v="10"/>
    <n v="8"/>
  </r>
  <r>
    <n v="6912800237"/>
    <n v="174216493"/>
    <d v="2018-07-10T06:36:01"/>
    <d v="2018-07-10T06:38:04"/>
    <s v="179.18.37.254"/>
    <m/>
    <m/>
    <m/>
    <n v="42"/>
    <x v="0"/>
    <x v="0"/>
    <x v="0"/>
    <x v="0"/>
    <x v="10"/>
    <x v="0"/>
    <x v="0"/>
    <x v="0"/>
    <x v="0"/>
    <x v="4"/>
    <x v="0"/>
    <x v="0"/>
    <x v="5"/>
    <n v="1"/>
    <n v="2"/>
    <n v="3"/>
    <n v="4"/>
    <n v="5"/>
    <n v="6"/>
    <n v="7"/>
    <n v="8"/>
    <n v="9"/>
    <n v="10"/>
  </r>
  <r>
    <n v="6912798237"/>
    <n v="174216493"/>
    <d v="2018-07-09T20:43:55"/>
    <d v="2018-07-10T06:33:01"/>
    <s v="181.49.73.75"/>
    <m/>
    <m/>
    <m/>
    <n v="33"/>
    <x v="2"/>
    <x v="2"/>
    <x v="2"/>
    <x v="2"/>
    <x v="1"/>
    <x v="0"/>
    <x v="2"/>
    <x v="0"/>
    <x v="5"/>
    <x v="2"/>
    <x v="5"/>
    <x v="5"/>
    <x v="0"/>
    <n v="1"/>
    <n v="4"/>
    <n v="5"/>
    <n v="2"/>
    <n v="6"/>
    <n v="3"/>
    <n v="7"/>
    <n v="8"/>
    <n v="9"/>
    <n v="10"/>
  </r>
  <r>
    <n v="6912793177"/>
    <n v="174216493"/>
    <d v="2018-07-10T06:16:05"/>
    <d v="2018-07-10T06:19:49"/>
    <s v="191.102.238.117"/>
    <m/>
    <m/>
    <m/>
    <n v="40"/>
    <x v="0"/>
    <x v="2"/>
    <x v="2"/>
    <x v="2"/>
    <x v="1"/>
    <x v="0"/>
    <x v="2"/>
    <x v="0"/>
    <x v="0"/>
    <x v="5"/>
    <x v="4"/>
    <x v="2"/>
    <x v="5"/>
    <n v="7"/>
    <n v="4"/>
    <n v="2"/>
    <n v="3"/>
    <n v="5"/>
    <n v="6"/>
    <n v="8"/>
    <n v="10"/>
    <n v="9"/>
    <n v="1"/>
  </r>
  <r>
    <n v="6912788124"/>
    <n v="174216493"/>
    <d v="2018-07-10T06:02:34"/>
    <d v="2018-07-10T06:05:49"/>
    <s v="190.151.209.208"/>
    <m/>
    <m/>
    <m/>
    <n v="45"/>
    <x v="2"/>
    <x v="2"/>
    <x v="2"/>
    <x v="2"/>
    <x v="1"/>
    <x v="0"/>
    <x v="0"/>
    <x v="3"/>
    <x v="1"/>
    <x v="1"/>
    <x v="1"/>
    <x v="1"/>
    <x v="1"/>
    <n v="2"/>
    <n v="3"/>
    <n v="4"/>
    <n v="5"/>
    <n v="6"/>
    <n v="1"/>
    <n v="7"/>
    <n v="8"/>
    <n v="9"/>
    <n v="10"/>
  </r>
  <r>
    <n v="6912709996"/>
    <n v="174366944"/>
    <d v="2018-07-10T01:36:01"/>
    <d v="2018-07-10T01:39:41"/>
    <s v="185.154.3.42"/>
    <s v="jorge.garzonp@gmail.com"/>
    <s v="Jorge"/>
    <s v="Garzón"/>
    <n v="36"/>
    <x v="2"/>
    <x v="2"/>
    <x v="0"/>
    <x v="2"/>
    <x v="1"/>
    <x v="0"/>
    <x v="2"/>
    <x v="0"/>
    <x v="2"/>
    <x v="1"/>
    <x v="5"/>
    <x v="3"/>
    <x v="1"/>
    <n v="1"/>
    <n v="7"/>
    <n v="3"/>
    <n v="8"/>
    <n v="9"/>
    <n v="5"/>
    <n v="10"/>
    <n v="2"/>
    <n v="6"/>
    <n v="4"/>
  </r>
  <r>
    <n v="6912706960"/>
    <n v="174216493"/>
    <d v="2018-07-10T01:24:22"/>
    <d v="2018-07-10T01:26:33"/>
    <s v="186.119.247.139"/>
    <m/>
    <m/>
    <m/>
    <n v="41"/>
    <x v="0"/>
    <x v="2"/>
    <x v="0"/>
    <x v="2"/>
    <x v="1"/>
    <x v="0"/>
    <x v="0"/>
    <x v="0"/>
    <x v="1"/>
    <x v="1"/>
    <x v="1"/>
    <x v="1"/>
    <x v="1"/>
    <n v="10"/>
    <n v="4"/>
    <n v="3"/>
    <n v="9"/>
    <n v="5"/>
    <n v="6"/>
    <n v="7"/>
    <n v="8"/>
    <n v="1"/>
    <n v="2"/>
  </r>
  <r>
    <n v="6912683778"/>
    <n v="174216493"/>
    <d v="2018-07-09T23:20:24"/>
    <d v="2018-07-09T23:24:49"/>
    <s v="181.68.7.24"/>
    <m/>
    <m/>
    <m/>
    <n v="40"/>
    <x v="2"/>
    <x v="2"/>
    <x v="2"/>
    <x v="2"/>
    <x v="1"/>
    <x v="0"/>
    <x v="2"/>
    <x v="0"/>
    <x v="4"/>
    <x v="5"/>
    <x v="5"/>
    <x v="0"/>
    <x v="5"/>
    <n v="9"/>
    <n v="6"/>
    <n v="4"/>
    <n v="10"/>
    <n v="2"/>
    <n v="8"/>
    <n v="7"/>
    <n v="1"/>
    <n v="5"/>
    <n v="3"/>
  </r>
  <r>
    <n v="6912681151"/>
    <n v="174216493"/>
    <d v="2018-07-09T22:49:45"/>
    <d v="2018-07-09T23:11:54"/>
    <s v="181.128.204.132"/>
    <m/>
    <m/>
    <m/>
    <n v="35"/>
    <x v="2"/>
    <x v="2"/>
    <x v="2"/>
    <x v="2"/>
    <x v="1"/>
    <x v="0"/>
    <x v="0"/>
    <x v="0"/>
    <x v="3"/>
    <x v="3"/>
    <x v="4"/>
    <x v="2"/>
    <x v="3"/>
    <n v="1"/>
    <n v="10"/>
    <n v="9"/>
    <n v="5"/>
    <n v="2"/>
    <n v="3"/>
    <n v="4"/>
    <n v="6"/>
    <n v="7"/>
    <n v="8"/>
  </r>
  <r>
    <n v="6912678777"/>
    <n v="174216493"/>
    <d v="2018-07-09T22:59:10"/>
    <d v="2018-07-09T23:00:56"/>
    <s v="186.154.33.196"/>
    <m/>
    <m/>
    <m/>
    <n v="35"/>
    <x v="2"/>
    <x v="2"/>
    <x v="2"/>
    <x v="2"/>
    <x v="1"/>
    <x v="0"/>
    <x v="2"/>
    <x v="0"/>
    <x v="0"/>
    <x v="4"/>
    <x v="3"/>
    <x v="0"/>
    <x v="3"/>
    <n v="1"/>
    <n v="2"/>
    <n v="3"/>
    <n v="4"/>
    <n v="5"/>
    <n v="6"/>
    <n v="7"/>
    <n v="8"/>
    <n v="9"/>
    <n v="10"/>
  </r>
  <r>
    <n v="6912678639"/>
    <n v="174216493"/>
    <d v="2018-07-09T22:57:11"/>
    <d v="2018-07-09T23:00:25"/>
    <s v="186.145.26.193"/>
    <m/>
    <m/>
    <m/>
    <n v="24"/>
    <x v="2"/>
    <x v="2"/>
    <x v="0"/>
    <x v="2"/>
    <x v="1"/>
    <x v="0"/>
    <x v="0"/>
    <x v="0"/>
    <x v="3"/>
    <x v="5"/>
    <x v="5"/>
    <x v="0"/>
    <x v="0"/>
    <n v="1"/>
    <n v="2"/>
    <n v="3"/>
    <n v="5"/>
    <n v="4"/>
    <n v="6"/>
    <n v="7"/>
    <n v="8"/>
    <n v="9"/>
    <n v="10"/>
  </r>
  <r>
    <n v="6912675408"/>
    <n v="174216493"/>
    <d v="2018-07-09T22:42:51"/>
    <d v="2018-07-09T22:46:46"/>
    <s v="191.78.133.20"/>
    <m/>
    <m/>
    <m/>
    <n v="27"/>
    <x v="0"/>
    <x v="2"/>
    <x v="2"/>
    <x v="2"/>
    <x v="1"/>
    <x v="2"/>
    <x v="2"/>
    <x v="0"/>
    <x v="1"/>
    <x v="2"/>
    <x v="0"/>
    <x v="4"/>
    <x v="5"/>
    <n v="1"/>
    <n v="3"/>
    <n v="7"/>
    <n v="4"/>
    <n v="9"/>
    <n v="5"/>
    <n v="2"/>
    <n v="8"/>
    <n v="6"/>
    <n v="10"/>
  </r>
  <r>
    <n v="6912672184"/>
    <n v="174216493"/>
    <d v="2018-07-09T22:31:42"/>
    <d v="2018-07-09T22:33:40"/>
    <s v="190.145.247.213"/>
    <m/>
    <m/>
    <m/>
    <n v="40"/>
    <x v="2"/>
    <x v="2"/>
    <x v="2"/>
    <x v="2"/>
    <x v="1"/>
    <x v="2"/>
    <x v="2"/>
    <x v="0"/>
    <x v="5"/>
    <x v="3"/>
    <x v="4"/>
    <x v="2"/>
    <x v="5"/>
    <n v="1"/>
    <n v="2"/>
    <n v="3"/>
    <n v="4"/>
    <n v="5"/>
    <n v="6"/>
    <n v="7"/>
    <n v="8"/>
    <n v="9"/>
    <n v="10"/>
  </r>
  <r>
    <n v="6912671252"/>
    <n v="174216493"/>
    <d v="2018-07-09T22:27:11"/>
    <d v="2018-07-09T22:29:36"/>
    <s v="177.252.251.239"/>
    <m/>
    <m/>
    <m/>
    <n v="39"/>
    <x v="2"/>
    <x v="2"/>
    <x v="2"/>
    <x v="2"/>
    <x v="1"/>
    <x v="0"/>
    <x v="2"/>
    <x v="0"/>
    <x v="2"/>
    <x v="4"/>
    <x v="3"/>
    <x v="4"/>
    <x v="3"/>
    <n v="1"/>
    <n v="2"/>
    <n v="3"/>
    <n v="4"/>
    <n v="5"/>
    <n v="6"/>
    <n v="9"/>
    <n v="7"/>
    <n v="8"/>
    <n v="10"/>
  </r>
  <r>
    <n v="6912670041"/>
    <n v="174216493"/>
    <d v="2018-07-09T22:22:37"/>
    <d v="2018-07-09T22:24:29"/>
    <s v="186.31.58.63"/>
    <m/>
    <m/>
    <m/>
    <n v="25"/>
    <x v="2"/>
    <x v="2"/>
    <x v="2"/>
    <x v="2"/>
    <x v="1"/>
    <x v="0"/>
    <x v="2"/>
    <x v="0"/>
    <x v="5"/>
    <x v="4"/>
    <x v="3"/>
    <x v="0"/>
    <x v="2"/>
    <n v="10"/>
    <n v="8"/>
    <n v="2"/>
    <n v="7"/>
    <n v="3"/>
    <n v="5"/>
    <n v="4"/>
    <n v="1"/>
    <n v="9"/>
    <n v="6"/>
  </r>
  <r>
    <n v="6912669925"/>
    <n v="174216493"/>
    <d v="2018-07-09T22:18:28"/>
    <d v="2018-07-09T22:24:03"/>
    <s v="190.157.61.6"/>
    <m/>
    <m/>
    <m/>
    <n v="47"/>
    <x v="2"/>
    <x v="2"/>
    <x v="2"/>
    <x v="2"/>
    <x v="1"/>
    <x v="0"/>
    <x v="0"/>
    <x v="0"/>
    <x v="3"/>
    <x v="3"/>
    <x v="2"/>
    <x v="0"/>
    <x v="3"/>
    <n v="10"/>
    <n v="6"/>
    <n v="5"/>
    <n v="9"/>
    <n v="1"/>
    <n v="8"/>
    <n v="7"/>
    <n v="2"/>
    <n v="4"/>
    <n v="3"/>
  </r>
  <r>
    <n v="6912669434"/>
    <n v="174216493"/>
    <d v="2018-07-09T22:16:37"/>
    <d v="2018-07-09T22:22:05"/>
    <s v="190.156.36.174"/>
    <m/>
    <m/>
    <m/>
    <n v="39"/>
    <x v="2"/>
    <x v="2"/>
    <x v="2"/>
    <x v="2"/>
    <x v="1"/>
    <x v="0"/>
    <x v="0"/>
    <x v="0"/>
    <x v="0"/>
    <x v="4"/>
    <x v="3"/>
    <x v="0"/>
    <x v="3"/>
    <n v="9"/>
    <n v="8"/>
    <n v="7"/>
    <n v="5"/>
    <n v="3"/>
    <n v="10"/>
    <n v="6"/>
    <n v="1"/>
    <n v="4"/>
    <n v="2"/>
  </r>
  <r>
    <n v="6912665772"/>
    <n v="174216493"/>
    <d v="2018-07-09T22:02:58"/>
    <d v="2018-07-09T22:06:35"/>
    <s v="190.84.133.27"/>
    <m/>
    <m/>
    <m/>
    <n v="31"/>
    <x v="0"/>
    <x v="2"/>
    <x v="2"/>
    <x v="2"/>
    <x v="1"/>
    <x v="0"/>
    <x v="0"/>
    <x v="0"/>
    <x v="0"/>
    <x v="2"/>
    <x v="0"/>
    <x v="2"/>
    <x v="5"/>
    <n v="7"/>
    <n v="2"/>
    <n v="3"/>
    <n v="8"/>
    <n v="5"/>
    <n v="9"/>
    <n v="10"/>
    <n v="4"/>
    <n v="6"/>
    <n v="1"/>
  </r>
  <r>
    <n v="6912665293"/>
    <n v="174216493"/>
    <d v="2018-07-09T21:55:02"/>
    <d v="2018-07-09T22:04:37"/>
    <s v="190.130.77.30"/>
    <m/>
    <m/>
    <m/>
    <n v="38"/>
    <x v="2"/>
    <x v="2"/>
    <x v="2"/>
    <x v="2"/>
    <x v="1"/>
    <x v="0"/>
    <x v="0"/>
    <x v="0"/>
    <x v="0"/>
    <x v="2"/>
    <x v="0"/>
    <x v="5"/>
    <x v="0"/>
    <n v="9"/>
    <n v="1"/>
    <n v="3"/>
    <n v="4"/>
    <n v="7"/>
    <n v="5"/>
    <n v="6"/>
    <n v="8"/>
    <n v="2"/>
    <n v="10"/>
  </r>
  <r>
    <n v="6912664448"/>
    <n v="174216493"/>
    <d v="2018-07-09T21:56:07"/>
    <d v="2018-07-09T22:00:53"/>
    <s v="190.127.140.107"/>
    <m/>
    <m/>
    <m/>
    <n v="37"/>
    <x v="0"/>
    <x v="2"/>
    <x v="0"/>
    <x v="2"/>
    <x v="1"/>
    <x v="0"/>
    <x v="0"/>
    <x v="0"/>
    <x v="3"/>
    <x v="5"/>
    <x v="2"/>
    <x v="0"/>
    <x v="2"/>
    <n v="10"/>
    <n v="1"/>
    <n v="3"/>
    <n v="6"/>
    <n v="4"/>
    <n v="7"/>
    <n v="9"/>
    <n v="5"/>
    <n v="8"/>
    <n v="2"/>
  </r>
  <r>
    <n v="6912664397"/>
    <n v="174216493"/>
    <d v="2018-07-09T21:58:27"/>
    <d v="2018-07-09T22:00:38"/>
    <s v="190.130.64.2"/>
    <m/>
    <m/>
    <m/>
    <n v="30"/>
    <x v="0"/>
    <x v="2"/>
    <x v="0"/>
    <x v="2"/>
    <x v="1"/>
    <x v="0"/>
    <x v="0"/>
    <x v="0"/>
    <x v="0"/>
    <x v="5"/>
    <x v="3"/>
    <x v="0"/>
    <x v="0"/>
    <n v="1"/>
    <n v="10"/>
    <n v="3"/>
    <n v="4"/>
    <n v="5"/>
    <n v="6"/>
    <n v="7"/>
    <n v="8"/>
    <n v="9"/>
    <n v="2"/>
  </r>
  <r>
    <n v="6912664278"/>
    <n v="174216493"/>
    <d v="2018-07-09T21:54:56"/>
    <d v="2018-07-09T22:00:20"/>
    <s v="186.28.206.220"/>
    <m/>
    <m/>
    <m/>
    <n v="34"/>
    <x v="0"/>
    <x v="2"/>
    <x v="2"/>
    <x v="2"/>
    <x v="1"/>
    <x v="0"/>
    <x v="2"/>
    <x v="0"/>
    <x v="0"/>
    <x v="5"/>
    <x v="4"/>
    <x v="2"/>
    <x v="5"/>
    <n v="9"/>
    <n v="5"/>
    <n v="2"/>
    <n v="1"/>
    <n v="3"/>
    <n v="8"/>
    <n v="7"/>
    <n v="6"/>
    <n v="4"/>
    <n v="10"/>
  </r>
  <r>
    <n v="6912663066"/>
    <n v="174216493"/>
    <d v="2018-07-09T21:50:55"/>
    <d v="2018-07-09T21:54:39"/>
    <s v="186.80.63.86"/>
    <m/>
    <m/>
    <m/>
    <n v="40"/>
    <x v="0"/>
    <x v="2"/>
    <x v="0"/>
    <x v="2"/>
    <x v="1"/>
    <x v="0"/>
    <x v="0"/>
    <x v="3"/>
    <x v="5"/>
    <x v="2"/>
    <x v="3"/>
    <x v="2"/>
    <x v="2"/>
    <n v="1"/>
    <n v="9"/>
    <n v="10"/>
    <n v="4"/>
    <n v="5"/>
    <n v="6"/>
    <n v="8"/>
    <n v="7"/>
    <n v="2"/>
    <n v="3"/>
  </r>
  <r>
    <n v="6912663011"/>
    <n v="174216493"/>
    <d v="2018-07-09T21:52:20"/>
    <d v="2018-07-09T21:54:27"/>
    <s v="200.118.249.83"/>
    <m/>
    <m/>
    <m/>
    <n v="38"/>
    <x v="2"/>
    <x v="2"/>
    <x v="2"/>
    <x v="2"/>
    <x v="1"/>
    <x v="0"/>
    <x v="0"/>
    <x v="0"/>
    <x v="3"/>
    <x v="2"/>
    <x v="2"/>
    <x v="3"/>
    <x v="1"/>
    <n v="1"/>
    <n v="2"/>
    <n v="3"/>
    <n v="4"/>
    <n v="5"/>
    <n v="6"/>
    <n v="7"/>
    <n v="8"/>
    <n v="9"/>
    <n v="10"/>
  </r>
  <r>
    <n v="6912662753"/>
    <n v="174366944"/>
    <d v="2018-07-09T21:50:44"/>
    <d v="2018-07-09T21:55:43"/>
    <s v="186.155.106.122"/>
    <s v="mtovar049@gmail.com"/>
    <s v="maria eugenia"/>
    <s v="tovar"/>
    <n v="53"/>
    <x v="0"/>
    <x v="2"/>
    <x v="2"/>
    <x v="2"/>
    <x v="1"/>
    <x v="0"/>
    <x v="2"/>
    <x v="0"/>
    <x v="1"/>
    <x v="1"/>
    <x v="1"/>
    <x v="1"/>
    <x v="2"/>
    <n v="9"/>
    <n v="1"/>
    <n v="3"/>
    <n v="6"/>
    <n v="4"/>
    <n v="5"/>
    <n v="7"/>
    <n v="8"/>
    <n v="10"/>
    <n v="2"/>
  </r>
  <r>
    <n v="6912662197"/>
    <n v="174216493"/>
    <d v="2018-07-09T21:48:53"/>
    <d v="2018-07-09T21:51:58"/>
    <s v="179.18.52.140"/>
    <m/>
    <m/>
    <m/>
    <n v="56"/>
    <x v="2"/>
    <x v="2"/>
    <x v="0"/>
    <x v="2"/>
    <x v="1"/>
    <x v="2"/>
    <x v="2"/>
    <x v="0"/>
    <x v="0"/>
    <x v="5"/>
    <x v="4"/>
    <x v="2"/>
    <x v="5"/>
    <n v="2"/>
    <n v="1"/>
    <n v="5"/>
    <n v="3"/>
    <n v="4"/>
    <n v="6"/>
    <n v="7"/>
    <n v="8"/>
    <n v="9"/>
    <n v="10"/>
  </r>
  <r>
    <n v="6912661675"/>
    <n v="174216493"/>
    <d v="2018-07-09T21:47:09"/>
    <d v="2018-07-09T21:49:25"/>
    <s v="181.55.161.165"/>
    <m/>
    <m/>
    <m/>
    <n v="38"/>
    <x v="0"/>
    <x v="2"/>
    <x v="0"/>
    <x v="2"/>
    <x v="1"/>
    <x v="0"/>
    <x v="2"/>
    <x v="3"/>
    <x v="1"/>
    <x v="3"/>
    <x v="3"/>
    <x v="1"/>
    <x v="1"/>
    <n v="3"/>
    <n v="4"/>
    <n v="5"/>
    <n v="6"/>
    <n v="2"/>
    <n v="7"/>
    <n v="8"/>
    <n v="9"/>
    <n v="10"/>
    <n v="1"/>
  </r>
  <r>
    <n v="6912661554"/>
    <n v="174216493"/>
    <d v="2018-07-09T21:46:13"/>
    <d v="2018-07-09T21:48:28"/>
    <s v="190.26.186.243"/>
    <m/>
    <m/>
    <m/>
    <n v="32"/>
    <x v="2"/>
    <x v="2"/>
    <x v="2"/>
    <x v="2"/>
    <x v="1"/>
    <x v="0"/>
    <x v="0"/>
    <x v="0"/>
    <x v="0"/>
    <x v="5"/>
    <x v="4"/>
    <x v="2"/>
    <x v="5"/>
    <n v="1"/>
    <n v="8"/>
    <n v="3"/>
    <n v="4"/>
    <n v="5"/>
    <n v="6"/>
    <n v="7"/>
    <n v="2"/>
    <n v="9"/>
    <n v="10"/>
  </r>
  <r>
    <n v="6912661338"/>
    <n v="174216493"/>
    <d v="2018-07-09T21:45:59"/>
    <d v="2018-07-09T21:48:30"/>
    <s v="190.26.230.177"/>
    <m/>
    <m/>
    <m/>
    <n v="36"/>
    <x v="0"/>
    <x v="2"/>
    <x v="2"/>
    <x v="2"/>
    <x v="1"/>
    <x v="0"/>
    <x v="2"/>
    <x v="0"/>
    <x v="1"/>
    <x v="1"/>
    <x v="1"/>
    <x v="1"/>
    <x v="2"/>
    <n v="1"/>
    <n v="2"/>
    <n v="5"/>
    <n v="4"/>
    <n v="6"/>
    <n v="7"/>
    <n v="3"/>
    <n v="8"/>
    <n v="9"/>
    <n v="10"/>
  </r>
  <r>
    <n v="6912661169"/>
    <n v="174216493"/>
    <d v="2018-07-09T21:45:31"/>
    <d v="2018-07-09T21:46:56"/>
    <s v="191.89.228.12"/>
    <m/>
    <m/>
    <m/>
    <n v="31"/>
    <x v="2"/>
    <x v="2"/>
    <x v="2"/>
    <x v="2"/>
    <x v="1"/>
    <x v="0"/>
    <x v="2"/>
    <x v="0"/>
    <x v="4"/>
    <x v="3"/>
    <x v="3"/>
    <x v="3"/>
    <x v="4"/>
    <n v="1"/>
    <n v="2"/>
    <n v="3"/>
    <n v="4"/>
    <n v="5"/>
    <n v="6"/>
    <n v="7"/>
    <n v="8"/>
    <n v="9"/>
    <n v="10"/>
  </r>
  <r>
    <n v="6912660746"/>
    <n v="174216493"/>
    <d v="2018-07-09T21:41:34"/>
    <d v="2018-07-09T21:45:13"/>
    <s v="181.49.71.141"/>
    <m/>
    <m/>
    <m/>
    <n v="33"/>
    <x v="0"/>
    <x v="2"/>
    <x v="2"/>
    <x v="2"/>
    <x v="1"/>
    <x v="0"/>
    <x v="2"/>
    <x v="0"/>
    <x v="2"/>
    <x v="4"/>
    <x v="3"/>
    <x v="3"/>
    <x v="2"/>
    <n v="7"/>
    <n v="10"/>
    <n v="8"/>
    <n v="4"/>
    <n v="9"/>
    <n v="5"/>
    <n v="2"/>
    <n v="1"/>
    <n v="3"/>
    <n v="6"/>
  </r>
  <r>
    <n v="6912660529"/>
    <n v="174216493"/>
    <d v="2018-07-09T21:40:09"/>
    <d v="2018-07-09T21:44:21"/>
    <s v="186.80.250.84"/>
    <m/>
    <m/>
    <m/>
    <n v="37"/>
    <x v="0"/>
    <x v="2"/>
    <x v="0"/>
    <x v="0"/>
    <x v="11"/>
    <x v="0"/>
    <x v="0"/>
    <x v="0"/>
    <x v="4"/>
    <x v="2"/>
    <x v="5"/>
    <x v="3"/>
    <x v="5"/>
    <n v="8"/>
    <n v="5"/>
    <n v="1"/>
    <n v="7"/>
    <n v="2"/>
    <n v="10"/>
    <n v="9"/>
    <n v="3"/>
    <n v="6"/>
    <n v="4"/>
  </r>
  <r>
    <n v="6912660013"/>
    <n v="174216493"/>
    <d v="2018-07-09T21:31:23"/>
    <d v="2018-07-09T21:59:12"/>
    <s v="190.127.232.199"/>
    <m/>
    <m/>
    <m/>
    <n v="30"/>
    <x v="2"/>
    <x v="2"/>
    <x v="2"/>
    <x v="2"/>
    <x v="1"/>
    <x v="0"/>
    <x v="0"/>
    <x v="0"/>
    <x v="1"/>
    <x v="1"/>
    <x v="1"/>
    <x v="1"/>
    <x v="1"/>
    <n v="1"/>
    <n v="2"/>
    <n v="3"/>
    <n v="4"/>
    <n v="5"/>
    <n v="6"/>
    <n v="7"/>
    <n v="8"/>
    <n v="9"/>
    <n v="10"/>
  </r>
  <r>
    <n v="6912660012"/>
    <n v="174216493"/>
    <d v="2018-07-09T21:40:28"/>
    <d v="2018-07-09T21:42:14"/>
    <s v="190.145.246.222"/>
    <m/>
    <m/>
    <m/>
    <n v="35"/>
    <x v="2"/>
    <x v="2"/>
    <x v="2"/>
    <x v="2"/>
    <x v="1"/>
    <x v="0"/>
    <x v="2"/>
    <x v="0"/>
    <x v="0"/>
    <x v="4"/>
    <x v="0"/>
    <x v="0"/>
    <x v="5"/>
    <n v="1"/>
    <n v="2"/>
    <n v="3"/>
    <n v="4"/>
    <n v="5"/>
    <n v="6"/>
    <n v="7"/>
    <n v="8"/>
    <n v="9"/>
    <n v="10"/>
  </r>
  <r>
    <n v="6912659808"/>
    <n v="174216493"/>
    <d v="2018-07-09T21:39:24"/>
    <d v="2018-07-09T21:41:24"/>
    <s v="186.155.89.51"/>
    <m/>
    <m/>
    <m/>
    <n v="29"/>
    <x v="0"/>
    <x v="2"/>
    <x v="2"/>
    <x v="2"/>
    <x v="1"/>
    <x v="0"/>
    <x v="2"/>
    <x v="0"/>
    <x v="5"/>
    <x v="2"/>
    <x v="5"/>
    <x v="5"/>
    <x v="0"/>
    <n v="3"/>
    <n v="1"/>
    <n v="5"/>
    <n v="2"/>
    <n v="6"/>
    <n v="4"/>
    <n v="7"/>
    <n v="8"/>
    <n v="9"/>
    <n v="10"/>
  </r>
  <r>
    <n v="6912659805"/>
    <n v="174216493"/>
    <d v="2018-07-09T21:40:00"/>
    <d v="2018-07-09T21:41:23"/>
    <s v="152.201.1.221"/>
    <m/>
    <m/>
    <m/>
    <n v="32"/>
    <x v="0"/>
    <x v="2"/>
    <x v="0"/>
    <x v="0"/>
    <x v="12"/>
    <x v="0"/>
    <x v="0"/>
    <x v="0"/>
    <x v="0"/>
    <x v="5"/>
    <x v="4"/>
    <x v="2"/>
    <x v="5"/>
    <n v="1"/>
    <n v="2"/>
    <n v="3"/>
    <n v="4"/>
    <n v="5"/>
    <n v="6"/>
    <n v="7"/>
    <n v="8"/>
    <n v="9"/>
    <n v="10"/>
  </r>
  <r>
    <n v="6912659407"/>
    <n v="174216493"/>
    <d v="2018-07-09T21:35:23"/>
    <d v="2018-07-09T21:39:54"/>
    <s v="181.57.244.227"/>
    <m/>
    <m/>
    <m/>
    <m/>
    <x v="2"/>
    <x v="2"/>
    <x v="2"/>
    <x v="2"/>
    <x v="1"/>
    <x v="0"/>
    <x v="2"/>
    <x v="0"/>
    <x v="0"/>
    <x v="5"/>
    <x v="4"/>
    <x v="2"/>
    <x v="5"/>
    <n v="1"/>
    <n v="8"/>
    <n v="7"/>
    <n v="9"/>
    <n v="5"/>
    <n v="2"/>
    <n v="3"/>
    <n v="10"/>
    <n v="4"/>
    <n v="6"/>
  </r>
  <r>
    <n v="6912659065"/>
    <n v="174216493"/>
    <d v="2018-07-09T21:35:44"/>
    <d v="2018-07-09T21:38:32"/>
    <s v="181.49.74.142"/>
    <m/>
    <m/>
    <m/>
    <n v="28"/>
    <x v="2"/>
    <x v="2"/>
    <x v="2"/>
    <x v="2"/>
    <x v="1"/>
    <x v="0"/>
    <x v="2"/>
    <x v="0"/>
    <x v="3"/>
    <x v="5"/>
    <x v="1"/>
    <x v="2"/>
    <x v="4"/>
    <n v="3"/>
    <n v="2"/>
    <n v="5"/>
    <n v="6"/>
    <n v="1"/>
    <n v="7"/>
    <n v="10"/>
    <n v="4"/>
    <n v="8"/>
    <n v="9"/>
  </r>
  <r>
    <n v="6912658562"/>
    <n v="174216493"/>
    <d v="2018-07-09T21:34:30"/>
    <d v="2018-07-09T21:36:32"/>
    <s v="186.29.25.223"/>
    <m/>
    <m/>
    <m/>
    <n v="34"/>
    <x v="2"/>
    <x v="2"/>
    <x v="0"/>
    <x v="0"/>
    <x v="13"/>
    <x v="2"/>
    <x v="2"/>
    <x v="0"/>
    <x v="3"/>
    <x v="5"/>
    <x v="4"/>
    <x v="2"/>
    <x v="2"/>
    <n v="10"/>
    <n v="1"/>
    <n v="4"/>
    <n v="2"/>
    <n v="5"/>
    <n v="6"/>
    <n v="7"/>
    <n v="8"/>
    <n v="9"/>
    <n v="3"/>
  </r>
  <r>
    <n v="6912658375"/>
    <n v="174216493"/>
    <d v="2018-07-09T21:32:00"/>
    <d v="2018-07-09T21:36:15"/>
    <s v="181.50.209.135"/>
    <m/>
    <m/>
    <m/>
    <n v="42"/>
    <x v="2"/>
    <x v="2"/>
    <x v="2"/>
    <x v="2"/>
    <x v="1"/>
    <x v="2"/>
    <x v="2"/>
    <x v="2"/>
    <x v="2"/>
    <x v="3"/>
    <x v="0"/>
    <x v="5"/>
    <x v="1"/>
    <n v="3"/>
    <n v="1"/>
    <n v="2"/>
    <n v="4"/>
    <n v="5"/>
    <n v="6"/>
    <n v="8"/>
    <n v="9"/>
    <n v="10"/>
    <n v="7"/>
  </r>
  <r>
    <n v="6912658261"/>
    <n v="174216493"/>
    <d v="2018-07-09T21:30:13"/>
    <d v="2018-07-09T21:35:21"/>
    <s v="181.68.5.66"/>
    <m/>
    <m/>
    <m/>
    <n v="49"/>
    <x v="0"/>
    <x v="2"/>
    <x v="2"/>
    <x v="2"/>
    <x v="1"/>
    <x v="0"/>
    <x v="2"/>
    <x v="0"/>
    <x v="3"/>
    <x v="2"/>
    <x v="2"/>
    <x v="4"/>
    <x v="3"/>
    <n v="2"/>
    <n v="1"/>
    <n v="3"/>
    <n v="4"/>
    <n v="5"/>
    <n v="7"/>
    <n v="9"/>
    <n v="10"/>
    <n v="8"/>
    <n v="6"/>
  </r>
  <r>
    <n v="6912658245"/>
    <n v="174216493"/>
    <d v="2018-07-09T21:30:22"/>
    <d v="2018-07-09T21:35:17"/>
    <s v="201.244.40.167"/>
    <m/>
    <m/>
    <m/>
    <n v="33"/>
    <x v="0"/>
    <x v="2"/>
    <x v="0"/>
    <x v="2"/>
    <x v="12"/>
    <x v="0"/>
    <x v="2"/>
    <x v="0"/>
    <x v="2"/>
    <x v="3"/>
    <x v="2"/>
    <x v="5"/>
    <x v="3"/>
    <n v="7"/>
    <n v="3"/>
    <n v="4"/>
    <n v="8"/>
    <n v="5"/>
    <n v="6"/>
    <n v="9"/>
    <n v="2"/>
    <n v="10"/>
    <n v="1"/>
  </r>
  <r>
    <n v="6912658073"/>
    <n v="174216493"/>
    <d v="2018-07-09T21:29:57"/>
    <d v="2018-07-09T21:34:33"/>
    <s v="152.201.176.151"/>
    <m/>
    <m/>
    <m/>
    <n v="44"/>
    <x v="2"/>
    <x v="2"/>
    <x v="2"/>
    <x v="2"/>
    <x v="1"/>
    <x v="0"/>
    <x v="0"/>
    <x v="0"/>
    <x v="3"/>
    <x v="2"/>
    <x v="0"/>
    <x v="4"/>
    <x v="0"/>
    <n v="10"/>
    <n v="8"/>
    <n v="6"/>
    <n v="5"/>
    <n v="4"/>
    <n v="7"/>
    <n v="9"/>
    <n v="1"/>
    <n v="2"/>
    <n v="3"/>
  </r>
  <r>
    <n v="6912658037"/>
    <n v="174216493"/>
    <d v="2018-07-09T21:32:21"/>
    <d v="2018-07-09T21:34:24"/>
    <s v="201.185.80.248"/>
    <m/>
    <m/>
    <m/>
    <n v="34"/>
    <x v="2"/>
    <x v="2"/>
    <x v="0"/>
    <x v="2"/>
    <x v="1"/>
    <x v="0"/>
    <x v="0"/>
    <x v="0"/>
    <x v="0"/>
    <x v="4"/>
    <x v="0"/>
    <x v="5"/>
    <x v="4"/>
    <n v="1"/>
    <n v="2"/>
    <n v="8"/>
    <n v="4"/>
    <n v="7"/>
    <n v="5"/>
    <n v="9"/>
    <n v="3"/>
    <n v="6"/>
    <n v="10"/>
  </r>
  <r>
    <n v="6912657601"/>
    <n v="174216493"/>
    <d v="2018-07-09T21:30:40"/>
    <d v="2018-07-09T21:32:51"/>
    <s v="181.49.69.2"/>
    <m/>
    <m/>
    <m/>
    <n v="23"/>
    <x v="2"/>
    <x v="2"/>
    <x v="2"/>
    <x v="2"/>
    <x v="1"/>
    <x v="2"/>
    <x v="2"/>
    <x v="2"/>
    <x v="3"/>
    <x v="3"/>
    <x v="4"/>
    <x v="2"/>
    <x v="3"/>
    <n v="10"/>
    <n v="9"/>
    <n v="3"/>
    <n v="4"/>
    <n v="5"/>
    <n v="6"/>
    <n v="8"/>
    <n v="1"/>
    <n v="7"/>
    <n v="2"/>
  </r>
  <r>
    <n v="6912657600"/>
    <n v="174216493"/>
    <d v="2018-07-09T21:30:58"/>
    <d v="2018-07-09T21:32:51"/>
    <s v="186.30.27.18"/>
    <m/>
    <m/>
    <m/>
    <n v="34"/>
    <x v="2"/>
    <x v="2"/>
    <x v="2"/>
    <x v="2"/>
    <x v="1"/>
    <x v="0"/>
    <x v="0"/>
    <x v="0"/>
    <x v="3"/>
    <x v="5"/>
    <x v="4"/>
    <x v="1"/>
    <x v="1"/>
    <n v="5"/>
    <n v="1"/>
    <n v="2"/>
    <n v="7"/>
    <n v="4"/>
    <n v="6"/>
    <n v="3"/>
    <n v="8"/>
    <n v="9"/>
    <n v="10"/>
  </r>
  <r>
    <n v="6912657562"/>
    <n v="174216493"/>
    <d v="2018-07-09T21:30:19"/>
    <d v="2018-07-09T21:32:42"/>
    <s v="186.145.85.89"/>
    <m/>
    <m/>
    <m/>
    <n v="45"/>
    <x v="2"/>
    <x v="2"/>
    <x v="2"/>
    <x v="2"/>
    <x v="1"/>
    <x v="0"/>
    <x v="2"/>
    <x v="0"/>
    <x v="5"/>
    <x v="4"/>
    <x v="4"/>
    <x v="4"/>
    <x v="5"/>
    <n v="10"/>
    <n v="8"/>
    <n v="1"/>
    <n v="2"/>
    <n v="3"/>
    <n v="4"/>
    <n v="5"/>
    <n v="6"/>
    <n v="7"/>
    <n v="9"/>
  </r>
  <r>
    <n v="6912657489"/>
    <n v="174216493"/>
    <d v="2018-07-09T21:30:21"/>
    <d v="2018-07-09T21:32:27"/>
    <s v="186.83.197.148"/>
    <m/>
    <m/>
    <m/>
    <n v="33"/>
    <x v="0"/>
    <x v="2"/>
    <x v="0"/>
    <x v="2"/>
    <x v="1"/>
    <x v="0"/>
    <x v="2"/>
    <x v="0"/>
    <x v="0"/>
    <x v="2"/>
    <x v="0"/>
    <x v="2"/>
    <x v="5"/>
    <n v="1"/>
    <n v="3"/>
    <n v="10"/>
    <n v="2"/>
    <n v="9"/>
    <n v="4"/>
    <n v="5"/>
    <n v="6"/>
    <n v="7"/>
    <n v="8"/>
  </r>
  <r>
    <n v="6912657423"/>
    <n v="174216493"/>
    <d v="2018-07-09T21:30:11"/>
    <d v="2018-07-09T21:32:15"/>
    <s v="186.146.16.176"/>
    <m/>
    <m/>
    <m/>
    <n v="39"/>
    <x v="0"/>
    <x v="2"/>
    <x v="2"/>
    <x v="2"/>
    <x v="1"/>
    <x v="0"/>
    <x v="0"/>
    <x v="0"/>
    <x v="0"/>
    <x v="2"/>
    <x v="3"/>
    <x v="3"/>
    <x v="0"/>
    <n v="1"/>
    <n v="2"/>
    <n v="7"/>
    <n v="3"/>
    <n v="9"/>
    <n v="4"/>
    <n v="5"/>
    <n v="10"/>
    <n v="8"/>
    <n v="6"/>
  </r>
  <r>
    <n v="6912656414"/>
    <n v="174216493"/>
    <d v="2018-07-09T21:05:00"/>
    <d v="2018-07-09T21:28:28"/>
    <s v="181.63.27.88"/>
    <m/>
    <m/>
    <m/>
    <n v="30"/>
    <x v="2"/>
    <x v="2"/>
    <x v="2"/>
    <x v="2"/>
    <x v="14"/>
    <x v="0"/>
    <x v="0"/>
    <x v="0"/>
    <x v="3"/>
    <x v="4"/>
    <x v="5"/>
    <x v="3"/>
    <x v="4"/>
    <n v="6"/>
    <n v="10"/>
    <n v="5"/>
    <n v="4"/>
    <n v="2"/>
    <n v="1"/>
    <n v="7"/>
    <n v="8"/>
    <n v="9"/>
    <n v="3"/>
  </r>
  <r>
    <n v="6912655955"/>
    <n v="174216493"/>
    <d v="2018-07-09T21:24:17"/>
    <d v="2018-07-09T21:27:17"/>
    <s v="177.252.249.64"/>
    <m/>
    <m/>
    <m/>
    <n v="29"/>
    <x v="2"/>
    <x v="2"/>
    <x v="2"/>
    <x v="2"/>
    <x v="1"/>
    <x v="0"/>
    <x v="2"/>
    <x v="0"/>
    <x v="1"/>
    <x v="1"/>
    <x v="1"/>
    <x v="0"/>
    <x v="2"/>
    <n v="5"/>
    <n v="2"/>
    <n v="6"/>
    <n v="7"/>
    <n v="8"/>
    <n v="9"/>
    <n v="10"/>
    <n v="4"/>
    <n v="1"/>
    <n v="3"/>
  </r>
  <r>
    <n v="6912655680"/>
    <n v="174216493"/>
    <d v="2018-07-09T21:24:06"/>
    <d v="2018-07-09T21:25:48"/>
    <s v="152.202.0.210"/>
    <m/>
    <m/>
    <m/>
    <n v="33"/>
    <x v="0"/>
    <x v="2"/>
    <x v="0"/>
    <x v="2"/>
    <x v="1"/>
    <x v="0"/>
    <x v="2"/>
    <x v="0"/>
    <x v="0"/>
    <x v="5"/>
    <x v="4"/>
    <x v="2"/>
    <x v="5"/>
    <n v="6"/>
    <n v="2"/>
    <n v="3"/>
    <n v="4"/>
    <n v="5"/>
    <n v="1"/>
    <n v="7"/>
    <n v="8"/>
    <n v="9"/>
    <n v="10"/>
  </r>
  <r>
    <n v="6912655629"/>
    <n v="174216493"/>
    <d v="2018-07-09T21:22:52"/>
    <d v="2018-07-09T21:25:36"/>
    <s v="186.84.14.136"/>
    <m/>
    <m/>
    <m/>
    <n v="37"/>
    <x v="0"/>
    <x v="2"/>
    <x v="2"/>
    <x v="2"/>
    <x v="1"/>
    <x v="2"/>
    <x v="2"/>
    <x v="0"/>
    <x v="3"/>
    <x v="2"/>
    <x v="2"/>
    <x v="3"/>
    <x v="2"/>
    <n v="10"/>
    <n v="7"/>
    <n v="9"/>
    <n v="4"/>
    <n v="5"/>
    <n v="6"/>
    <n v="8"/>
    <n v="1"/>
    <n v="2"/>
    <n v="3"/>
  </r>
  <r>
    <n v="6912655307"/>
    <n v="174216493"/>
    <d v="2018-07-09T21:21:43"/>
    <d v="2018-07-09T21:25:12"/>
    <s v="186.145.24.102"/>
    <m/>
    <m/>
    <m/>
    <n v="28"/>
    <x v="0"/>
    <x v="2"/>
    <x v="2"/>
    <x v="2"/>
    <x v="1"/>
    <x v="0"/>
    <x v="2"/>
    <x v="0"/>
    <x v="1"/>
    <x v="1"/>
    <x v="1"/>
    <x v="1"/>
    <x v="5"/>
    <n v="4"/>
    <n v="10"/>
    <n v="2"/>
    <n v="7"/>
    <n v="1"/>
    <n v="5"/>
    <n v="6"/>
    <n v="9"/>
    <n v="3"/>
    <n v="8"/>
  </r>
  <r>
    <n v="6912655179"/>
    <n v="174216493"/>
    <d v="2018-07-09T21:21:35"/>
    <d v="2018-07-09T21:23:49"/>
    <s v="177.252.253.25"/>
    <m/>
    <m/>
    <m/>
    <n v="33"/>
    <x v="2"/>
    <x v="2"/>
    <x v="2"/>
    <x v="2"/>
    <x v="1"/>
    <x v="2"/>
    <x v="2"/>
    <x v="0"/>
    <x v="1"/>
    <x v="1"/>
    <x v="1"/>
    <x v="1"/>
    <x v="1"/>
    <n v="1"/>
    <n v="2"/>
    <n v="3"/>
    <n v="4"/>
    <n v="5"/>
    <n v="6"/>
    <n v="7"/>
    <n v="8"/>
    <n v="9"/>
    <n v="10"/>
  </r>
  <r>
    <n v="6912654963"/>
    <n v="174216493"/>
    <d v="2018-07-09T21:16:27"/>
    <d v="2018-07-09T21:22:56"/>
    <s v="186.82.226.61"/>
    <m/>
    <m/>
    <m/>
    <n v="34"/>
    <x v="2"/>
    <x v="2"/>
    <x v="2"/>
    <x v="2"/>
    <x v="1"/>
    <x v="0"/>
    <x v="0"/>
    <x v="0"/>
    <x v="4"/>
    <x v="3"/>
    <x v="3"/>
    <x v="3"/>
    <x v="4"/>
    <n v="10"/>
    <n v="1"/>
    <n v="3"/>
    <n v="9"/>
    <n v="4"/>
    <n v="8"/>
    <n v="7"/>
    <n v="2"/>
    <n v="6"/>
    <n v="5"/>
  </r>
  <r>
    <n v="6912654660"/>
    <n v="174216493"/>
    <d v="2018-07-09T21:19:43"/>
    <d v="2018-07-09T21:21:51"/>
    <s v="152.201.34.220"/>
    <m/>
    <m/>
    <m/>
    <n v="40"/>
    <x v="2"/>
    <x v="2"/>
    <x v="2"/>
    <x v="2"/>
    <x v="1"/>
    <x v="0"/>
    <x v="2"/>
    <x v="0"/>
    <x v="5"/>
    <x v="3"/>
    <x v="2"/>
    <x v="0"/>
    <x v="5"/>
    <n v="10"/>
    <n v="1"/>
    <n v="2"/>
    <n v="3"/>
    <n v="4"/>
    <n v="5"/>
    <n v="6"/>
    <n v="7"/>
    <n v="8"/>
    <n v="9"/>
  </r>
  <r>
    <n v="6912654403"/>
    <n v="174216493"/>
    <d v="2018-07-09T21:18:13"/>
    <d v="2018-07-09T21:21:20"/>
    <s v="177.252.253.50"/>
    <m/>
    <m/>
    <m/>
    <n v="38"/>
    <x v="2"/>
    <x v="2"/>
    <x v="2"/>
    <x v="2"/>
    <x v="1"/>
    <x v="0"/>
    <x v="0"/>
    <x v="0"/>
    <x v="5"/>
    <x v="4"/>
    <x v="3"/>
    <x v="4"/>
    <x v="4"/>
    <n v="6"/>
    <n v="7"/>
    <n v="9"/>
    <n v="1"/>
    <n v="5"/>
    <n v="2"/>
    <n v="3"/>
    <n v="8"/>
    <n v="4"/>
    <n v="10"/>
  </r>
  <r>
    <n v="6912653897"/>
    <n v="174216493"/>
    <d v="2018-07-09T21:15:16"/>
    <d v="2018-07-09T21:19:05"/>
    <s v="191.79.236.163"/>
    <m/>
    <m/>
    <m/>
    <n v="42"/>
    <x v="0"/>
    <x v="0"/>
    <x v="2"/>
    <x v="2"/>
    <x v="1"/>
    <x v="0"/>
    <x v="0"/>
    <x v="3"/>
    <x v="0"/>
    <x v="2"/>
    <x v="3"/>
    <x v="2"/>
    <x v="1"/>
    <n v="4"/>
    <n v="1"/>
    <n v="2"/>
    <n v="6"/>
    <n v="8"/>
    <n v="3"/>
    <n v="9"/>
    <n v="5"/>
    <n v="10"/>
    <n v="7"/>
  </r>
  <r>
    <n v="6912653728"/>
    <n v="174216493"/>
    <d v="2018-07-09T21:17:16"/>
    <d v="2018-07-09T21:19:21"/>
    <s v="186.146.121.239"/>
    <m/>
    <m/>
    <m/>
    <n v="47"/>
    <x v="0"/>
    <x v="2"/>
    <x v="2"/>
    <x v="0"/>
    <x v="1"/>
    <x v="2"/>
    <x v="2"/>
    <x v="0"/>
    <x v="5"/>
    <x v="2"/>
    <x v="5"/>
    <x v="2"/>
    <x v="5"/>
    <n v="3"/>
    <n v="5"/>
    <n v="2"/>
    <n v="4"/>
    <n v="1"/>
    <n v="6"/>
    <n v="7"/>
    <n v="8"/>
    <n v="9"/>
    <n v="10"/>
  </r>
  <r>
    <n v="6912653359"/>
    <n v="174216493"/>
    <d v="2018-07-09T21:13:19"/>
    <d v="2018-07-09T21:17:06"/>
    <s v="190.130.64.251"/>
    <m/>
    <m/>
    <m/>
    <n v="35"/>
    <x v="0"/>
    <x v="2"/>
    <x v="2"/>
    <x v="2"/>
    <x v="1"/>
    <x v="0"/>
    <x v="2"/>
    <x v="0"/>
    <x v="5"/>
    <x v="0"/>
    <x v="2"/>
    <x v="0"/>
    <x v="2"/>
    <n v="3"/>
    <n v="6"/>
    <n v="9"/>
    <n v="5"/>
    <n v="10"/>
    <n v="4"/>
    <n v="2"/>
    <n v="8"/>
    <n v="1"/>
    <n v="7"/>
  </r>
  <r>
    <n v="6912653016"/>
    <n v="174216493"/>
    <d v="2018-07-09T21:14:09"/>
    <d v="2018-07-09T21:15:47"/>
    <s v="200.119.58.11"/>
    <m/>
    <m/>
    <m/>
    <n v="36"/>
    <x v="2"/>
    <x v="2"/>
    <x v="2"/>
    <x v="2"/>
    <x v="1"/>
    <x v="2"/>
    <x v="2"/>
    <x v="0"/>
    <x v="3"/>
    <x v="2"/>
    <x v="0"/>
    <x v="4"/>
    <x v="0"/>
    <n v="1"/>
    <n v="2"/>
    <n v="3"/>
    <n v="4"/>
    <n v="5"/>
    <n v="6"/>
    <n v="9"/>
    <n v="8"/>
    <n v="7"/>
    <n v="10"/>
  </r>
  <r>
    <n v="6912652714"/>
    <n v="174216493"/>
    <d v="2018-07-09T21:11:44"/>
    <d v="2018-07-09T21:14:33"/>
    <s v="161.10.210.231"/>
    <m/>
    <m/>
    <m/>
    <n v="28"/>
    <x v="0"/>
    <x v="2"/>
    <x v="2"/>
    <x v="2"/>
    <x v="1"/>
    <x v="0"/>
    <x v="2"/>
    <x v="0"/>
    <x v="3"/>
    <x v="2"/>
    <x v="2"/>
    <x v="3"/>
    <x v="2"/>
    <n v="9"/>
    <n v="8"/>
    <n v="3"/>
    <n v="7"/>
    <n v="2"/>
    <n v="10"/>
    <n v="6"/>
    <n v="1"/>
    <n v="5"/>
    <n v="4"/>
  </r>
  <r>
    <n v="6912652534"/>
    <n v="174216493"/>
    <d v="2018-07-09T21:10:48"/>
    <d v="2018-07-09T21:13:51"/>
    <s v="181.61.60.34"/>
    <m/>
    <m/>
    <m/>
    <n v="34"/>
    <x v="0"/>
    <x v="0"/>
    <x v="0"/>
    <x v="2"/>
    <x v="1"/>
    <x v="0"/>
    <x v="0"/>
    <x v="3"/>
    <x v="0"/>
    <x v="5"/>
    <x v="1"/>
    <x v="1"/>
    <x v="5"/>
    <n v="1"/>
    <n v="2"/>
    <n v="3"/>
    <n v="4"/>
    <n v="5"/>
    <n v="6"/>
    <n v="7"/>
    <n v="8"/>
    <n v="9"/>
    <n v="10"/>
  </r>
  <r>
    <n v="6912652095"/>
    <n v="174216493"/>
    <d v="2018-07-09T21:08:21"/>
    <d v="2018-07-09T21:12:10"/>
    <s v="190.24.109.121"/>
    <m/>
    <m/>
    <m/>
    <n v="44"/>
    <x v="2"/>
    <x v="2"/>
    <x v="2"/>
    <x v="2"/>
    <x v="1"/>
    <x v="0"/>
    <x v="0"/>
    <x v="0"/>
    <x v="0"/>
    <x v="1"/>
    <x v="0"/>
    <x v="1"/>
    <x v="1"/>
    <n v="1"/>
    <n v="7"/>
    <n v="8"/>
    <n v="9"/>
    <n v="6"/>
    <n v="2"/>
    <n v="3"/>
    <n v="10"/>
    <n v="4"/>
    <n v="5"/>
  </r>
  <r>
    <n v="6912652088"/>
    <n v="174216493"/>
    <d v="2018-07-09T21:10:12"/>
    <d v="2018-07-09T21:12:09"/>
    <s v="50.206.205.130"/>
    <m/>
    <m/>
    <m/>
    <n v="46"/>
    <x v="0"/>
    <x v="2"/>
    <x v="0"/>
    <x v="2"/>
    <x v="15"/>
    <x v="0"/>
    <x v="0"/>
    <x v="3"/>
    <x v="0"/>
    <x v="1"/>
    <x v="0"/>
    <x v="2"/>
    <x v="5"/>
    <n v="1"/>
    <n v="6"/>
    <n v="2"/>
    <n v="3"/>
    <n v="4"/>
    <n v="5"/>
    <n v="7"/>
    <n v="8"/>
    <n v="9"/>
    <n v="10"/>
  </r>
  <r>
    <n v="6912651661"/>
    <n v="174216493"/>
    <d v="2018-07-09T21:07:01"/>
    <d v="2018-07-09T21:10:30"/>
    <s v="191.91.64.170"/>
    <m/>
    <m/>
    <m/>
    <n v="30"/>
    <x v="0"/>
    <x v="2"/>
    <x v="0"/>
    <x v="2"/>
    <x v="16"/>
    <x v="0"/>
    <x v="0"/>
    <x v="0"/>
    <x v="0"/>
    <x v="2"/>
    <x v="0"/>
    <x v="2"/>
    <x v="5"/>
    <n v="1"/>
    <n v="2"/>
    <n v="3"/>
    <n v="4"/>
    <n v="5"/>
    <n v="6"/>
    <n v="7"/>
    <n v="8"/>
    <n v="9"/>
    <n v="10"/>
  </r>
  <r>
    <n v="6912651559"/>
    <n v="174216493"/>
    <d v="2018-07-09T20:58:18"/>
    <d v="2018-07-09T21:10:10"/>
    <s v="190.127.139.213"/>
    <m/>
    <m/>
    <m/>
    <n v="42"/>
    <x v="0"/>
    <x v="2"/>
    <x v="2"/>
    <x v="2"/>
    <x v="1"/>
    <x v="0"/>
    <x v="2"/>
    <x v="0"/>
    <x v="3"/>
    <x v="5"/>
    <x v="5"/>
    <x v="0"/>
    <x v="0"/>
    <n v="1"/>
    <n v="2"/>
    <n v="3"/>
    <n v="4"/>
    <n v="5"/>
    <n v="6"/>
    <n v="7"/>
    <n v="8"/>
    <n v="9"/>
    <n v="10"/>
  </r>
  <r>
    <n v="6912651517"/>
    <n v="174216493"/>
    <d v="2018-07-09T21:06:30"/>
    <d v="2018-07-09T21:10:41"/>
    <s v="172.58.15.35"/>
    <m/>
    <m/>
    <m/>
    <n v="58"/>
    <x v="0"/>
    <x v="2"/>
    <x v="0"/>
    <x v="0"/>
    <x v="17"/>
    <x v="0"/>
    <x v="2"/>
    <x v="0"/>
    <x v="0"/>
    <x v="2"/>
    <x v="0"/>
    <x v="2"/>
    <x v="5"/>
    <n v="1"/>
    <n v="2"/>
    <n v="3"/>
    <n v="4"/>
    <n v="5"/>
    <n v="6"/>
    <n v="7"/>
    <n v="8"/>
    <n v="9"/>
    <n v="10"/>
  </r>
  <r>
    <n v="6912651061"/>
    <n v="174216493"/>
    <d v="2018-07-09T21:04:30"/>
    <d v="2018-07-09T21:08:10"/>
    <s v="177.252.252.192"/>
    <m/>
    <m/>
    <m/>
    <n v="30"/>
    <x v="2"/>
    <x v="2"/>
    <x v="2"/>
    <x v="2"/>
    <x v="1"/>
    <x v="0"/>
    <x v="0"/>
    <x v="0"/>
    <x v="5"/>
    <x v="4"/>
    <x v="5"/>
    <x v="0"/>
    <x v="5"/>
    <n v="1"/>
    <n v="4"/>
    <n v="6"/>
    <n v="2"/>
    <n v="7"/>
    <n v="3"/>
    <n v="8"/>
    <n v="9"/>
    <n v="10"/>
    <n v="5"/>
  </r>
  <r>
    <n v="6912649969"/>
    <n v="174216493"/>
    <d v="2018-07-09T21:01:05"/>
    <d v="2018-07-09T21:03:48"/>
    <s v="186.28.161.172"/>
    <m/>
    <m/>
    <m/>
    <n v="28"/>
    <x v="0"/>
    <x v="0"/>
    <x v="0"/>
    <x v="2"/>
    <x v="1"/>
    <x v="0"/>
    <x v="0"/>
    <x v="0"/>
    <x v="5"/>
    <x v="4"/>
    <x v="5"/>
    <x v="0"/>
    <x v="5"/>
    <n v="4"/>
    <n v="5"/>
    <n v="7"/>
    <n v="1"/>
    <n v="8"/>
    <n v="3"/>
    <n v="2"/>
    <n v="9"/>
    <n v="6"/>
    <n v="10"/>
  </r>
  <r>
    <n v="6912649825"/>
    <n v="174216493"/>
    <d v="2018-07-09T20:56:41"/>
    <d v="2018-07-09T21:03:16"/>
    <s v="190.66.108.207"/>
    <m/>
    <m/>
    <m/>
    <n v="52"/>
    <x v="0"/>
    <x v="2"/>
    <x v="2"/>
    <x v="2"/>
    <x v="1"/>
    <x v="0"/>
    <x v="2"/>
    <x v="0"/>
    <x v="3"/>
    <x v="2"/>
    <x v="5"/>
    <x v="3"/>
    <x v="0"/>
    <n v="9"/>
    <n v="3"/>
    <n v="5"/>
    <n v="6"/>
    <n v="2"/>
    <n v="8"/>
    <n v="7"/>
    <n v="1"/>
    <n v="4"/>
    <n v="10"/>
  </r>
  <r>
    <n v="6912649766"/>
    <n v="174216493"/>
    <d v="2018-07-09T20:58:34"/>
    <d v="2018-07-09T21:03:04"/>
    <s v="181.234.49.80"/>
    <m/>
    <m/>
    <m/>
    <n v="35"/>
    <x v="0"/>
    <x v="2"/>
    <x v="2"/>
    <x v="2"/>
    <x v="1"/>
    <x v="0"/>
    <x v="0"/>
    <x v="0"/>
    <x v="0"/>
    <x v="5"/>
    <x v="4"/>
    <x v="2"/>
    <x v="5"/>
    <n v="10"/>
    <n v="1"/>
    <n v="2"/>
    <n v="5"/>
    <n v="4"/>
    <n v="6"/>
    <n v="9"/>
    <n v="3"/>
    <n v="8"/>
    <n v="7"/>
  </r>
  <r>
    <n v="6912649745"/>
    <n v="174216493"/>
    <d v="2018-07-09T20:59:32"/>
    <d v="2018-07-09T21:03:01"/>
    <s v="186.29.104.234"/>
    <m/>
    <m/>
    <m/>
    <n v="40"/>
    <x v="0"/>
    <x v="2"/>
    <x v="2"/>
    <x v="2"/>
    <x v="1"/>
    <x v="0"/>
    <x v="0"/>
    <x v="0"/>
    <x v="3"/>
    <x v="2"/>
    <x v="0"/>
    <x v="2"/>
    <x v="2"/>
    <n v="10"/>
    <n v="4"/>
    <n v="3"/>
    <n v="9"/>
    <n v="2"/>
    <n v="8"/>
    <n v="7"/>
    <n v="1"/>
    <n v="6"/>
    <n v="5"/>
  </r>
  <r>
    <n v="6912649553"/>
    <n v="174216493"/>
    <d v="2018-07-09T21:00:00"/>
    <d v="2018-07-09T21:02:23"/>
    <s v="186.80.129.172"/>
    <m/>
    <m/>
    <m/>
    <n v="41"/>
    <x v="0"/>
    <x v="2"/>
    <x v="0"/>
    <x v="2"/>
    <x v="1"/>
    <x v="0"/>
    <x v="0"/>
    <x v="0"/>
    <x v="3"/>
    <x v="5"/>
    <x v="5"/>
    <x v="0"/>
    <x v="0"/>
    <n v="10"/>
    <n v="9"/>
    <n v="4"/>
    <n v="8"/>
    <n v="5"/>
    <n v="6"/>
    <n v="7"/>
    <n v="3"/>
    <n v="2"/>
    <n v="1"/>
  </r>
  <r>
    <n v="6912649337"/>
    <n v="174216493"/>
    <d v="2018-07-09T20:58:50"/>
    <d v="2018-07-09T21:01:32"/>
    <s v="186.29.125.181"/>
    <m/>
    <m/>
    <m/>
    <n v="45"/>
    <x v="2"/>
    <x v="2"/>
    <x v="2"/>
    <x v="2"/>
    <x v="1"/>
    <x v="0"/>
    <x v="2"/>
    <x v="0"/>
    <x v="5"/>
    <x v="0"/>
    <x v="4"/>
    <x v="4"/>
    <x v="0"/>
    <n v="1"/>
    <n v="7"/>
    <n v="10"/>
    <n v="2"/>
    <n v="6"/>
    <n v="4"/>
    <n v="3"/>
    <n v="9"/>
    <n v="8"/>
    <n v="5"/>
  </r>
  <r>
    <n v="6912649263"/>
    <n v="174216493"/>
    <d v="2018-07-09T20:53:37"/>
    <d v="2018-07-09T21:02:30"/>
    <s v="181.140.106.202"/>
    <m/>
    <m/>
    <m/>
    <n v="21"/>
    <x v="2"/>
    <x v="2"/>
    <x v="2"/>
    <x v="2"/>
    <x v="1"/>
    <x v="0"/>
    <x v="2"/>
    <x v="0"/>
    <x v="4"/>
    <x v="2"/>
    <x v="5"/>
    <x v="3"/>
    <x v="5"/>
    <n v="7"/>
    <n v="8"/>
    <n v="5"/>
    <n v="3"/>
    <n v="4"/>
    <n v="2"/>
    <n v="9"/>
    <n v="6"/>
    <n v="10"/>
    <n v="1"/>
  </r>
  <r>
    <n v="6912648810"/>
    <n v="174216493"/>
    <d v="2018-07-09T20:56:18"/>
    <d v="2018-07-09T20:59:36"/>
    <s v="186.154.35.8"/>
    <m/>
    <m/>
    <m/>
    <n v="44"/>
    <x v="2"/>
    <x v="2"/>
    <x v="2"/>
    <x v="2"/>
    <x v="1"/>
    <x v="0"/>
    <x v="0"/>
    <x v="0"/>
    <x v="2"/>
    <x v="4"/>
    <x v="3"/>
    <x v="3"/>
    <x v="2"/>
    <n v="1"/>
    <n v="2"/>
    <n v="3"/>
    <n v="5"/>
    <n v="4"/>
    <n v="6"/>
    <n v="7"/>
    <n v="8"/>
    <n v="9"/>
    <n v="10"/>
  </r>
  <r>
    <n v="6912648570"/>
    <n v="174216493"/>
    <d v="2018-07-09T20:56:35"/>
    <d v="2018-07-09T20:58:48"/>
    <s v="181.57.243.81"/>
    <m/>
    <m/>
    <m/>
    <n v="36"/>
    <x v="2"/>
    <x v="2"/>
    <x v="2"/>
    <x v="2"/>
    <x v="1"/>
    <x v="0"/>
    <x v="2"/>
    <x v="2"/>
    <x v="0"/>
    <x v="2"/>
    <x v="0"/>
    <x v="2"/>
    <x v="5"/>
    <n v="6"/>
    <n v="10"/>
    <n v="5"/>
    <n v="9"/>
    <n v="1"/>
    <n v="8"/>
    <n v="2"/>
    <n v="3"/>
    <n v="4"/>
    <n v="7"/>
  </r>
  <r>
    <n v="6912648489"/>
    <n v="174216493"/>
    <d v="2018-07-09T20:56:10"/>
    <d v="2018-07-09T20:59:43"/>
    <s v="186.145.131.4"/>
    <m/>
    <m/>
    <m/>
    <n v="37"/>
    <x v="0"/>
    <x v="2"/>
    <x v="2"/>
    <x v="2"/>
    <x v="1"/>
    <x v="0"/>
    <x v="0"/>
    <x v="0"/>
    <x v="0"/>
    <x v="5"/>
    <x v="4"/>
    <x v="5"/>
    <x v="0"/>
    <n v="9"/>
    <n v="3"/>
    <n v="1"/>
    <n v="8"/>
    <n v="5"/>
    <n v="6"/>
    <n v="7"/>
    <n v="2"/>
    <n v="10"/>
    <n v="4"/>
  </r>
  <r>
    <n v="6912648257"/>
    <n v="174216493"/>
    <d v="2018-07-09T20:53:52"/>
    <d v="2018-07-09T20:57:43"/>
    <s v="181.56.226.46"/>
    <m/>
    <m/>
    <m/>
    <n v="24"/>
    <x v="2"/>
    <x v="2"/>
    <x v="2"/>
    <x v="2"/>
    <x v="1"/>
    <x v="0"/>
    <x v="0"/>
    <x v="0"/>
    <x v="4"/>
    <x v="0"/>
    <x v="4"/>
    <x v="3"/>
    <x v="2"/>
    <n v="1"/>
    <n v="2"/>
    <n v="3"/>
    <n v="4"/>
    <n v="6"/>
    <n v="5"/>
    <n v="7"/>
    <n v="8"/>
    <n v="9"/>
    <n v="10"/>
  </r>
  <r>
    <n v="6912648225"/>
    <n v="174216493"/>
    <d v="2018-07-09T20:55:55"/>
    <d v="2018-07-09T20:57:37"/>
    <s v="186.81.185.168"/>
    <m/>
    <m/>
    <m/>
    <n v="34"/>
    <x v="2"/>
    <x v="2"/>
    <x v="2"/>
    <x v="2"/>
    <x v="1"/>
    <x v="0"/>
    <x v="0"/>
    <x v="0"/>
    <x v="0"/>
    <x v="2"/>
    <x v="0"/>
    <x v="2"/>
    <x v="5"/>
    <n v="1"/>
    <n v="2"/>
    <n v="3"/>
    <n v="4"/>
    <n v="5"/>
    <n v="6"/>
    <n v="7"/>
    <n v="8"/>
    <n v="9"/>
    <n v="10"/>
  </r>
  <r>
    <n v="6912647697"/>
    <n v="174216493"/>
    <d v="2018-07-09T20:51:34"/>
    <d v="2018-07-09T20:55:47"/>
    <s v="181.61.90.194"/>
    <m/>
    <m/>
    <m/>
    <n v="53"/>
    <x v="2"/>
    <x v="2"/>
    <x v="2"/>
    <x v="0"/>
    <x v="18"/>
    <x v="0"/>
    <x v="0"/>
    <x v="0"/>
    <x v="5"/>
    <x v="2"/>
    <x v="5"/>
    <x v="2"/>
    <x v="5"/>
    <n v="10"/>
    <n v="4"/>
    <n v="5"/>
    <n v="9"/>
    <n v="1"/>
    <n v="7"/>
    <n v="8"/>
    <n v="3"/>
    <n v="6"/>
    <n v="2"/>
  </r>
  <r>
    <n v="6912647441"/>
    <n v="174216493"/>
    <d v="2018-07-09T20:52:51"/>
    <d v="2018-07-09T20:54:52"/>
    <s v="191.109.149.28"/>
    <m/>
    <m/>
    <m/>
    <n v="24"/>
    <x v="2"/>
    <x v="2"/>
    <x v="2"/>
    <x v="2"/>
    <x v="1"/>
    <x v="0"/>
    <x v="0"/>
    <x v="0"/>
    <x v="0"/>
    <x v="0"/>
    <x v="4"/>
    <x v="3"/>
    <x v="0"/>
    <n v="1"/>
    <n v="2"/>
    <n v="4"/>
    <n v="5"/>
    <n v="3"/>
    <n v="6"/>
    <n v="7"/>
    <n v="8"/>
    <n v="9"/>
    <n v="10"/>
  </r>
  <r>
    <n v="6912647294"/>
    <n v="174216493"/>
    <d v="2018-07-09T20:51:16"/>
    <d v="2018-07-09T20:54:18"/>
    <s v="181.128.206.106"/>
    <m/>
    <m/>
    <m/>
    <n v="19"/>
    <x v="0"/>
    <x v="2"/>
    <x v="0"/>
    <x v="2"/>
    <x v="1"/>
    <x v="0"/>
    <x v="0"/>
    <x v="0"/>
    <x v="5"/>
    <x v="0"/>
    <x v="5"/>
    <x v="0"/>
    <x v="0"/>
    <n v="1"/>
    <n v="3"/>
    <n v="7"/>
    <n v="5"/>
    <n v="8"/>
    <n v="2"/>
    <n v="9"/>
    <n v="10"/>
    <n v="4"/>
    <n v="6"/>
  </r>
  <r>
    <n v="6912647269"/>
    <n v="174216493"/>
    <d v="2018-07-09T20:52:53"/>
    <d v="2018-07-09T20:54:49"/>
    <s v="177.252.249.77"/>
    <m/>
    <m/>
    <m/>
    <n v="34"/>
    <x v="2"/>
    <x v="2"/>
    <x v="2"/>
    <x v="2"/>
    <x v="1"/>
    <x v="2"/>
    <x v="2"/>
    <x v="0"/>
    <x v="0"/>
    <x v="5"/>
    <x v="4"/>
    <x v="2"/>
    <x v="5"/>
    <n v="2"/>
    <n v="1"/>
    <n v="3"/>
    <n v="4"/>
    <n v="5"/>
    <n v="6"/>
    <n v="7"/>
    <n v="8"/>
    <n v="9"/>
    <n v="10"/>
  </r>
  <r>
    <n v="6912646933"/>
    <n v="174216493"/>
    <d v="2018-07-09T20:39:07"/>
    <d v="2018-07-09T20:52:58"/>
    <s v="152.202.3.221"/>
    <m/>
    <m/>
    <m/>
    <n v="24"/>
    <x v="2"/>
    <x v="2"/>
    <x v="0"/>
    <x v="2"/>
    <x v="1"/>
    <x v="0"/>
    <x v="2"/>
    <x v="0"/>
    <x v="3"/>
    <x v="4"/>
    <x v="0"/>
    <x v="0"/>
    <x v="2"/>
    <n v="2"/>
    <n v="1"/>
    <n v="4"/>
    <n v="3"/>
    <n v="5"/>
    <n v="10"/>
    <n v="7"/>
    <n v="9"/>
    <n v="8"/>
    <n v="6"/>
  </r>
  <r>
    <n v="6912646882"/>
    <n v="174216493"/>
    <d v="2018-07-09T20:50:26"/>
    <d v="2018-07-09T20:52:47"/>
    <s v="190.239.78.203"/>
    <m/>
    <m/>
    <m/>
    <n v="44"/>
    <x v="0"/>
    <x v="2"/>
    <x v="0"/>
    <x v="2"/>
    <x v="1"/>
    <x v="0"/>
    <x v="2"/>
    <x v="0"/>
    <x v="3"/>
    <x v="5"/>
    <x v="2"/>
    <x v="0"/>
    <x v="2"/>
    <n v="1"/>
    <n v="4"/>
    <n v="2"/>
    <n v="3"/>
    <n v="5"/>
    <n v="6"/>
    <n v="7"/>
    <n v="8"/>
    <n v="9"/>
    <n v="10"/>
  </r>
  <r>
    <n v="6912646683"/>
    <n v="174216493"/>
    <d v="2018-07-09T20:48:28"/>
    <d v="2018-07-09T20:52:11"/>
    <s v="181.130.153.47"/>
    <m/>
    <m/>
    <m/>
    <n v="25"/>
    <x v="2"/>
    <x v="2"/>
    <x v="2"/>
    <x v="2"/>
    <x v="1"/>
    <x v="2"/>
    <x v="2"/>
    <x v="0"/>
    <x v="0"/>
    <x v="0"/>
    <x v="2"/>
    <x v="3"/>
    <x v="4"/>
    <n v="2"/>
    <n v="1"/>
    <n v="3"/>
    <n v="4"/>
    <n v="5"/>
    <n v="6"/>
    <n v="7"/>
    <n v="8"/>
    <n v="9"/>
    <n v="10"/>
  </r>
  <r>
    <n v="6912646341"/>
    <n v="174216493"/>
    <d v="2018-07-09T20:48:52"/>
    <d v="2018-07-09T20:50:46"/>
    <s v="186.80.174.200"/>
    <m/>
    <m/>
    <m/>
    <n v="32"/>
    <x v="0"/>
    <x v="2"/>
    <x v="2"/>
    <x v="2"/>
    <x v="1"/>
    <x v="0"/>
    <x v="0"/>
    <x v="0"/>
    <x v="3"/>
    <x v="1"/>
    <x v="1"/>
    <x v="1"/>
    <x v="1"/>
    <n v="1"/>
    <n v="2"/>
    <n v="3"/>
    <n v="4"/>
    <n v="5"/>
    <n v="6"/>
    <n v="7"/>
    <n v="8"/>
    <n v="9"/>
    <n v="10"/>
  </r>
  <r>
    <n v="6912646083"/>
    <n v="174216493"/>
    <d v="2018-07-09T20:47:38"/>
    <d v="2018-07-09T20:49:45"/>
    <s v="186.85.166.231"/>
    <m/>
    <m/>
    <m/>
    <n v="38"/>
    <x v="0"/>
    <x v="2"/>
    <x v="0"/>
    <x v="0"/>
    <x v="1"/>
    <x v="0"/>
    <x v="2"/>
    <x v="0"/>
    <x v="0"/>
    <x v="1"/>
    <x v="1"/>
    <x v="1"/>
    <x v="1"/>
    <n v="1"/>
    <n v="2"/>
    <n v="3"/>
    <n v="4"/>
    <n v="5"/>
    <n v="7"/>
    <n v="8"/>
    <n v="9"/>
    <n v="6"/>
    <n v="10"/>
  </r>
  <r>
    <n v="6912646064"/>
    <n v="174216493"/>
    <d v="2018-07-09T20:45:15"/>
    <d v="2018-07-09T20:49:42"/>
    <s v="186.30.65.109"/>
    <m/>
    <m/>
    <m/>
    <n v="33"/>
    <x v="2"/>
    <x v="2"/>
    <x v="2"/>
    <x v="2"/>
    <x v="1"/>
    <x v="0"/>
    <x v="2"/>
    <x v="0"/>
    <x v="0"/>
    <x v="0"/>
    <x v="2"/>
    <x v="3"/>
    <x v="4"/>
    <n v="10"/>
    <n v="2"/>
    <n v="5"/>
    <n v="6"/>
    <n v="3"/>
    <n v="7"/>
    <n v="9"/>
    <n v="1"/>
    <n v="8"/>
    <n v="4"/>
  </r>
  <r>
    <n v="6912645975"/>
    <n v="174216493"/>
    <d v="2018-07-09T20:47:03"/>
    <d v="2018-07-09T20:49:24"/>
    <s v="181.63.119.18"/>
    <m/>
    <m/>
    <m/>
    <n v="35"/>
    <x v="0"/>
    <x v="0"/>
    <x v="0"/>
    <x v="0"/>
    <x v="19"/>
    <x v="0"/>
    <x v="0"/>
    <x v="3"/>
    <x v="5"/>
    <x v="2"/>
    <x v="2"/>
    <x v="5"/>
    <x v="2"/>
    <n v="1"/>
    <n v="2"/>
    <n v="6"/>
    <n v="3"/>
    <n v="5"/>
    <n v="4"/>
    <n v="7"/>
    <n v="8"/>
    <n v="9"/>
    <n v="10"/>
  </r>
  <r>
    <n v="6912645953"/>
    <n v="174216493"/>
    <d v="2018-07-09T20:47:26"/>
    <d v="2018-07-09T20:49:19"/>
    <s v="181.246.131.150"/>
    <m/>
    <m/>
    <m/>
    <n v="39"/>
    <x v="0"/>
    <x v="2"/>
    <x v="2"/>
    <x v="2"/>
    <x v="1"/>
    <x v="0"/>
    <x v="0"/>
    <x v="0"/>
    <x v="5"/>
    <x v="0"/>
    <x v="5"/>
    <x v="2"/>
    <x v="4"/>
    <n v="10"/>
    <n v="6"/>
    <n v="4"/>
    <n v="1"/>
    <n v="5"/>
    <n v="2"/>
    <n v="3"/>
    <n v="7"/>
    <n v="8"/>
    <n v="9"/>
  </r>
  <r>
    <n v="6912645925"/>
    <n v="174216493"/>
    <d v="2018-07-09T20:37:05"/>
    <d v="2018-07-09T20:49:11"/>
    <s v="181.128.206.106"/>
    <m/>
    <m/>
    <m/>
    <n v="40"/>
    <x v="0"/>
    <x v="2"/>
    <x v="0"/>
    <x v="2"/>
    <x v="1"/>
    <x v="0"/>
    <x v="0"/>
    <x v="0"/>
    <x v="3"/>
    <x v="3"/>
    <x v="4"/>
    <x v="3"/>
    <x v="0"/>
    <n v="2"/>
    <n v="8"/>
    <n v="3"/>
    <n v="7"/>
    <n v="6"/>
    <n v="10"/>
    <n v="4"/>
    <n v="1"/>
    <n v="5"/>
    <n v="9"/>
  </r>
  <r>
    <n v="6912645531"/>
    <n v="174216493"/>
    <d v="2018-07-09T20:37:09"/>
    <d v="2018-07-09T20:47:38"/>
    <s v="181.234.3.114"/>
    <m/>
    <m/>
    <m/>
    <n v="37"/>
    <x v="2"/>
    <x v="2"/>
    <x v="2"/>
    <x v="2"/>
    <x v="1"/>
    <x v="0"/>
    <x v="0"/>
    <x v="0"/>
    <x v="3"/>
    <x v="3"/>
    <x v="4"/>
    <x v="2"/>
    <x v="3"/>
    <n v="10"/>
    <n v="1"/>
    <n v="3"/>
    <n v="9"/>
    <n v="4"/>
    <n v="8"/>
    <n v="6"/>
    <n v="5"/>
    <n v="7"/>
    <n v="2"/>
  </r>
  <r>
    <n v="6912645511"/>
    <n v="174216493"/>
    <d v="2018-07-09T20:45:08"/>
    <d v="2018-07-09T20:47:35"/>
    <s v="190.157.161.189"/>
    <m/>
    <m/>
    <m/>
    <n v="39"/>
    <x v="0"/>
    <x v="2"/>
    <x v="2"/>
    <x v="2"/>
    <x v="1"/>
    <x v="0"/>
    <x v="0"/>
    <x v="0"/>
    <x v="0"/>
    <x v="1"/>
    <x v="4"/>
    <x v="3"/>
    <x v="5"/>
    <n v="2"/>
    <n v="1"/>
    <n v="3"/>
    <n v="5"/>
    <n v="7"/>
    <n v="4"/>
    <n v="8"/>
    <n v="6"/>
    <n v="9"/>
    <n v="10"/>
  </r>
  <r>
    <n v="6912645307"/>
    <n v="174216493"/>
    <d v="2018-07-09T20:43:39"/>
    <d v="2018-07-09T20:46:52"/>
    <s v="186.28.164.139"/>
    <m/>
    <m/>
    <m/>
    <n v="35"/>
    <x v="0"/>
    <x v="2"/>
    <x v="2"/>
    <x v="0"/>
    <x v="20"/>
    <x v="0"/>
    <x v="2"/>
    <x v="0"/>
    <x v="0"/>
    <x v="4"/>
    <x v="0"/>
    <x v="0"/>
    <x v="5"/>
    <n v="1"/>
    <n v="4"/>
    <n v="10"/>
    <n v="2"/>
    <n v="8"/>
    <n v="3"/>
    <n v="5"/>
    <n v="9"/>
    <n v="6"/>
    <n v="7"/>
  </r>
  <r>
    <n v="6912645262"/>
    <n v="174216493"/>
    <d v="2018-07-09T20:43:55"/>
    <d v="2018-07-09T20:46:40"/>
    <s v="152.202.49.46"/>
    <m/>
    <m/>
    <m/>
    <n v="47"/>
    <x v="0"/>
    <x v="2"/>
    <x v="2"/>
    <x v="0"/>
    <x v="1"/>
    <x v="0"/>
    <x v="0"/>
    <x v="0"/>
    <x v="0"/>
    <x v="5"/>
    <x v="4"/>
    <x v="2"/>
    <x v="5"/>
    <n v="1"/>
    <n v="5"/>
    <n v="6"/>
    <n v="4"/>
    <n v="3"/>
    <n v="7"/>
    <n v="8"/>
    <n v="9"/>
    <n v="2"/>
    <n v="10"/>
  </r>
  <r>
    <n v="6912645156"/>
    <n v="174216493"/>
    <d v="2018-07-09T20:44:04"/>
    <d v="2018-07-09T20:46:12"/>
    <s v="186.154.99.247"/>
    <m/>
    <m/>
    <m/>
    <n v="48"/>
    <x v="2"/>
    <x v="2"/>
    <x v="2"/>
    <x v="2"/>
    <x v="1"/>
    <x v="0"/>
    <x v="2"/>
    <x v="0"/>
    <x v="0"/>
    <x v="5"/>
    <x v="2"/>
    <x v="0"/>
    <x v="5"/>
    <n v="2"/>
    <n v="1"/>
    <n v="3"/>
    <n v="4"/>
    <n v="5"/>
    <n v="6"/>
    <n v="7"/>
    <n v="8"/>
    <n v="9"/>
    <n v="10"/>
  </r>
  <r>
    <n v="6912645124"/>
    <n v="174216493"/>
    <d v="2018-07-09T20:43:07"/>
    <d v="2018-07-09T20:46:06"/>
    <s v="181.54.134.93"/>
    <m/>
    <m/>
    <m/>
    <n v="36"/>
    <x v="0"/>
    <x v="2"/>
    <x v="0"/>
    <x v="2"/>
    <x v="1"/>
    <x v="0"/>
    <x v="0"/>
    <x v="0"/>
    <x v="4"/>
    <x v="3"/>
    <x v="3"/>
    <x v="0"/>
    <x v="3"/>
    <n v="10"/>
    <n v="9"/>
    <n v="1"/>
    <n v="2"/>
    <n v="4"/>
    <n v="7"/>
    <n v="3"/>
    <n v="5"/>
    <n v="8"/>
    <n v="6"/>
  </r>
  <r>
    <n v="6912645014"/>
    <n v="174216493"/>
    <d v="2018-07-09T20:44:01"/>
    <d v="2018-07-09T20:45:46"/>
    <s v="186.81.80.44"/>
    <m/>
    <m/>
    <m/>
    <n v="33"/>
    <x v="2"/>
    <x v="2"/>
    <x v="2"/>
    <x v="2"/>
    <x v="1"/>
    <x v="0"/>
    <x v="2"/>
    <x v="0"/>
    <x v="0"/>
    <x v="2"/>
    <x v="0"/>
    <x v="2"/>
    <x v="5"/>
    <n v="1"/>
    <n v="2"/>
    <n v="7"/>
    <n v="9"/>
    <n v="3"/>
    <n v="4"/>
    <n v="6"/>
    <n v="8"/>
    <n v="5"/>
    <n v="10"/>
  </r>
  <r>
    <n v="6912644750"/>
    <n v="174216493"/>
    <d v="2018-07-09T20:41:31"/>
    <d v="2018-07-09T20:44:38"/>
    <s v="200.118.169.6"/>
    <m/>
    <m/>
    <m/>
    <n v="31"/>
    <x v="2"/>
    <x v="2"/>
    <x v="2"/>
    <x v="2"/>
    <x v="1"/>
    <x v="0"/>
    <x v="2"/>
    <x v="0"/>
    <x v="5"/>
    <x v="4"/>
    <x v="5"/>
    <x v="0"/>
    <x v="5"/>
    <n v="10"/>
    <n v="4"/>
    <n v="1"/>
    <n v="7"/>
    <n v="2"/>
    <n v="6"/>
    <n v="9"/>
    <n v="3"/>
    <n v="5"/>
    <n v="8"/>
  </r>
  <r>
    <n v="6912644659"/>
    <n v="174216493"/>
    <d v="2018-07-09T20:40:56"/>
    <d v="2018-07-09T20:44:17"/>
    <s v="186.30.92.74"/>
    <m/>
    <m/>
    <m/>
    <n v="38"/>
    <x v="0"/>
    <x v="2"/>
    <x v="0"/>
    <x v="0"/>
    <x v="21"/>
    <x v="0"/>
    <x v="2"/>
    <x v="0"/>
    <x v="0"/>
    <x v="5"/>
    <x v="4"/>
    <x v="2"/>
    <x v="5"/>
    <n v="1"/>
    <n v="3"/>
    <n v="2"/>
    <n v="4"/>
    <n v="5"/>
    <n v="6"/>
    <n v="7"/>
    <n v="8"/>
    <n v="9"/>
    <n v="10"/>
  </r>
  <r>
    <n v="6912644622"/>
    <n v="174216493"/>
    <d v="2018-07-09T20:42:10"/>
    <d v="2018-07-09T20:44:08"/>
    <s v="190.147.3.243"/>
    <m/>
    <m/>
    <m/>
    <n v="34"/>
    <x v="2"/>
    <x v="2"/>
    <x v="2"/>
    <x v="2"/>
    <x v="1"/>
    <x v="0"/>
    <x v="0"/>
    <x v="3"/>
    <x v="5"/>
    <x v="3"/>
    <x v="4"/>
    <x v="2"/>
    <x v="5"/>
    <n v="1"/>
    <n v="4"/>
    <n v="6"/>
    <n v="2"/>
    <n v="7"/>
    <n v="3"/>
    <n v="5"/>
    <n v="8"/>
    <n v="9"/>
    <n v="10"/>
  </r>
  <r>
    <n v="6912644406"/>
    <n v="174216493"/>
    <d v="2018-07-09T20:40:31"/>
    <d v="2018-07-09T20:43:32"/>
    <s v="181.57.244.228"/>
    <m/>
    <m/>
    <m/>
    <n v="33"/>
    <x v="2"/>
    <x v="2"/>
    <x v="2"/>
    <x v="2"/>
    <x v="1"/>
    <x v="0"/>
    <x v="2"/>
    <x v="0"/>
    <x v="0"/>
    <x v="5"/>
    <x v="4"/>
    <x v="2"/>
    <x v="5"/>
    <n v="1"/>
    <n v="2"/>
    <n v="4"/>
    <n v="3"/>
    <n v="5"/>
    <n v="7"/>
    <n v="6"/>
    <n v="10"/>
    <n v="8"/>
    <n v="9"/>
  </r>
  <r>
    <n v="6912644271"/>
    <n v="174216493"/>
    <d v="2018-07-09T20:39:03"/>
    <d v="2018-07-09T20:43:16"/>
    <s v="191.102.238.131"/>
    <m/>
    <m/>
    <m/>
    <n v="33"/>
    <x v="2"/>
    <x v="2"/>
    <x v="2"/>
    <x v="2"/>
    <x v="1"/>
    <x v="0"/>
    <x v="2"/>
    <x v="0"/>
    <x v="0"/>
    <x v="2"/>
    <x v="0"/>
    <x v="2"/>
    <x v="5"/>
    <n v="10"/>
    <n v="1"/>
    <n v="6"/>
    <n v="2"/>
    <n v="7"/>
    <n v="3"/>
    <n v="4"/>
    <n v="8"/>
    <n v="5"/>
    <n v="9"/>
  </r>
  <r>
    <n v="6912644081"/>
    <n v="174216493"/>
    <d v="2018-07-09T20:40:07"/>
    <d v="2018-07-09T20:42:02"/>
    <s v="186.29.170.85"/>
    <m/>
    <m/>
    <m/>
    <n v="46"/>
    <x v="2"/>
    <x v="2"/>
    <x v="2"/>
    <x v="2"/>
    <x v="1"/>
    <x v="0"/>
    <x v="2"/>
    <x v="0"/>
    <x v="0"/>
    <x v="2"/>
    <x v="0"/>
    <x v="2"/>
    <x v="5"/>
    <n v="1"/>
    <n v="2"/>
    <n v="4"/>
    <n v="3"/>
    <n v="6"/>
    <n v="5"/>
    <n v="7"/>
    <n v="8"/>
    <n v="9"/>
    <n v="10"/>
  </r>
  <r>
    <n v="6912644061"/>
    <n v="174216493"/>
    <d v="2018-07-09T20:37:50"/>
    <d v="2018-07-09T20:42:33"/>
    <s v="179.32.150.94"/>
    <m/>
    <m/>
    <m/>
    <n v="38"/>
    <x v="0"/>
    <x v="2"/>
    <x v="0"/>
    <x v="2"/>
    <x v="1"/>
    <x v="0"/>
    <x v="0"/>
    <x v="0"/>
    <x v="0"/>
    <x v="5"/>
    <x v="4"/>
    <x v="2"/>
    <x v="5"/>
    <n v="2"/>
    <n v="1"/>
    <n v="6"/>
    <n v="4"/>
    <n v="5"/>
    <n v="10"/>
    <n v="8"/>
    <n v="7"/>
    <n v="9"/>
    <n v="3"/>
  </r>
  <r>
    <n v="6912644045"/>
    <n v="174216493"/>
    <d v="2018-07-09T20:38:08"/>
    <d v="2018-07-09T20:41:53"/>
    <s v="186.145.59.197"/>
    <m/>
    <m/>
    <m/>
    <n v="36"/>
    <x v="2"/>
    <x v="2"/>
    <x v="2"/>
    <x v="2"/>
    <x v="1"/>
    <x v="0"/>
    <x v="0"/>
    <x v="0"/>
    <x v="3"/>
    <x v="5"/>
    <x v="2"/>
    <x v="0"/>
    <x v="1"/>
    <n v="1"/>
    <n v="2"/>
    <n v="4"/>
    <n v="3"/>
    <n v="6"/>
    <n v="5"/>
    <n v="7"/>
    <n v="8"/>
    <n v="9"/>
    <n v="10"/>
  </r>
  <r>
    <n v="6912643748"/>
    <n v="174216493"/>
    <d v="2018-07-09T20:35:54"/>
    <d v="2018-07-09T20:40:44"/>
    <s v="190.84.134.187"/>
    <m/>
    <m/>
    <m/>
    <n v="30"/>
    <x v="2"/>
    <x v="2"/>
    <x v="2"/>
    <x v="2"/>
    <x v="1"/>
    <x v="0"/>
    <x v="0"/>
    <x v="3"/>
    <x v="4"/>
    <x v="5"/>
    <x v="5"/>
    <x v="0"/>
    <x v="5"/>
    <n v="10"/>
    <n v="8"/>
    <n v="4"/>
    <n v="2"/>
    <n v="1"/>
    <n v="9"/>
    <n v="7"/>
    <n v="5"/>
    <n v="6"/>
    <n v="3"/>
  </r>
  <r>
    <n v="6912643629"/>
    <n v="174216493"/>
    <d v="2018-07-09T20:37:11"/>
    <d v="2018-07-09T20:40:23"/>
    <s v="190.130.78.67"/>
    <m/>
    <m/>
    <m/>
    <n v="46"/>
    <x v="2"/>
    <x v="2"/>
    <x v="2"/>
    <x v="2"/>
    <x v="1"/>
    <x v="2"/>
    <x v="2"/>
    <x v="0"/>
    <x v="3"/>
    <x v="5"/>
    <x v="2"/>
    <x v="0"/>
    <x v="2"/>
    <n v="1"/>
    <n v="3"/>
    <n v="4"/>
    <n v="5"/>
    <n v="7"/>
    <n v="6"/>
    <n v="8"/>
    <n v="9"/>
    <n v="10"/>
    <n v="2"/>
  </r>
  <r>
    <n v="6912643520"/>
    <n v="174216493"/>
    <d v="2018-07-09T20:37:29"/>
    <d v="2018-07-09T20:39:59"/>
    <s v="186.119.247.139"/>
    <m/>
    <m/>
    <m/>
    <n v="41"/>
    <x v="0"/>
    <x v="2"/>
    <x v="0"/>
    <x v="2"/>
    <x v="1"/>
    <x v="0"/>
    <x v="0"/>
    <x v="0"/>
    <x v="3"/>
    <x v="3"/>
    <x v="0"/>
    <x v="0"/>
    <x v="0"/>
    <n v="10"/>
    <n v="8"/>
    <n v="4"/>
    <n v="9"/>
    <n v="7"/>
    <n v="6"/>
    <n v="5"/>
    <n v="1"/>
    <n v="2"/>
    <n v="3"/>
  </r>
  <r>
    <n v="6912643423"/>
    <n v="174216493"/>
    <d v="2018-07-09T20:36:43"/>
    <d v="2018-07-09T20:39:38"/>
    <s v="190.24.116.13"/>
    <m/>
    <m/>
    <m/>
    <n v="36"/>
    <x v="0"/>
    <x v="2"/>
    <x v="0"/>
    <x v="2"/>
    <x v="1"/>
    <x v="0"/>
    <x v="0"/>
    <x v="0"/>
    <x v="0"/>
    <x v="5"/>
    <x v="4"/>
    <x v="2"/>
    <x v="5"/>
    <n v="1"/>
    <n v="3"/>
    <n v="5"/>
    <n v="2"/>
    <n v="4"/>
    <n v="6"/>
    <n v="7"/>
    <n v="8"/>
    <n v="9"/>
    <n v="10"/>
  </r>
  <r>
    <n v="6912643058"/>
    <n v="174216493"/>
    <d v="2018-07-09T20:35:14"/>
    <d v="2018-07-09T20:38:14"/>
    <s v="200.112.108.79"/>
    <m/>
    <m/>
    <m/>
    <n v="39"/>
    <x v="0"/>
    <x v="2"/>
    <x v="2"/>
    <x v="2"/>
    <x v="1"/>
    <x v="0"/>
    <x v="2"/>
    <x v="0"/>
    <x v="5"/>
    <x v="0"/>
    <x v="5"/>
    <x v="2"/>
    <x v="4"/>
    <n v="1"/>
    <n v="2"/>
    <n v="6"/>
    <n v="8"/>
    <n v="9"/>
    <n v="7"/>
    <n v="3"/>
    <n v="4"/>
    <n v="5"/>
    <n v="10"/>
  </r>
  <r>
    <n v="6912643002"/>
    <n v="174216493"/>
    <d v="2018-07-09T20:36:48"/>
    <d v="2018-07-09T20:38:03"/>
    <s v="152.201.185.200"/>
    <m/>
    <m/>
    <m/>
    <n v="39"/>
    <x v="2"/>
    <x v="2"/>
    <x v="2"/>
    <x v="2"/>
    <x v="1"/>
    <x v="0"/>
    <x v="2"/>
    <x v="0"/>
    <x v="0"/>
    <x v="5"/>
    <x v="2"/>
    <x v="0"/>
    <x v="5"/>
    <n v="3"/>
    <n v="1"/>
    <n v="2"/>
    <n v="4"/>
    <n v="5"/>
    <n v="6"/>
    <n v="7"/>
    <n v="8"/>
    <n v="9"/>
    <n v="10"/>
  </r>
  <r>
    <n v="6912642807"/>
    <n v="174216493"/>
    <d v="2018-07-09T20:34:16"/>
    <d v="2018-07-09T20:37:15"/>
    <s v="186.154.99.161"/>
    <m/>
    <m/>
    <m/>
    <n v="56"/>
    <x v="0"/>
    <x v="2"/>
    <x v="2"/>
    <x v="2"/>
    <x v="1"/>
    <x v="2"/>
    <x v="0"/>
    <x v="0"/>
    <x v="0"/>
    <x v="5"/>
    <x v="2"/>
    <x v="0"/>
    <x v="5"/>
    <n v="1"/>
    <n v="2"/>
    <n v="3"/>
    <n v="5"/>
    <n v="4"/>
    <n v="6"/>
    <n v="7"/>
    <n v="8"/>
    <n v="9"/>
    <n v="10"/>
  </r>
  <r>
    <n v="6912642652"/>
    <n v="174216493"/>
    <d v="2018-07-09T19:56:01"/>
    <d v="2018-07-09T20:36:41"/>
    <s v="190.25.42.91"/>
    <m/>
    <m/>
    <m/>
    <n v="37"/>
    <x v="0"/>
    <x v="2"/>
    <x v="0"/>
    <x v="0"/>
    <x v="22"/>
    <x v="0"/>
    <x v="0"/>
    <x v="0"/>
    <x v="1"/>
    <x v="5"/>
    <x v="2"/>
    <x v="4"/>
    <x v="5"/>
    <n v="4"/>
    <n v="1"/>
    <n v="2"/>
    <n v="5"/>
    <n v="3"/>
    <n v="6"/>
    <n v="7"/>
    <n v="8"/>
    <n v="9"/>
    <n v="10"/>
  </r>
  <r>
    <n v="6912641648"/>
    <n v="174216493"/>
    <d v="2018-07-09T20:26:25"/>
    <d v="2018-07-09T20:33:01"/>
    <s v="179.18.46.236"/>
    <m/>
    <m/>
    <m/>
    <n v="40"/>
    <x v="0"/>
    <x v="2"/>
    <x v="0"/>
    <x v="2"/>
    <x v="1"/>
    <x v="0"/>
    <x v="0"/>
    <x v="0"/>
    <x v="0"/>
    <x v="2"/>
    <x v="2"/>
    <x v="3"/>
    <x v="5"/>
    <n v="6"/>
    <n v="7"/>
    <n v="8"/>
    <n v="2"/>
    <n v="9"/>
    <n v="4"/>
    <n v="1"/>
    <n v="5"/>
    <n v="3"/>
    <n v="10"/>
  </r>
  <r>
    <n v="6912641237"/>
    <n v="174216493"/>
    <d v="2018-07-09T20:29:36"/>
    <d v="2018-07-09T20:31:30"/>
    <s v="201.244.168.141"/>
    <m/>
    <m/>
    <m/>
    <n v="36"/>
    <x v="2"/>
    <x v="2"/>
    <x v="2"/>
    <x v="2"/>
    <x v="1"/>
    <x v="0"/>
    <x v="0"/>
    <x v="0"/>
    <x v="5"/>
    <x v="0"/>
    <x v="4"/>
    <x v="2"/>
    <x v="2"/>
    <n v="2"/>
    <n v="1"/>
    <n v="3"/>
    <n v="4"/>
    <n v="5"/>
    <n v="6"/>
    <n v="7"/>
    <n v="8"/>
    <n v="9"/>
    <n v="10"/>
  </r>
  <r>
    <n v="6912640831"/>
    <n v="174216493"/>
    <d v="2018-07-09T20:28:06"/>
    <d v="2018-07-09T20:29:54"/>
    <s v="181.33.91.81"/>
    <m/>
    <m/>
    <m/>
    <n v="47"/>
    <x v="0"/>
    <x v="0"/>
    <x v="2"/>
    <x v="2"/>
    <x v="1"/>
    <x v="0"/>
    <x v="0"/>
    <x v="0"/>
    <x v="0"/>
    <x v="5"/>
    <x v="2"/>
    <x v="5"/>
    <x v="4"/>
    <n v="1"/>
    <n v="2"/>
    <n v="3"/>
    <n v="4"/>
    <n v="5"/>
    <n v="6"/>
    <n v="7"/>
    <n v="8"/>
    <n v="9"/>
    <n v="10"/>
  </r>
  <r>
    <n v="6912638888"/>
    <n v="174216493"/>
    <d v="2018-07-09T20:06:40"/>
    <d v="2018-07-09T20:23:17"/>
    <s v="190.156.29.30"/>
    <m/>
    <m/>
    <m/>
    <n v="34"/>
    <x v="0"/>
    <x v="2"/>
    <x v="2"/>
    <x v="2"/>
    <x v="23"/>
    <x v="0"/>
    <x v="2"/>
    <x v="0"/>
    <x v="4"/>
    <x v="3"/>
    <x v="3"/>
    <x v="3"/>
    <x v="4"/>
    <n v="6"/>
    <n v="4"/>
    <n v="1"/>
    <n v="10"/>
    <n v="5"/>
    <n v="9"/>
    <n v="7"/>
    <n v="2"/>
    <n v="8"/>
    <n v="3"/>
  </r>
  <r>
    <n v="6912638527"/>
    <n v="174366944"/>
    <d v="2018-07-09T20:19:58"/>
    <d v="2018-07-09T20:22:01"/>
    <s v="181.138.13.172"/>
    <s v="granjaporcicolaguarne@gmail.com"/>
    <m/>
    <m/>
    <n v="29"/>
    <x v="0"/>
    <x v="0"/>
    <x v="2"/>
    <x v="2"/>
    <x v="1"/>
    <x v="0"/>
    <x v="2"/>
    <x v="0"/>
    <x v="2"/>
    <x v="5"/>
    <x v="5"/>
    <x v="2"/>
    <x v="5"/>
    <n v="10"/>
    <n v="1"/>
    <n v="5"/>
    <n v="2"/>
    <n v="3"/>
    <n v="8"/>
    <n v="6"/>
    <n v="7"/>
    <n v="4"/>
    <n v="9"/>
  </r>
  <r>
    <n v="6912637932"/>
    <n v="174216493"/>
    <d v="2018-07-09T20:15:31"/>
    <d v="2018-07-09T20:19:46"/>
    <s v="177.252.248.30"/>
    <m/>
    <m/>
    <m/>
    <n v="42"/>
    <x v="2"/>
    <x v="2"/>
    <x v="0"/>
    <x v="2"/>
    <x v="1"/>
    <x v="0"/>
    <x v="0"/>
    <x v="0"/>
    <x v="2"/>
    <x v="5"/>
    <x v="5"/>
    <x v="2"/>
    <x v="5"/>
    <n v="10"/>
    <n v="7"/>
    <n v="2"/>
    <n v="6"/>
    <n v="5"/>
    <n v="9"/>
    <n v="8"/>
    <n v="4"/>
    <n v="3"/>
    <n v="1"/>
  </r>
  <r>
    <n v="6912637275"/>
    <n v="174216493"/>
    <d v="2018-07-09T20:15:22"/>
    <d v="2018-07-09T20:17:20"/>
    <s v="181.59.8.142"/>
    <m/>
    <m/>
    <m/>
    <n v="42"/>
    <x v="2"/>
    <x v="2"/>
    <x v="2"/>
    <x v="2"/>
    <x v="1"/>
    <x v="0"/>
    <x v="0"/>
    <x v="0"/>
    <x v="0"/>
    <x v="4"/>
    <x v="0"/>
    <x v="0"/>
    <x v="5"/>
    <n v="1"/>
    <n v="2"/>
    <n v="3"/>
    <n v="4"/>
    <n v="5"/>
    <n v="6"/>
    <n v="7"/>
    <n v="8"/>
    <n v="9"/>
    <n v="10"/>
  </r>
  <r>
    <n v="6912636499"/>
    <n v="174216493"/>
    <d v="2018-07-09T20:13:04"/>
    <d v="2018-07-09T20:14:25"/>
    <s v="190.9.209.152"/>
    <m/>
    <m/>
    <m/>
    <n v="36"/>
    <x v="2"/>
    <x v="2"/>
    <x v="2"/>
    <x v="2"/>
    <x v="1"/>
    <x v="2"/>
    <x v="2"/>
    <x v="0"/>
    <x v="1"/>
    <x v="1"/>
    <x v="1"/>
    <x v="1"/>
    <x v="2"/>
    <n v="1"/>
    <n v="2"/>
    <n v="3"/>
    <n v="4"/>
    <n v="5"/>
    <n v="6"/>
    <n v="7"/>
    <n v="8"/>
    <n v="9"/>
    <n v="10"/>
  </r>
  <r>
    <n v="6912635447"/>
    <n v="174216493"/>
    <d v="2018-07-09T20:07:41"/>
    <d v="2018-07-09T20:10:44"/>
    <s v="190.145.245.171"/>
    <m/>
    <m/>
    <m/>
    <n v="44"/>
    <x v="0"/>
    <x v="2"/>
    <x v="0"/>
    <x v="0"/>
    <x v="24"/>
    <x v="0"/>
    <x v="0"/>
    <x v="3"/>
    <x v="4"/>
    <x v="3"/>
    <x v="3"/>
    <x v="3"/>
    <x v="4"/>
    <n v="7"/>
    <n v="1"/>
    <n v="2"/>
    <n v="3"/>
    <n v="4"/>
    <n v="5"/>
    <n v="6"/>
    <n v="8"/>
    <n v="9"/>
    <n v="10"/>
  </r>
  <r>
    <n v="6912635008"/>
    <n v="174216493"/>
    <d v="2018-07-09T20:07:00"/>
    <d v="2018-07-09T20:09:13"/>
    <s v="181.57.245.155"/>
    <m/>
    <m/>
    <m/>
    <n v="39"/>
    <x v="0"/>
    <x v="2"/>
    <x v="2"/>
    <x v="2"/>
    <x v="1"/>
    <x v="0"/>
    <x v="2"/>
    <x v="3"/>
    <x v="0"/>
    <x v="2"/>
    <x v="0"/>
    <x v="2"/>
    <x v="5"/>
    <n v="9"/>
    <n v="4"/>
    <n v="1"/>
    <n v="2"/>
    <n v="3"/>
    <n v="5"/>
    <n v="6"/>
    <n v="7"/>
    <n v="8"/>
    <n v="10"/>
  </r>
  <r>
    <n v="6912634292"/>
    <n v="174216493"/>
    <d v="2018-07-09T20:04:51"/>
    <d v="2018-07-09T20:07:13"/>
    <s v="190.12.141.242"/>
    <m/>
    <m/>
    <m/>
    <n v="39"/>
    <x v="0"/>
    <x v="0"/>
    <x v="0"/>
    <x v="2"/>
    <x v="1"/>
    <x v="0"/>
    <x v="0"/>
    <x v="0"/>
    <x v="1"/>
    <x v="1"/>
    <x v="3"/>
    <x v="2"/>
    <x v="1"/>
    <n v="1"/>
    <n v="5"/>
    <n v="6"/>
    <n v="2"/>
    <n v="7"/>
    <n v="3"/>
    <n v="4"/>
    <n v="8"/>
    <n v="9"/>
    <n v="10"/>
  </r>
  <r>
    <n v="6912634175"/>
    <n v="174216493"/>
    <d v="2018-07-09T20:00:37"/>
    <d v="2018-07-09T20:06:22"/>
    <s v="190.156.38.26"/>
    <m/>
    <m/>
    <m/>
    <n v="35"/>
    <x v="2"/>
    <x v="2"/>
    <x v="2"/>
    <x v="2"/>
    <x v="1"/>
    <x v="0"/>
    <x v="2"/>
    <x v="3"/>
    <x v="2"/>
    <x v="3"/>
    <x v="3"/>
    <x v="2"/>
    <x v="3"/>
    <n v="8"/>
    <n v="4"/>
    <n v="2"/>
    <n v="10"/>
    <n v="6"/>
    <n v="9"/>
    <n v="7"/>
    <n v="1"/>
    <n v="3"/>
    <n v="5"/>
  </r>
  <r>
    <n v="6912633835"/>
    <n v="174216493"/>
    <d v="2018-07-09T20:00:12"/>
    <d v="2018-07-09T20:05:15"/>
    <s v="191.72.184.250"/>
    <m/>
    <m/>
    <m/>
    <n v="34"/>
    <x v="0"/>
    <x v="2"/>
    <x v="0"/>
    <x v="2"/>
    <x v="1"/>
    <x v="0"/>
    <x v="0"/>
    <x v="0"/>
    <x v="0"/>
    <x v="5"/>
    <x v="3"/>
    <x v="2"/>
    <x v="4"/>
    <n v="10"/>
    <n v="5"/>
    <n v="3"/>
    <n v="9"/>
    <n v="2"/>
    <n v="8"/>
    <n v="7"/>
    <n v="1"/>
    <n v="6"/>
    <n v="4"/>
  </r>
  <r>
    <n v="6912633039"/>
    <n v="174216493"/>
    <d v="2018-07-09T20:00:11"/>
    <d v="2018-07-09T20:02:32"/>
    <s v="167.0.253.199"/>
    <m/>
    <m/>
    <m/>
    <n v="33"/>
    <x v="0"/>
    <x v="2"/>
    <x v="2"/>
    <x v="2"/>
    <x v="1"/>
    <x v="0"/>
    <x v="0"/>
    <x v="0"/>
    <x v="3"/>
    <x v="5"/>
    <x v="1"/>
    <x v="2"/>
    <x v="4"/>
    <n v="10"/>
    <n v="5"/>
    <n v="1"/>
    <n v="2"/>
    <n v="4"/>
    <n v="3"/>
    <n v="9"/>
    <n v="7"/>
    <n v="8"/>
    <n v="6"/>
  </r>
  <r>
    <n v="6912632870"/>
    <n v="174216493"/>
    <d v="2018-07-09T20:00:15"/>
    <d v="2018-07-09T20:01:59"/>
    <s v="190.85.113.133"/>
    <m/>
    <m/>
    <m/>
    <n v="35"/>
    <x v="2"/>
    <x v="2"/>
    <x v="2"/>
    <x v="2"/>
    <x v="1"/>
    <x v="0"/>
    <x v="2"/>
    <x v="0"/>
    <x v="0"/>
    <x v="2"/>
    <x v="3"/>
    <x v="3"/>
    <x v="0"/>
    <n v="1"/>
    <n v="3"/>
    <n v="5"/>
    <n v="4"/>
    <n v="6"/>
    <n v="2"/>
    <n v="7"/>
    <n v="8"/>
    <n v="9"/>
    <n v="10"/>
  </r>
  <r>
    <n v="6912632799"/>
    <n v="174216493"/>
    <d v="2018-07-09T19:57:23"/>
    <d v="2018-07-09T20:03:09"/>
    <s v="181.50.216.93"/>
    <m/>
    <m/>
    <m/>
    <n v="31"/>
    <x v="2"/>
    <x v="2"/>
    <x v="2"/>
    <x v="2"/>
    <x v="1"/>
    <x v="2"/>
    <x v="2"/>
    <x v="0"/>
    <x v="0"/>
    <x v="2"/>
    <x v="2"/>
    <x v="3"/>
    <x v="5"/>
    <n v="10"/>
    <n v="4"/>
    <n v="2"/>
    <n v="1"/>
    <n v="3"/>
    <n v="7"/>
    <n v="9"/>
    <n v="5"/>
    <n v="8"/>
    <n v="6"/>
  </r>
  <r>
    <n v="6912632693"/>
    <n v="174216493"/>
    <d v="2018-07-09T19:59:45"/>
    <d v="2018-07-09T20:01:25"/>
    <s v="181.57.240.211"/>
    <m/>
    <m/>
    <m/>
    <m/>
    <x v="0"/>
    <x v="2"/>
    <x v="2"/>
    <x v="2"/>
    <x v="1"/>
    <x v="0"/>
    <x v="0"/>
    <x v="0"/>
    <x v="5"/>
    <x v="0"/>
    <x v="5"/>
    <x v="0"/>
    <x v="1"/>
    <n v="1"/>
    <n v="2"/>
    <n v="3"/>
    <n v="4"/>
    <n v="5"/>
    <n v="6"/>
    <n v="7"/>
    <n v="8"/>
    <n v="9"/>
    <n v="10"/>
  </r>
  <r>
    <n v="6912632571"/>
    <n v="174216493"/>
    <d v="2018-07-09T19:56:33"/>
    <d v="2018-07-09T20:01:00"/>
    <s v="152.202.65.45"/>
    <m/>
    <m/>
    <m/>
    <n v="40"/>
    <x v="0"/>
    <x v="2"/>
    <x v="0"/>
    <x v="2"/>
    <x v="1"/>
    <x v="0"/>
    <x v="0"/>
    <x v="0"/>
    <x v="4"/>
    <x v="5"/>
    <x v="3"/>
    <x v="4"/>
    <x v="4"/>
    <n v="2"/>
    <n v="9"/>
    <n v="10"/>
    <n v="4"/>
    <n v="1"/>
    <n v="3"/>
    <n v="8"/>
    <n v="6"/>
    <n v="7"/>
    <n v="5"/>
  </r>
  <r>
    <n v="6912632438"/>
    <n v="174216493"/>
    <d v="2018-07-09T19:56:06"/>
    <d v="2018-07-09T20:00:28"/>
    <s v="167.0.189.231"/>
    <m/>
    <m/>
    <m/>
    <n v="27"/>
    <x v="0"/>
    <x v="2"/>
    <x v="2"/>
    <x v="2"/>
    <x v="1"/>
    <x v="0"/>
    <x v="2"/>
    <x v="0"/>
    <x v="3"/>
    <x v="5"/>
    <x v="2"/>
    <x v="0"/>
    <x v="2"/>
    <n v="10"/>
    <n v="8"/>
    <n v="2"/>
    <n v="4"/>
    <n v="3"/>
    <n v="6"/>
    <n v="7"/>
    <n v="5"/>
    <n v="9"/>
    <n v="1"/>
  </r>
  <r>
    <n v="6912632372"/>
    <n v="174216493"/>
    <d v="2018-07-09T19:56:32"/>
    <d v="2018-07-09T20:00:14"/>
    <s v="190.27.4.39"/>
    <m/>
    <m/>
    <m/>
    <n v="38"/>
    <x v="2"/>
    <x v="2"/>
    <x v="2"/>
    <x v="2"/>
    <x v="1"/>
    <x v="0"/>
    <x v="2"/>
    <x v="0"/>
    <x v="3"/>
    <x v="1"/>
    <x v="2"/>
    <x v="1"/>
    <x v="1"/>
    <n v="2"/>
    <n v="10"/>
    <n v="3"/>
    <n v="9"/>
    <n v="4"/>
    <n v="5"/>
    <n v="8"/>
    <n v="6"/>
    <n v="7"/>
    <n v="1"/>
  </r>
  <r>
    <n v="6912632236"/>
    <n v="174216493"/>
    <d v="2018-07-09T19:56:57"/>
    <d v="2018-07-09T19:59:43"/>
    <s v="181.57.242.143"/>
    <m/>
    <m/>
    <m/>
    <n v="37"/>
    <x v="2"/>
    <x v="2"/>
    <x v="2"/>
    <x v="2"/>
    <x v="1"/>
    <x v="0"/>
    <x v="0"/>
    <x v="0"/>
    <x v="0"/>
    <x v="5"/>
    <x v="4"/>
    <x v="2"/>
    <x v="5"/>
    <n v="2"/>
    <n v="1"/>
    <n v="3"/>
    <n v="4"/>
    <n v="5"/>
    <n v="6"/>
    <n v="7"/>
    <n v="8"/>
    <n v="9"/>
    <n v="10"/>
  </r>
  <r>
    <n v="6912632104"/>
    <n v="174216493"/>
    <d v="2018-07-09T19:57:16"/>
    <d v="2018-07-09T19:59:14"/>
    <s v="190.25.42.91"/>
    <m/>
    <m/>
    <m/>
    <n v="36"/>
    <x v="2"/>
    <x v="2"/>
    <x v="2"/>
    <x v="2"/>
    <x v="1"/>
    <x v="0"/>
    <x v="0"/>
    <x v="0"/>
    <x v="0"/>
    <x v="2"/>
    <x v="0"/>
    <x v="2"/>
    <x v="5"/>
    <n v="10"/>
    <n v="3"/>
    <n v="1"/>
    <n v="2"/>
    <n v="4"/>
    <n v="6"/>
    <n v="5"/>
    <n v="7"/>
    <n v="8"/>
    <n v="9"/>
  </r>
  <r>
    <n v="6912631928"/>
    <n v="174216493"/>
    <d v="2018-07-09T19:56:09"/>
    <d v="2018-07-09T19:58:56"/>
    <s v="190.157.123.158"/>
    <m/>
    <m/>
    <m/>
    <n v="40"/>
    <x v="2"/>
    <x v="2"/>
    <x v="2"/>
    <x v="2"/>
    <x v="1"/>
    <x v="0"/>
    <x v="0"/>
    <x v="0"/>
    <x v="3"/>
    <x v="1"/>
    <x v="2"/>
    <x v="3"/>
    <x v="2"/>
    <n v="3"/>
    <n v="4"/>
    <n v="2"/>
    <n v="7"/>
    <n v="5"/>
    <n v="8"/>
    <n v="6"/>
    <n v="10"/>
    <n v="9"/>
    <n v="1"/>
  </r>
  <r>
    <n v="6912631925"/>
    <n v="174216493"/>
    <d v="2018-07-09T19:57:03"/>
    <d v="2018-07-09T19:58:34"/>
    <s v="190.85.146.125"/>
    <m/>
    <m/>
    <m/>
    <n v="33"/>
    <x v="2"/>
    <x v="2"/>
    <x v="2"/>
    <x v="2"/>
    <x v="1"/>
    <x v="2"/>
    <x v="0"/>
    <x v="0"/>
    <x v="0"/>
    <x v="4"/>
    <x v="3"/>
    <x v="3"/>
    <x v="4"/>
    <n v="1"/>
    <n v="2"/>
    <n v="4"/>
    <n v="5"/>
    <n v="3"/>
    <n v="6"/>
    <n v="7"/>
    <n v="8"/>
    <n v="9"/>
    <n v="10"/>
  </r>
  <r>
    <n v="6912631841"/>
    <n v="174216493"/>
    <d v="2018-07-09T19:56:05"/>
    <d v="2018-07-09T19:58:14"/>
    <s v="186.146.43.50"/>
    <m/>
    <m/>
    <m/>
    <n v="29"/>
    <x v="2"/>
    <x v="2"/>
    <x v="2"/>
    <x v="2"/>
    <x v="1"/>
    <x v="0"/>
    <x v="0"/>
    <x v="0"/>
    <x v="2"/>
    <x v="5"/>
    <x v="5"/>
    <x v="2"/>
    <x v="5"/>
    <n v="6"/>
    <n v="1"/>
    <n v="4"/>
    <n v="2"/>
    <n v="3"/>
    <n v="7"/>
    <n v="9"/>
    <n v="10"/>
    <n v="8"/>
    <n v="5"/>
  </r>
  <r>
    <n v="6912631742"/>
    <n v="174216493"/>
    <d v="2018-07-09T19:56:13"/>
    <d v="2018-07-09T19:58:05"/>
    <s v="107.77.216.113"/>
    <m/>
    <m/>
    <m/>
    <n v="36"/>
    <x v="0"/>
    <x v="2"/>
    <x v="0"/>
    <x v="0"/>
    <x v="25"/>
    <x v="0"/>
    <x v="2"/>
    <x v="2"/>
    <x v="4"/>
    <x v="5"/>
    <x v="5"/>
    <x v="5"/>
    <x v="4"/>
    <n v="2"/>
    <n v="1"/>
    <n v="3"/>
    <n v="4"/>
    <n v="5"/>
    <n v="6"/>
    <n v="7"/>
    <n v="8"/>
    <n v="9"/>
    <n v="10"/>
  </r>
  <r>
    <n v="6912583437"/>
    <n v="174366944"/>
    <d v="2018-07-09T15:59:58"/>
    <d v="2018-07-09T15:59:58"/>
    <s v="186.155.30.66"/>
    <s v="apapamija@minambiente.gov.co"/>
    <m/>
    <m/>
    <m/>
    <x v="1"/>
    <x v="1"/>
    <x v="1"/>
    <x v="1"/>
    <x v="1"/>
    <x v="1"/>
    <x v="1"/>
    <x v="1"/>
    <x v="1"/>
    <x v="1"/>
    <x v="1"/>
    <x v="1"/>
    <x v="1"/>
    <m/>
    <m/>
    <m/>
    <m/>
    <m/>
    <m/>
    <m/>
    <m/>
    <m/>
    <m/>
  </r>
  <r>
    <n v="6911744536"/>
    <n v="174366944"/>
    <d v="2018-07-07T12:04:21"/>
    <d v="2018-07-07T12:04:21"/>
    <s v="190.9.199.250"/>
    <s v="amarantadecolombia@gmail.com"/>
    <m/>
    <m/>
    <m/>
    <x v="1"/>
    <x v="1"/>
    <x v="1"/>
    <x v="1"/>
    <x v="1"/>
    <x v="1"/>
    <x v="1"/>
    <x v="1"/>
    <x v="1"/>
    <x v="1"/>
    <x v="1"/>
    <x v="1"/>
    <x v="1"/>
    <m/>
    <m/>
    <m/>
    <m/>
    <m/>
    <m/>
    <m/>
    <m/>
    <m/>
    <m/>
  </r>
  <r>
    <n v="6910438920"/>
    <n v="174366944"/>
    <d v="2018-07-04T11:30:52"/>
    <d v="2018-07-04T11:33:02"/>
    <s v="186.31.7.16"/>
    <s v="andresfmurillo@hotmail.com"/>
    <m/>
    <m/>
    <n v="36"/>
    <x v="2"/>
    <x v="2"/>
    <x v="2"/>
    <x v="2"/>
    <x v="1"/>
    <x v="2"/>
    <x v="2"/>
    <x v="0"/>
    <x v="1"/>
    <x v="1"/>
    <x v="1"/>
    <x v="1"/>
    <x v="2"/>
    <n v="1"/>
    <n v="3"/>
    <n v="4"/>
    <n v="5"/>
    <n v="6"/>
    <n v="7"/>
    <n v="8"/>
    <n v="9"/>
    <n v="2"/>
    <n v="10"/>
  </r>
  <r>
    <n v="6909882790"/>
    <n v="174216493"/>
    <d v="2018-07-03T10:14:38"/>
    <d v="2018-07-03T10:17:37"/>
    <s v="152.202.2.153"/>
    <m/>
    <m/>
    <m/>
    <n v="18"/>
    <x v="0"/>
    <x v="2"/>
    <x v="0"/>
    <x v="0"/>
    <x v="26"/>
    <x v="0"/>
    <x v="2"/>
    <x v="2"/>
    <x v="2"/>
    <x v="3"/>
    <x v="2"/>
    <x v="3"/>
    <x v="5"/>
    <n v="8"/>
    <n v="7"/>
    <n v="2"/>
    <n v="9"/>
    <n v="3"/>
    <n v="10"/>
    <n v="6"/>
    <n v="1"/>
    <n v="5"/>
    <n v="4"/>
  </r>
  <r>
    <n v="6909841163"/>
    <n v="174366944"/>
    <d v="2018-07-03T09:06:29"/>
    <d v="2018-07-03T09:09:57"/>
    <s v="69.174.87.156"/>
    <s v="jgirald97380@universidadean.edu.co"/>
    <m/>
    <m/>
    <n v="29"/>
    <x v="2"/>
    <x v="2"/>
    <x v="2"/>
    <x v="2"/>
    <x v="1"/>
    <x v="0"/>
    <x v="2"/>
    <x v="0"/>
    <x v="0"/>
    <x v="5"/>
    <x v="4"/>
    <x v="2"/>
    <x v="5"/>
    <n v="1"/>
    <n v="2"/>
    <n v="3"/>
    <n v="4"/>
    <n v="5"/>
    <n v="6"/>
    <n v="7"/>
    <n v="8"/>
    <n v="9"/>
    <n v="10"/>
  </r>
  <r>
    <n v="6909637967"/>
    <n v="174366944"/>
    <d v="2018-07-02T22:42:24"/>
    <d v="2018-07-02T22:44:28"/>
    <s v="186.147.36.20"/>
    <s v="foxmoreno@hotmail.com"/>
    <m/>
    <m/>
    <n v="36"/>
    <x v="2"/>
    <x v="2"/>
    <x v="2"/>
    <x v="2"/>
    <x v="1"/>
    <x v="0"/>
    <x v="0"/>
    <x v="0"/>
    <x v="0"/>
    <x v="5"/>
    <x v="4"/>
    <x v="2"/>
    <x v="5"/>
    <n v="3"/>
    <n v="6"/>
    <n v="10"/>
    <n v="5"/>
    <n v="2"/>
    <n v="9"/>
    <n v="4"/>
    <n v="7"/>
    <n v="8"/>
    <n v="1"/>
  </r>
  <r>
    <n v="6909630643"/>
    <n v="174366944"/>
    <d v="2018-07-02T22:11:28"/>
    <d v="2018-07-02T22:13:37"/>
    <s v="181.57.249.130"/>
    <s v="Aolarte52883@universidadean.edu.co"/>
    <s v="ANDRES"/>
    <s v="ROJAS"/>
    <n v="37"/>
    <x v="0"/>
    <x v="2"/>
    <x v="2"/>
    <x v="2"/>
    <x v="1"/>
    <x v="0"/>
    <x v="0"/>
    <x v="3"/>
    <x v="5"/>
    <x v="2"/>
    <x v="5"/>
    <x v="2"/>
    <x v="5"/>
    <n v="6"/>
    <n v="7"/>
    <n v="2"/>
    <n v="8"/>
    <n v="10"/>
    <n v="1"/>
    <n v="3"/>
    <n v="4"/>
    <n v="9"/>
    <n v="5"/>
  </r>
  <r>
    <n v="6909609484"/>
    <n v="174366944"/>
    <d v="2018-07-02T20:55:26"/>
    <d v="2018-07-02T20:57:07"/>
    <s v="190.156.71.114"/>
    <s v="agonzale4164@universidadean.edu.co"/>
    <s v="ANGIE"/>
    <s v="SAAVEDRA"/>
    <n v="35"/>
    <x v="2"/>
    <x v="2"/>
    <x v="2"/>
    <x v="2"/>
    <x v="1"/>
    <x v="2"/>
    <x v="2"/>
    <x v="0"/>
    <x v="5"/>
    <x v="4"/>
    <x v="4"/>
    <x v="5"/>
    <x v="2"/>
    <n v="1"/>
    <n v="2"/>
    <n v="3"/>
    <n v="4"/>
    <n v="5"/>
    <n v="6"/>
    <n v="7"/>
    <n v="8"/>
    <n v="9"/>
    <n v="10"/>
  </r>
  <r>
    <n v="6909397011"/>
    <n v="174366944"/>
    <d v="2018-07-02T12:36:38"/>
    <d v="2018-07-02T12:38:05"/>
    <s v="152.201.48.166"/>
    <s v="maklac@hotmail.com"/>
    <s v="Maria"/>
    <s v="Coral"/>
    <n v="32"/>
    <x v="2"/>
    <x v="2"/>
    <x v="2"/>
    <x v="2"/>
    <x v="1"/>
    <x v="0"/>
    <x v="0"/>
    <x v="0"/>
    <x v="1"/>
    <x v="1"/>
    <x v="1"/>
    <x v="1"/>
    <x v="5"/>
    <n v="1"/>
    <n v="2"/>
    <n v="3"/>
    <n v="5"/>
    <n v="4"/>
    <n v="6"/>
    <n v="7"/>
    <n v="8"/>
    <n v="9"/>
    <n v="10"/>
  </r>
  <r>
    <n v="6906640910"/>
    <n v="174216493"/>
    <d v="2018-06-26T18:25:26"/>
    <d v="2018-06-26T18:28:42"/>
    <s v="170.246.114.70"/>
    <m/>
    <m/>
    <m/>
    <n v="33"/>
    <x v="0"/>
    <x v="2"/>
    <x v="2"/>
    <x v="2"/>
    <x v="1"/>
    <x v="0"/>
    <x v="2"/>
    <x v="0"/>
    <x v="4"/>
    <x v="3"/>
    <x v="0"/>
    <x v="0"/>
    <x v="5"/>
    <n v="9"/>
    <n v="8"/>
    <n v="4"/>
    <n v="5"/>
    <n v="1"/>
    <n v="7"/>
    <n v="6"/>
    <n v="2"/>
    <n v="10"/>
    <n v="3"/>
  </r>
  <r>
    <n v="6906640881"/>
    <n v="174216493"/>
    <d v="2018-06-26T18:26:11"/>
    <d v="2018-06-26T18:27:52"/>
    <s v="186.155.81.191"/>
    <m/>
    <m/>
    <m/>
    <n v="29"/>
    <x v="2"/>
    <x v="2"/>
    <x v="2"/>
    <x v="2"/>
    <x v="1"/>
    <x v="0"/>
    <x v="0"/>
    <x v="0"/>
    <x v="1"/>
    <x v="1"/>
    <x v="5"/>
    <x v="5"/>
    <x v="1"/>
    <n v="10"/>
    <n v="2"/>
    <n v="4"/>
    <n v="3"/>
    <n v="5"/>
    <n v="6"/>
    <n v="7"/>
    <n v="8"/>
    <n v="9"/>
    <n v="1"/>
  </r>
  <r>
    <n v="6906570812"/>
    <n v="174366944"/>
    <d v="2018-06-26T15:39:11"/>
    <d v="2018-06-26T15:39:11"/>
    <s v="181.57.248.252"/>
    <s v="vpuniformes@hotmail.com"/>
    <s v="vestimos"/>
    <s v="profesionales"/>
    <m/>
    <x v="1"/>
    <x v="1"/>
    <x v="1"/>
    <x v="1"/>
    <x v="1"/>
    <x v="1"/>
    <x v="1"/>
    <x v="1"/>
    <x v="1"/>
    <x v="1"/>
    <x v="1"/>
    <x v="1"/>
    <x v="1"/>
    <m/>
    <m/>
    <m/>
    <m/>
    <m/>
    <m/>
    <m/>
    <m/>
    <m/>
    <m/>
  </r>
  <r>
    <n v="6906377112"/>
    <n v="174366944"/>
    <d v="2018-06-26T10:23:54"/>
    <d v="2018-06-26T10:26:58"/>
    <s v="181.57.249.9"/>
    <s v="marios6@areandina.edu.co"/>
    <s v="marcela"/>
    <s v="rios"/>
    <n v="42"/>
    <x v="0"/>
    <x v="2"/>
    <x v="2"/>
    <x v="2"/>
    <x v="1"/>
    <x v="0"/>
    <x v="0"/>
    <x v="0"/>
    <x v="1"/>
    <x v="1"/>
    <x v="2"/>
    <x v="5"/>
    <x v="1"/>
    <n v="10"/>
    <n v="9"/>
    <n v="7"/>
    <n v="8"/>
    <n v="6"/>
    <n v="5"/>
    <n v="4"/>
    <n v="1"/>
    <n v="2"/>
    <n v="3"/>
  </r>
  <r>
    <n v="6906337772"/>
    <n v="174366944"/>
    <d v="2018-06-26T09:27:55"/>
    <d v="2018-06-26T09:30:34"/>
    <s v="190.146.206.233"/>
    <s v="julianramos@fluvia.co"/>
    <s v="vidarte.col@gmail.com"/>
    <s v="jennifer.villalba@corporacionhorizontes.com"/>
    <n v="35"/>
    <x v="0"/>
    <x v="0"/>
    <x v="0"/>
    <x v="2"/>
    <x v="27"/>
    <x v="0"/>
    <x v="0"/>
    <x v="0"/>
    <x v="1"/>
    <x v="5"/>
    <x v="4"/>
    <x v="5"/>
    <x v="2"/>
    <n v="5"/>
    <n v="6"/>
    <n v="7"/>
    <n v="8"/>
    <n v="1"/>
    <n v="9"/>
    <n v="4"/>
    <n v="10"/>
    <n v="3"/>
    <n v="2"/>
  </r>
  <r>
    <n v="6905629312"/>
    <n v="174366944"/>
    <d v="2018-06-25T07:01:38"/>
    <d v="2018-06-25T07:07:06"/>
    <s v="177.252.254.208"/>
    <s v="kreabienestar@gmail.com"/>
    <s v="Krea"/>
    <s v="Bienestar"/>
    <n v="40"/>
    <x v="0"/>
    <x v="2"/>
    <x v="2"/>
    <x v="2"/>
    <x v="28"/>
    <x v="0"/>
    <x v="0"/>
    <x v="0"/>
    <x v="2"/>
    <x v="3"/>
    <x v="2"/>
    <x v="3"/>
    <x v="5"/>
    <n v="9"/>
    <n v="10"/>
    <n v="2"/>
    <n v="1"/>
    <n v="3"/>
    <n v="4"/>
    <n v="5"/>
    <n v="6"/>
    <n v="7"/>
    <n v="8"/>
  </r>
  <r>
    <n v="6905426468"/>
    <n v="174216493"/>
    <d v="2018-06-24T18:52:20"/>
    <d v="2018-06-24T18:56:07"/>
    <s v="190.156.171.11"/>
    <m/>
    <m/>
    <m/>
    <n v="28"/>
    <x v="2"/>
    <x v="2"/>
    <x v="2"/>
    <x v="2"/>
    <x v="1"/>
    <x v="0"/>
    <x v="0"/>
    <x v="0"/>
    <x v="2"/>
    <x v="5"/>
    <x v="5"/>
    <x v="2"/>
    <x v="5"/>
    <n v="9"/>
    <n v="6"/>
    <n v="2"/>
    <n v="5"/>
    <n v="10"/>
    <n v="4"/>
    <n v="7"/>
    <n v="3"/>
    <n v="8"/>
    <n v="1"/>
  </r>
  <r>
    <n v="6905323364"/>
    <n v="174366944"/>
    <d v="2018-06-24T11:21:12"/>
    <d v="2018-06-24T11:21:12"/>
    <s v="190.14.238.114"/>
    <s v="Alopezz31620@universidadean.edu.co"/>
    <s v="ANGI"/>
    <s v="ZAMUDIO"/>
    <m/>
    <x v="1"/>
    <x v="1"/>
    <x v="1"/>
    <x v="1"/>
    <x v="1"/>
    <x v="1"/>
    <x v="1"/>
    <x v="1"/>
    <x v="1"/>
    <x v="1"/>
    <x v="1"/>
    <x v="1"/>
    <x v="1"/>
    <m/>
    <m/>
    <m/>
    <m/>
    <m/>
    <m/>
    <m/>
    <m/>
    <m/>
    <m/>
  </r>
  <r>
    <n v="6905159895"/>
    <n v="174216493"/>
    <d v="2018-06-23T19:58:10"/>
    <d v="2018-06-23T20:02:49"/>
    <s v="190.127.196.147"/>
    <m/>
    <m/>
    <m/>
    <n v="37"/>
    <x v="0"/>
    <x v="2"/>
    <x v="0"/>
    <x v="2"/>
    <x v="1"/>
    <x v="0"/>
    <x v="2"/>
    <x v="0"/>
    <x v="3"/>
    <x v="3"/>
    <x v="2"/>
    <x v="3"/>
    <x v="4"/>
    <n v="10"/>
    <n v="9"/>
    <n v="5"/>
    <n v="6"/>
    <n v="3"/>
    <n v="8"/>
    <n v="7"/>
    <n v="1"/>
    <n v="4"/>
    <n v="2"/>
  </r>
  <r>
    <n v="6905154495"/>
    <n v="174216493"/>
    <d v="2018-06-23T19:25:48"/>
    <d v="2018-06-23T19:28:30"/>
    <s v="186.155.21.65"/>
    <m/>
    <m/>
    <m/>
    <n v="42"/>
    <x v="0"/>
    <x v="2"/>
    <x v="2"/>
    <x v="2"/>
    <x v="1"/>
    <x v="0"/>
    <x v="0"/>
    <x v="3"/>
    <x v="3"/>
    <x v="1"/>
    <x v="1"/>
    <x v="1"/>
    <x v="2"/>
    <n v="9"/>
    <n v="5"/>
    <n v="1"/>
    <n v="10"/>
    <n v="4"/>
    <n v="8"/>
    <n v="7"/>
    <n v="2"/>
    <n v="6"/>
    <n v="3"/>
  </r>
  <r>
    <n v="6905122047"/>
    <n v="174366944"/>
    <d v="2018-06-23T16:25:16"/>
    <d v="2018-06-23T16:28:14"/>
    <s v="186.80.184.167"/>
    <s v="marthaisjimenez@gmail.com"/>
    <m/>
    <m/>
    <n v="39"/>
    <x v="0"/>
    <x v="2"/>
    <x v="2"/>
    <x v="2"/>
    <x v="1"/>
    <x v="0"/>
    <x v="2"/>
    <x v="0"/>
    <x v="0"/>
    <x v="0"/>
    <x v="0"/>
    <x v="0"/>
    <x v="0"/>
    <n v="10"/>
    <n v="2"/>
    <n v="3"/>
    <n v="9"/>
    <n v="5"/>
    <n v="6"/>
    <n v="8"/>
    <n v="1"/>
    <n v="4"/>
    <n v="7"/>
  </r>
  <r>
    <n v="6905054618"/>
    <n v="174366944"/>
    <d v="2018-06-23T11:43:32"/>
    <d v="2018-06-23T11:44:31"/>
    <s v="181.57.248.252"/>
    <s v="foxmoreno@gmail.com"/>
    <s v="Hector"/>
    <s v="Vasquez"/>
    <n v="36"/>
    <x v="0"/>
    <x v="2"/>
    <x v="2"/>
    <x v="2"/>
    <x v="1"/>
    <x v="0"/>
    <x v="2"/>
    <x v="0"/>
    <x v="0"/>
    <x v="5"/>
    <x v="2"/>
    <x v="0"/>
    <x v="5"/>
    <n v="1"/>
    <n v="2"/>
    <n v="3"/>
    <n v="4"/>
    <n v="5"/>
    <n v="6"/>
    <n v="7"/>
    <n v="8"/>
    <n v="9"/>
    <n v="10"/>
  </r>
  <r>
    <n v="6905051515"/>
    <n v="174216493"/>
    <d v="2018-06-23T11:31:20"/>
    <d v="2018-06-23T11:32:38"/>
    <s v="190.127.141.169"/>
    <m/>
    <m/>
    <m/>
    <n v="28"/>
    <x v="2"/>
    <x v="2"/>
    <x v="2"/>
    <x v="2"/>
    <x v="1"/>
    <x v="0"/>
    <x v="2"/>
    <x v="0"/>
    <x v="0"/>
    <x v="5"/>
    <x v="4"/>
    <x v="2"/>
    <x v="5"/>
    <n v="1"/>
    <n v="2"/>
    <n v="3"/>
    <n v="4"/>
    <n v="5"/>
    <n v="6"/>
    <n v="7"/>
    <n v="8"/>
    <n v="9"/>
    <n v="10"/>
  </r>
  <r>
    <n v="6904861773"/>
    <n v="174366944"/>
    <d v="2018-06-22T19:23:09"/>
    <d v="2018-06-22T19:29:04"/>
    <s v="181.55.221.114"/>
    <s v="okjavier@gmail.com"/>
    <s v="Oscar"/>
    <s v="Olaya"/>
    <n v="40"/>
    <x v="0"/>
    <x v="2"/>
    <x v="0"/>
    <x v="2"/>
    <x v="1"/>
    <x v="0"/>
    <x v="0"/>
    <x v="0"/>
    <x v="3"/>
    <x v="2"/>
    <x v="2"/>
    <x v="3"/>
    <x v="2"/>
    <n v="1"/>
    <n v="8"/>
    <n v="7"/>
    <n v="9"/>
    <n v="6"/>
    <n v="2"/>
    <n v="4"/>
    <n v="5"/>
    <n v="10"/>
    <n v="3"/>
  </r>
  <r>
    <n v="6904853111"/>
    <n v="166090270"/>
    <d v="2018-06-22T18:51:29"/>
    <d v="2018-06-22T18:52:56"/>
    <s v="181.57.246.63"/>
    <m/>
    <m/>
    <m/>
    <n v="47"/>
    <x v="2"/>
    <x v="2"/>
    <x v="2"/>
    <x v="2"/>
    <x v="1"/>
    <x v="2"/>
    <x v="2"/>
    <x v="0"/>
    <x v="0"/>
    <x v="5"/>
    <x v="4"/>
    <x v="2"/>
    <x v="5"/>
    <n v="1"/>
    <n v="5"/>
    <n v="3"/>
    <n v="4"/>
    <n v="2"/>
    <n v="6"/>
    <n v="7"/>
    <n v="8"/>
    <n v="9"/>
    <n v="10"/>
  </r>
  <r>
    <n v="6904852604"/>
    <n v="174216493"/>
    <d v="2018-06-22T18:48:33"/>
    <d v="2018-06-22T18:51:35"/>
    <s v="201.234.79.165"/>
    <m/>
    <m/>
    <m/>
    <n v="39"/>
    <x v="0"/>
    <x v="2"/>
    <x v="0"/>
    <x v="2"/>
    <x v="1"/>
    <x v="0"/>
    <x v="2"/>
    <x v="0"/>
    <x v="2"/>
    <x v="3"/>
    <x v="1"/>
    <x v="2"/>
    <x v="5"/>
    <n v="6"/>
    <n v="9"/>
    <n v="4"/>
    <n v="2"/>
    <n v="5"/>
    <n v="3"/>
    <n v="7"/>
    <n v="8"/>
    <n v="10"/>
    <n v="1"/>
  </r>
  <r>
    <n v="6904847713"/>
    <n v="174366944"/>
    <d v="2018-06-22T18:29:33"/>
    <d v="2018-06-22T18:31:18"/>
    <s v="191.102.236.26"/>
    <s v="roncanciomiguel@hotmail.com"/>
    <s v="miguel"/>
    <s v="roncancio"/>
    <m/>
    <x v="0"/>
    <x v="2"/>
    <x v="2"/>
    <x v="2"/>
    <x v="1"/>
    <x v="0"/>
    <x v="0"/>
    <x v="2"/>
    <x v="0"/>
    <x v="4"/>
    <x v="0"/>
    <x v="0"/>
    <x v="5"/>
    <n v="10"/>
    <n v="2"/>
    <n v="1"/>
    <n v="4"/>
    <n v="5"/>
    <n v="3"/>
    <n v="6"/>
    <n v="7"/>
    <n v="8"/>
    <n v="9"/>
  </r>
  <r>
    <n v="6904844363"/>
    <n v="174366944"/>
    <d v="2018-06-22T18:17:22"/>
    <d v="2018-06-22T18:18:50"/>
    <s v="186.80.28.76"/>
    <s v="hmoreno84175@universidadean.edu.co"/>
    <m/>
    <m/>
    <m/>
    <x v="0"/>
    <x v="2"/>
    <x v="0"/>
    <x v="2"/>
    <x v="1"/>
    <x v="0"/>
    <x v="0"/>
    <x v="0"/>
    <x v="5"/>
    <x v="3"/>
    <x v="2"/>
    <x v="0"/>
    <x v="5"/>
    <n v="1"/>
    <n v="9"/>
    <n v="10"/>
    <n v="8"/>
    <n v="7"/>
    <n v="6"/>
    <n v="5"/>
    <n v="4"/>
    <n v="3"/>
    <n v="2"/>
  </r>
  <r>
    <n v="6904843592"/>
    <n v="174366944"/>
    <d v="2018-06-22T18:12:45"/>
    <d v="2018-06-22T18:16:30"/>
    <s v="181.59.169.85"/>
    <s v="ninijohanarojas@hotmail.com"/>
    <s v="johanna"/>
    <s v="ROJAS"/>
    <m/>
    <x v="0"/>
    <x v="2"/>
    <x v="2"/>
    <x v="2"/>
    <x v="1"/>
    <x v="0"/>
    <x v="2"/>
    <x v="2"/>
    <x v="4"/>
    <x v="5"/>
    <x v="5"/>
    <x v="0"/>
    <x v="5"/>
    <n v="2"/>
    <n v="5"/>
    <n v="1"/>
    <n v="4"/>
    <n v="6"/>
    <n v="8"/>
    <n v="9"/>
    <n v="3"/>
    <n v="10"/>
    <n v="7"/>
  </r>
  <r>
    <n v="6903958261"/>
    <n v="174216493"/>
    <d v="2018-06-21T08:04:49"/>
    <d v="2018-06-21T08:06:33"/>
    <s v="177.252.254.213"/>
    <m/>
    <m/>
    <m/>
    <m/>
    <x v="0"/>
    <x v="2"/>
    <x v="2"/>
    <x v="2"/>
    <x v="1"/>
    <x v="0"/>
    <x v="2"/>
    <x v="0"/>
    <x v="5"/>
    <x v="3"/>
    <x v="2"/>
    <x v="5"/>
    <x v="4"/>
    <n v="1"/>
    <n v="2"/>
    <n v="3"/>
    <n v="4"/>
    <n v="5"/>
    <n v="6"/>
    <n v="7"/>
    <n v="8"/>
    <n v="9"/>
    <n v="10"/>
  </r>
  <r>
    <n v="6903715642"/>
    <n v="174216493"/>
    <d v="2018-06-20T19:13:09"/>
    <d v="2018-06-20T19:17:02"/>
    <s v="186.146.140.237"/>
    <m/>
    <m/>
    <m/>
    <m/>
    <x v="2"/>
    <x v="2"/>
    <x v="2"/>
    <x v="2"/>
    <x v="1"/>
    <x v="0"/>
    <x v="0"/>
    <x v="0"/>
    <x v="4"/>
    <x v="3"/>
    <x v="4"/>
    <x v="3"/>
    <x v="5"/>
    <n v="1"/>
    <n v="7"/>
    <n v="5"/>
    <n v="4"/>
    <n v="6"/>
    <n v="2"/>
    <n v="3"/>
    <n v="9"/>
    <n v="8"/>
    <n v="10"/>
  </r>
  <r>
    <n v="6903697087"/>
    <n v="166090270"/>
    <d v="2018-06-20T18:21:22"/>
    <d v="2018-06-20T18:22:19"/>
    <s v="186.80.28.76"/>
    <m/>
    <m/>
    <m/>
    <m/>
    <x v="0"/>
    <x v="2"/>
    <x v="2"/>
    <x v="0"/>
    <x v="29"/>
    <x v="0"/>
    <x v="0"/>
    <x v="0"/>
    <x v="0"/>
    <x v="5"/>
    <x v="4"/>
    <x v="2"/>
    <x v="5"/>
    <n v="1"/>
    <n v="2"/>
    <n v="3"/>
    <n v="4"/>
    <n v="5"/>
    <n v="7"/>
    <n v="6"/>
    <n v="8"/>
    <n v="9"/>
    <n v="10"/>
  </r>
  <r>
    <n v="6893202279"/>
    <n v="174216493"/>
    <d v="2018-06-03T18:32:33"/>
    <d v="2018-06-03T18:33:47"/>
    <s v="181.54.243.45"/>
    <m/>
    <m/>
    <m/>
    <m/>
    <x v="0"/>
    <x v="2"/>
    <x v="0"/>
    <x v="1"/>
    <x v="1"/>
    <x v="0"/>
    <x v="0"/>
    <x v="0"/>
    <x v="1"/>
    <x v="1"/>
    <x v="1"/>
    <x v="1"/>
    <x v="1"/>
    <n v="1"/>
    <m/>
    <n v="8"/>
    <n v="10"/>
    <n v="4"/>
    <m/>
    <m/>
    <n v="7"/>
    <n v="2"/>
    <n v="3"/>
  </r>
  <r>
    <n v="6893202204"/>
    <n v="174216493"/>
    <d v="2018-06-03T18:31:07"/>
    <d v="2018-06-03T18:33:32"/>
    <s v="190.14.238.114"/>
    <m/>
    <m/>
    <m/>
    <m/>
    <x v="0"/>
    <x v="2"/>
    <x v="0"/>
    <x v="1"/>
    <x v="1"/>
    <x v="0"/>
    <x v="2"/>
    <x v="0"/>
    <x v="1"/>
    <x v="1"/>
    <x v="1"/>
    <x v="1"/>
    <x v="1"/>
    <n v="6"/>
    <n v="7"/>
    <n v="2"/>
    <n v="8"/>
    <m/>
    <n v="4"/>
    <n v="5"/>
    <m/>
    <n v="9"/>
    <n v="3"/>
  </r>
  <r>
    <n v="6893201399"/>
    <n v="174216493"/>
    <d v="2018-06-03T18:26:25"/>
    <d v="2018-06-03T18:30:30"/>
    <s v="186.83.199.34"/>
    <m/>
    <m/>
    <m/>
    <m/>
    <x v="2"/>
    <x v="2"/>
    <x v="2"/>
    <x v="1"/>
    <x v="1"/>
    <x v="0"/>
    <x v="2"/>
    <x v="0"/>
    <x v="1"/>
    <x v="1"/>
    <x v="1"/>
    <x v="1"/>
    <x v="1"/>
    <m/>
    <m/>
    <m/>
    <m/>
    <m/>
    <m/>
    <n v="10"/>
    <m/>
    <m/>
    <n v="1"/>
  </r>
  <r>
    <n v="6570088595"/>
    <n v="166090270"/>
    <d v="2017-12-07T05:13:08"/>
    <d v="2017-12-07T05:13:58"/>
    <s v="190.205.176.134"/>
    <m/>
    <m/>
    <m/>
    <m/>
    <x v="2"/>
    <x v="2"/>
    <x v="2"/>
    <x v="1"/>
    <x v="1"/>
    <x v="2"/>
    <x v="2"/>
    <x v="0"/>
    <x v="1"/>
    <x v="1"/>
    <x v="1"/>
    <x v="1"/>
    <x v="1"/>
    <m/>
    <m/>
    <m/>
    <m/>
    <m/>
    <m/>
    <m/>
    <m/>
    <m/>
    <m/>
  </r>
  <r>
    <n v="6569173674"/>
    <n v="166090270"/>
    <d v="2017-12-06T16:56:46"/>
    <d v="2017-12-06T17:11:17"/>
    <s v="190.9.201.145"/>
    <m/>
    <m/>
    <m/>
    <m/>
    <x v="2"/>
    <x v="2"/>
    <x v="0"/>
    <x v="1"/>
    <x v="1"/>
    <x v="0"/>
    <x v="0"/>
    <x v="0"/>
    <x v="1"/>
    <x v="1"/>
    <x v="1"/>
    <x v="1"/>
    <x v="1"/>
    <m/>
    <m/>
    <m/>
    <m/>
    <m/>
    <m/>
    <m/>
    <m/>
    <m/>
    <m/>
  </r>
  <r>
    <n v="6549171961"/>
    <n v="166090270"/>
    <d v="2017-11-28T06:42:43"/>
    <d v="2017-11-28T06:43:23"/>
    <s v="186.29.15.231"/>
    <m/>
    <m/>
    <m/>
    <m/>
    <x v="0"/>
    <x v="2"/>
    <x v="0"/>
    <x v="1"/>
    <x v="1"/>
    <x v="0"/>
    <x v="0"/>
    <x v="0"/>
    <x v="1"/>
    <x v="1"/>
    <x v="1"/>
    <x v="1"/>
    <x v="1"/>
    <m/>
    <m/>
    <m/>
    <m/>
    <m/>
    <m/>
    <m/>
    <m/>
    <m/>
    <m/>
  </r>
  <r>
    <n v="6545093597"/>
    <n v="166090270"/>
    <d v="2017-11-26T22:39:43"/>
    <d v="2017-11-26T22:40:16"/>
    <s v="181.57.251.208"/>
    <m/>
    <m/>
    <m/>
    <m/>
    <x v="0"/>
    <x v="0"/>
    <x v="0"/>
    <x v="1"/>
    <x v="1"/>
    <x v="0"/>
    <x v="0"/>
    <x v="0"/>
    <x v="1"/>
    <x v="1"/>
    <x v="1"/>
    <x v="1"/>
    <x v="1"/>
    <m/>
    <m/>
    <m/>
    <m/>
    <m/>
    <m/>
    <m/>
    <m/>
    <m/>
    <m/>
  </r>
  <r>
    <n v="6544062051"/>
    <n v="166090270"/>
    <d v="2017-11-25T22:03:04"/>
    <d v="2017-11-25T22:04:33"/>
    <s v="186.28.200.56"/>
    <m/>
    <m/>
    <m/>
    <m/>
    <x v="0"/>
    <x v="0"/>
    <x v="2"/>
    <x v="1"/>
    <x v="1"/>
    <x v="0"/>
    <x v="0"/>
    <x v="3"/>
    <x v="1"/>
    <x v="1"/>
    <x v="1"/>
    <x v="1"/>
    <x v="1"/>
    <m/>
    <m/>
    <m/>
    <m/>
    <m/>
    <m/>
    <m/>
    <m/>
    <m/>
    <m/>
  </r>
  <r>
    <n v="6543544747"/>
    <n v="166090270"/>
    <d v="2017-11-25T08:01:52"/>
    <d v="2017-11-25T08:03:13"/>
    <s v="152.201.177.20"/>
    <m/>
    <m/>
    <m/>
    <m/>
    <x v="0"/>
    <x v="2"/>
    <x v="2"/>
    <x v="1"/>
    <x v="1"/>
    <x v="0"/>
    <x v="2"/>
    <x v="2"/>
    <x v="1"/>
    <x v="1"/>
    <x v="1"/>
    <x v="1"/>
    <x v="1"/>
    <m/>
    <m/>
    <m/>
    <m/>
    <m/>
    <m/>
    <m/>
    <m/>
    <m/>
    <m/>
  </r>
  <r>
    <n v="6543103303"/>
    <n v="166090270"/>
    <d v="2017-11-24T18:42:03"/>
    <d v="2017-11-24T18:42:46"/>
    <s v="191.146.73.24"/>
    <m/>
    <m/>
    <m/>
    <m/>
    <x v="2"/>
    <x v="2"/>
    <x v="2"/>
    <x v="1"/>
    <x v="1"/>
    <x v="0"/>
    <x v="0"/>
    <x v="0"/>
    <x v="1"/>
    <x v="1"/>
    <x v="1"/>
    <x v="1"/>
    <x v="1"/>
    <m/>
    <m/>
    <m/>
    <m/>
    <m/>
    <m/>
    <m/>
    <m/>
    <m/>
    <m/>
  </r>
  <r>
    <n v="6543041433"/>
    <n v="166090270"/>
    <d v="2017-11-24T17:17:00"/>
    <d v="2017-11-24T17:17:42"/>
    <s v="181.54.49.207"/>
    <m/>
    <m/>
    <m/>
    <m/>
    <x v="2"/>
    <x v="2"/>
    <x v="2"/>
    <x v="1"/>
    <x v="1"/>
    <x v="0"/>
    <x v="2"/>
    <x v="0"/>
    <x v="1"/>
    <x v="1"/>
    <x v="1"/>
    <x v="1"/>
    <x v="1"/>
    <m/>
    <m/>
    <m/>
    <m/>
    <m/>
    <m/>
    <m/>
    <m/>
    <m/>
    <m/>
  </r>
  <r>
    <n v="6542738331"/>
    <n v="166090270"/>
    <d v="2017-11-24T12:30:55"/>
    <d v="2017-11-24T12:31:41"/>
    <s v="186.154.37.150"/>
    <m/>
    <m/>
    <m/>
    <m/>
    <x v="2"/>
    <x v="2"/>
    <x v="2"/>
    <x v="1"/>
    <x v="1"/>
    <x v="0"/>
    <x v="0"/>
    <x v="0"/>
    <x v="1"/>
    <x v="1"/>
    <x v="1"/>
    <x v="1"/>
    <x v="1"/>
    <m/>
    <m/>
    <m/>
    <m/>
    <m/>
    <m/>
    <m/>
    <m/>
    <m/>
    <m/>
  </r>
  <r>
    <n v="6542462888"/>
    <n v="166090270"/>
    <d v="2017-11-24T09:22:28"/>
    <d v="2017-11-24T09:23:25"/>
    <s v="186.30.180.64"/>
    <m/>
    <m/>
    <m/>
    <m/>
    <x v="2"/>
    <x v="2"/>
    <x v="2"/>
    <x v="1"/>
    <x v="1"/>
    <x v="0"/>
    <x v="0"/>
    <x v="0"/>
    <x v="1"/>
    <x v="1"/>
    <x v="1"/>
    <x v="1"/>
    <x v="1"/>
    <m/>
    <m/>
    <m/>
    <m/>
    <m/>
    <m/>
    <m/>
    <m/>
    <m/>
    <m/>
  </r>
  <r>
    <n v="6542440247"/>
    <n v="166090270"/>
    <d v="2017-11-24T09:06:39"/>
    <d v="2017-11-24T09:09:13"/>
    <s v="190.66.23.194"/>
    <m/>
    <m/>
    <m/>
    <m/>
    <x v="0"/>
    <x v="2"/>
    <x v="2"/>
    <x v="1"/>
    <x v="1"/>
    <x v="0"/>
    <x v="0"/>
    <x v="0"/>
    <x v="1"/>
    <x v="1"/>
    <x v="1"/>
    <x v="1"/>
    <x v="1"/>
    <m/>
    <m/>
    <m/>
    <m/>
    <m/>
    <m/>
    <m/>
    <m/>
    <m/>
    <m/>
  </r>
  <r>
    <n v="6542373778"/>
    <n v="166090270"/>
    <d v="2017-11-24T08:27:59"/>
    <d v="2017-11-24T08:28:34"/>
    <s v="186.80.207.113"/>
    <m/>
    <m/>
    <m/>
    <m/>
    <x v="0"/>
    <x v="2"/>
    <x v="0"/>
    <x v="1"/>
    <x v="1"/>
    <x v="0"/>
    <x v="0"/>
    <x v="3"/>
    <x v="1"/>
    <x v="1"/>
    <x v="1"/>
    <x v="1"/>
    <x v="1"/>
    <m/>
    <m/>
    <m/>
    <m/>
    <m/>
    <m/>
    <m/>
    <m/>
    <m/>
    <m/>
  </r>
  <r>
    <n v="6541736538"/>
    <n v="166090270"/>
    <d v="2017-11-23T23:15:55"/>
    <d v="2017-11-23T23:16:33"/>
    <s v="62.57.153.132"/>
    <m/>
    <m/>
    <m/>
    <m/>
    <x v="0"/>
    <x v="0"/>
    <x v="0"/>
    <x v="1"/>
    <x v="1"/>
    <x v="0"/>
    <x v="0"/>
    <x v="0"/>
    <x v="1"/>
    <x v="1"/>
    <x v="1"/>
    <x v="1"/>
    <x v="1"/>
    <m/>
    <m/>
    <m/>
    <m/>
    <m/>
    <m/>
    <m/>
    <m/>
    <m/>
    <m/>
  </r>
  <r>
    <n v="6541673339"/>
    <n v="166090270"/>
    <d v="2017-11-23T21:45:38"/>
    <d v="2017-11-23T21:46:29"/>
    <s v="181.49.73.77"/>
    <m/>
    <m/>
    <m/>
    <m/>
    <x v="0"/>
    <x v="2"/>
    <x v="2"/>
    <x v="1"/>
    <x v="1"/>
    <x v="0"/>
    <x v="0"/>
    <x v="2"/>
    <x v="1"/>
    <x v="1"/>
    <x v="1"/>
    <x v="1"/>
    <x v="1"/>
    <m/>
    <m/>
    <m/>
    <m/>
    <m/>
    <m/>
    <m/>
    <m/>
    <m/>
    <m/>
  </r>
  <r>
    <n v="6541496994"/>
    <n v="166090270"/>
    <d v="2017-11-23T18:05:38"/>
    <d v="2017-11-23T18:06:20"/>
    <s v="186.86.25.211"/>
    <m/>
    <m/>
    <m/>
    <m/>
    <x v="0"/>
    <x v="2"/>
    <x v="0"/>
    <x v="1"/>
    <x v="1"/>
    <x v="0"/>
    <x v="2"/>
    <x v="0"/>
    <x v="1"/>
    <x v="1"/>
    <x v="1"/>
    <x v="1"/>
    <x v="1"/>
    <m/>
    <m/>
    <m/>
    <m/>
    <m/>
    <m/>
    <m/>
    <m/>
    <m/>
    <m/>
  </r>
  <r>
    <n v="6541190543"/>
    <n v="166090270"/>
    <d v="2017-11-23T13:08:57"/>
    <d v="2017-11-23T13:09:30"/>
    <s v="181.57.182.97"/>
    <m/>
    <m/>
    <m/>
    <m/>
    <x v="2"/>
    <x v="2"/>
    <x v="2"/>
    <x v="1"/>
    <x v="1"/>
    <x v="2"/>
    <x v="2"/>
    <x v="0"/>
    <x v="1"/>
    <x v="1"/>
    <x v="1"/>
    <x v="1"/>
    <x v="1"/>
    <m/>
    <m/>
    <m/>
    <m/>
    <m/>
    <m/>
    <m/>
    <m/>
    <m/>
    <m/>
  </r>
  <r>
    <n v="6541187539"/>
    <n v="166090270"/>
    <d v="2017-11-23T13:06:30"/>
    <d v="2017-11-23T13:06:58"/>
    <s v="181.52.220.188"/>
    <m/>
    <m/>
    <m/>
    <m/>
    <x v="0"/>
    <x v="2"/>
    <x v="0"/>
    <x v="1"/>
    <x v="1"/>
    <x v="0"/>
    <x v="0"/>
    <x v="0"/>
    <x v="1"/>
    <x v="1"/>
    <x v="1"/>
    <x v="1"/>
    <x v="1"/>
    <m/>
    <m/>
    <m/>
    <m/>
    <m/>
    <m/>
    <m/>
    <m/>
    <m/>
    <m/>
  </r>
  <r>
    <n v="6541167025"/>
    <n v="166090270"/>
    <d v="2017-11-23T12:48:58"/>
    <d v="2017-11-23T12:49:39"/>
    <s v="181.33.62.200"/>
    <m/>
    <m/>
    <m/>
    <m/>
    <x v="0"/>
    <x v="2"/>
    <x v="2"/>
    <x v="1"/>
    <x v="1"/>
    <x v="2"/>
    <x v="0"/>
    <x v="0"/>
    <x v="1"/>
    <x v="1"/>
    <x v="1"/>
    <x v="1"/>
    <x v="1"/>
    <m/>
    <m/>
    <m/>
    <m/>
    <m/>
    <m/>
    <m/>
    <m/>
    <m/>
    <m/>
  </r>
  <r>
    <n v="6541049786"/>
    <n v="166090270"/>
    <d v="2017-11-23T11:20:08"/>
    <d v="2017-11-23T11:21:31"/>
    <s v="191.158.198.116"/>
    <m/>
    <m/>
    <m/>
    <m/>
    <x v="0"/>
    <x v="0"/>
    <x v="2"/>
    <x v="1"/>
    <x v="1"/>
    <x v="0"/>
    <x v="0"/>
    <x v="0"/>
    <x v="1"/>
    <x v="1"/>
    <x v="1"/>
    <x v="1"/>
    <x v="1"/>
    <m/>
    <m/>
    <m/>
    <m/>
    <m/>
    <m/>
    <m/>
    <m/>
    <m/>
    <m/>
  </r>
  <r>
    <n v="6540772845"/>
    <n v="166090270"/>
    <d v="2017-11-23T08:30:46"/>
    <d v="2017-11-23T08:32:12"/>
    <s v="177.252.248.228"/>
    <m/>
    <m/>
    <m/>
    <m/>
    <x v="2"/>
    <x v="2"/>
    <x v="2"/>
    <x v="1"/>
    <x v="1"/>
    <x v="0"/>
    <x v="0"/>
    <x v="0"/>
    <x v="1"/>
    <x v="1"/>
    <x v="1"/>
    <x v="1"/>
    <x v="1"/>
    <m/>
    <m/>
    <m/>
    <m/>
    <m/>
    <m/>
    <m/>
    <m/>
    <m/>
    <m/>
  </r>
  <r>
    <n v="6540721011"/>
    <n v="166090270"/>
    <d v="2017-11-23T08:03:59"/>
    <d v="2017-11-23T08:06:29"/>
    <s v="179.18.50.120"/>
    <m/>
    <m/>
    <m/>
    <m/>
    <x v="0"/>
    <x v="2"/>
    <x v="0"/>
    <x v="1"/>
    <x v="1"/>
    <x v="0"/>
    <x v="2"/>
    <x v="0"/>
    <x v="1"/>
    <x v="1"/>
    <x v="1"/>
    <x v="1"/>
    <x v="1"/>
    <m/>
    <m/>
    <m/>
    <m/>
    <m/>
    <m/>
    <m/>
    <m/>
    <m/>
    <m/>
  </r>
  <r>
    <n v="6540700468"/>
    <n v="166090270"/>
    <d v="2017-11-23T07:57:33"/>
    <d v="2017-11-23T07:58:50"/>
    <s v="186.82.226.61"/>
    <m/>
    <m/>
    <m/>
    <m/>
    <x v="2"/>
    <x v="2"/>
    <x v="2"/>
    <x v="1"/>
    <x v="1"/>
    <x v="0"/>
    <x v="2"/>
    <x v="1"/>
    <x v="1"/>
    <x v="1"/>
    <x v="1"/>
    <x v="1"/>
    <x v="1"/>
    <m/>
    <m/>
    <m/>
    <m/>
    <m/>
    <m/>
    <m/>
    <m/>
    <m/>
    <m/>
  </r>
  <r>
    <n v="6540277266"/>
    <n v="166090270"/>
    <d v="2017-11-23T04:42:08"/>
    <d v="2017-11-23T04:42:56"/>
    <s v="191.102.196.82"/>
    <m/>
    <m/>
    <m/>
    <m/>
    <x v="0"/>
    <x v="2"/>
    <x v="0"/>
    <x v="1"/>
    <x v="1"/>
    <x v="0"/>
    <x v="2"/>
    <x v="0"/>
    <x v="1"/>
    <x v="1"/>
    <x v="1"/>
    <x v="1"/>
    <x v="1"/>
    <m/>
    <m/>
    <m/>
    <m/>
    <m/>
    <m/>
    <m/>
    <m/>
    <m/>
    <m/>
  </r>
  <r>
    <n v="6540248018"/>
    <n v="166090270"/>
    <d v="2017-11-23T04:25:49"/>
    <d v="2017-11-23T04:27:11"/>
    <s v="190.27.202.198"/>
    <m/>
    <m/>
    <m/>
    <m/>
    <x v="2"/>
    <x v="2"/>
    <x v="2"/>
    <x v="1"/>
    <x v="1"/>
    <x v="0"/>
    <x v="0"/>
    <x v="0"/>
    <x v="1"/>
    <x v="1"/>
    <x v="1"/>
    <x v="1"/>
    <x v="1"/>
    <m/>
    <m/>
    <m/>
    <m/>
    <m/>
    <m/>
    <m/>
    <m/>
    <m/>
    <m/>
  </r>
  <r>
    <n v="6540147919"/>
    <n v="166090270"/>
    <d v="2017-11-23T03:29:33"/>
    <d v="2017-11-23T03:30:49"/>
    <s v="213.143.48.34"/>
    <m/>
    <m/>
    <m/>
    <m/>
    <x v="0"/>
    <x v="0"/>
    <x v="0"/>
    <x v="1"/>
    <x v="1"/>
    <x v="0"/>
    <x v="0"/>
    <x v="3"/>
    <x v="1"/>
    <x v="1"/>
    <x v="1"/>
    <x v="1"/>
    <x v="1"/>
    <m/>
    <m/>
    <m/>
    <m/>
    <m/>
    <m/>
    <m/>
    <m/>
    <m/>
    <m/>
  </r>
  <r>
    <n v="6539859349"/>
    <n v="166090270"/>
    <d v="2017-11-22T23:10:23"/>
    <d v="2017-11-22T23:10:59"/>
    <s v="181.54.39.215"/>
    <m/>
    <m/>
    <m/>
    <m/>
    <x v="0"/>
    <x v="2"/>
    <x v="2"/>
    <x v="1"/>
    <x v="1"/>
    <x v="0"/>
    <x v="2"/>
    <x v="0"/>
    <x v="1"/>
    <x v="1"/>
    <x v="1"/>
    <x v="1"/>
    <x v="1"/>
    <m/>
    <m/>
    <m/>
    <m/>
    <m/>
    <m/>
    <m/>
    <m/>
    <m/>
    <m/>
  </r>
  <r>
    <n v="6539818843"/>
    <n v="166090270"/>
    <d v="2017-11-22T22:26:49"/>
    <d v="2017-11-22T22:27:35"/>
    <s v="181.63.134.111"/>
    <m/>
    <m/>
    <m/>
    <m/>
    <x v="0"/>
    <x v="2"/>
    <x v="0"/>
    <x v="1"/>
    <x v="1"/>
    <x v="0"/>
    <x v="2"/>
    <x v="0"/>
    <x v="1"/>
    <x v="1"/>
    <x v="1"/>
    <x v="1"/>
    <x v="1"/>
    <m/>
    <m/>
    <m/>
    <m/>
    <m/>
    <m/>
    <m/>
    <m/>
    <m/>
    <m/>
  </r>
  <r>
    <n v="6539816585"/>
    <n v="166090270"/>
    <d v="2017-11-22T22:24:34"/>
    <d v="2017-11-22T22:25:12"/>
    <s v="190.66.181.14"/>
    <m/>
    <m/>
    <m/>
    <m/>
    <x v="0"/>
    <x v="2"/>
    <x v="2"/>
    <x v="1"/>
    <x v="1"/>
    <x v="0"/>
    <x v="2"/>
    <x v="0"/>
    <x v="1"/>
    <x v="1"/>
    <x v="1"/>
    <x v="1"/>
    <x v="1"/>
    <m/>
    <m/>
    <m/>
    <m/>
    <m/>
    <m/>
    <m/>
    <m/>
    <m/>
    <m/>
  </r>
  <r>
    <n v="6539807007"/>
    <n v="166090270"/>
    <d v="2017-11-22T22:14:04"/>
    <d v="2017-11-22T22:15:06"/>
    <s v="181.206.4.109"/>
    <m/>
    <m/>
    <m/>
    <m/>
    <x v="2"/>
    <x v="2"/>
    <x v="2"/>
    <x v="1"/>
    <x v="1"/>
    <x v="0"/>
    <x v="0"/>
    <x v="0"/>
    <x v="1"/>
    <x v="1"/>
    <x v="1"/>
    <x v="1"/>
    <x v="1"/>
    <m/>
    <m/>
    <m/>
    <m/>
    <m/>
    <m/>
    <m/>
    <m/>
    <m/>
    <m/>
  </r>
  <r>
    <n v="6539804112"/>
    <n v="166090270"/>
    <d v="2017-11-22T22:11:29"/>
    <d v="2017-11-22T22:12:15"/>
    <s v="186.115.35.94"/>
    <m/>
    <m/>
    <m/>
    <m/>
    <x v="2"/>
    <x v="2"/>
    <x v="2"/>
    <x v="1"/>
    <x v="1"/>
    <x v="0"/>
    <x v="0"/>
    <x v="0"/>
    <x v="1"/>
    <x v="1"/>
    <x v="1"/>
    <x v="1"/>
    <x v="1"/>
    <m/>
    <m/>
    <m/>
    <m/>
    <m/>
    <m/>
    <m/>
    <m/>
    <m/>
    <m/>
  </r>
  <r>
    <n v="6539787834"/>
    <n v="166090270"/>
    <d v="2017-11-22T21:55:27"/>
    <d v="2017-11-22T21:56:03"/>
    <s v="190.27.7.173"/>
    <m/>
    <m/>
    <m/>
    <m/>
    <x v="0"/>
    <x v="2"/>
    <x v="2"/>
    <x v="1"/>
    <x v="1"/>
    <x v="0"/>
    <x v="2"/>
    <x v="1"/>
    <x v="1"/>
    <x v="1"/>
    <x v="1"/>
    <x v="1"/>
    <x v="1"/>
    <m/>
    <m/>
    <m/>
    <m/>
    <m/>
    <m/>
    <m/>
    <m/>
    <m/>
    <m/>
  </r>
  <r>
    <n v="6539584772"/>
    <n v="166090270"/>
    <d v="2017-11-22T18:50:47"/>
    <d v="2017-11-22T18:51:23"/>
    <s v="152.202.76.19"/>
    <m/>
    <m/>
    <m/>
    <m/>
    <x v="0"/>
    <x v="2"/>
    <x v="2"/>
    <x v="1"/>
    <x v="1"/>
    <x v="0"/>
    <x v="0"/>
    <x v="0"/>
    <x v="1"/>
    <x v="1"/>
    <x v="1"/>
    <x v="1"/>
    <x v="1"/>
    <m/>
    <m/>
    <m/>
    <m/>
    <m/>
    <m/>
    <m/>
    <m/>
    <m/>
    <m/>
  </r>
  <r>
    <n v="6539377824"/>
    <n v="166090270"/>
    <d v="2017-11-22T16:03:56"/>
    <d v="2017-11-22T16:04:34"/>
    <s v="201.245.229.72"/>
    <m/>
    <m/>
    <m/>
    <m/>
    <x v="2"/>
    <x v="2"/>
    <x v="2"/>
    <x v="1"/>
    <x v="1"/>
    <x v="0"/>
    <x v="0"/>
    <x v="0"/>
    <x v="1"/>
    <x v="1"/>
    <x v="1"/>
    <x v="1"/>
    <x v="1"/>
    <m/>
    <m/>
    <m/>
    <m/>
    <m/>
    <m/>
    <m/>
    <m/>
    <m/>
    <m/>
  </r>
  <r>
    <n v="6538950119"/>
    <n v="166090270"/>
    <d v="2017-11-22T12:11:36"/>
    <d v="2017-11-22T12:12:16"/>
    <s v="152.201.36.43"/>
    <m/>
    <m/>
    <m/>
    <m/>
    <x v="0"/>
    <x v="2"/>
    <x v="2"/>
    <x v="1"/>
    <x v="1"/>
    <x v="0"/>
    <x v="0"/>
    <x v="0"/>
    <x v="1"/>
    <x v="1"/>
    <x v="1"/>
    <x v="1"/>
    <x v="1"/>
    <m/>
    <m/>
    <m/>
    <m/>
    <m/>
    <m/>
    <m/>
    <m/>
    <m/>
    <m/>
  </r>
  <r>
    <n v="6538903455"/>
    <n v="166090270"/>
    <d v="2017-11-22T11:49:33"/>
    <d v="2017-11-22T11:50:06"/>
    <s v="191.74.217.122"/>
    <m/>
    <m/>
    <m/>
    <m/>
    <x v="2"/>
    <x v="2"/>
    <x v="2"/>
    <x v="1"/>
    <x v="1"/>
    <x v="0"/>
    <x v="2"/>
    <x v="3"/>
    <x v="1"/>
    <x v="1"/>
    <x v="1"/>
    <x v="1"/>
    <x v="1"/>
    <m/>
    <m/>
    <m/>
    <m/>
    <m/>
    <m/>
    <m/>
    <m/>
    <m/>
    <m/>
  </r>
  <r>
    <n v="6538870373"/>
    <n v="166090270"/>
    <d v="2017-11-22T11:33:39"/>
    <d v="2017-11-22T11:35:04"/>
    <s v="83.45.128.117"/>
    <m/>
    <m/>
    <m/>
    <m/>
    <x v="0"/>
    <x v="2"/>
    <x v="2"/>
    <x v="1"/>
    <x v="1"/>
    <x v="0"/>
    <x v="0"/>
    <x v="0"/>
    <x v="1"/>
    <x v="1"/>
    <x v="1"/>
    <x v="1"/>
    <x v="1"/>
    <m/>
    <m/>
    <m/>
    <m/>
    <m/>
    <m/>
    <m/>
    <m/>
    <m/>
    <m/>
  </r>
  <r>
    <n v="6538340520"/>
    <n v="166090270"/>
    <d v="2017-11-22T07:50:59"/>
    <d v="2017-11-22T07:51:30"/>
    <s v="186.115.205.46"/>
    <m/>
    <m/>
    <m/>
    <m/>
    <x v="0"/>
    <x v="0"/>
    <x v="2"/>
    <x v="1"/>
    <x v="1"/>
    <x v="0"/>
    <x v="0"/>
    <x v="0"/>
    <x v="1"/>
    <x v="1"/>
    <x v="1"/>
    <x v="1"/>
    <x v="1"/>
    <m/>
    <m/>
    <m/>
    <m/>
    <m/>
    <m/>
    <m/>
    <m/>
    <m/>
    <m/>
  </r>
  <r>
    <n v="6538332474"/>
    <n v="166090270"/>
    <d v="2017-11-22T07:46:56"/>
    <d v="2017-11-22T07:47:46"/>
    <s v="181.57.251.188"/>
    <m/>
    <m/>
    <m/>
    <m/>
    <x v="0"/>
    <x v="2"/>
    <x v="2"/>
    <x v="1"/>
    <x v="1"/>
    <x v="0"/>
    <x v="0"/>
    <x v="0"/>
    <x v="1"/>
    <x v="1"/>
    <x v="1"/>
    <x v="1"/>
    <x v="1"/>
    <m/>
    <m/>
    <m/>
    <m/>
    <m/>
    <m/>
    <m/>
    <m/>
    <m/>
    <m/>
  </r>
  <r>
    <n v="6538206682"/>
    <n v="166090270"/>
    <d v="2017-11-22T06:44:53"/>
    <d v="2017-11-22T06:45:29"/>
    <s v="177.252.255.142"/>
    <m/>
    <m/>
    <m/>
    <m/>
    <x v="2"/>
    <x v="0"/>
    <x v="0"/>
    <x v="1"/>
    <x v="1"/>
    <x v="0"/>
    <x v="0"/>
    <x v="3"/>
    <x v="1"/>
    <x v="1"/>
    <x v="1"/>
    <x v="1"/>
    <x v="1"/>
    <m/>
    <m/>
    <m/>
    <m/>
    <m/>
    <m/>
    <m/>
    <m/>
    <m/>
    <m/>
  </r>
  <r>
    <n v="6538052883"/>
    <n v="166090270"/>
    <d v="2017-11-22T05:09:01"/>
    <d v="2017-11-22T05:09:35"/>
    <s v="24.0.149.124"/>
    <m/>
    <m/>
    <m/>
    <m/>
    <x v="2"/>
    <x v="2"/>
    <x v="2"/>
    <x v="1"/>
    <x v="1"/>
    <x v="0"/>
    <x v="2"/>
    <x v="2"/>
    <x v="1"/>
    <x v="1"/>
    <x v="1"/>
    <x v="1"/>
    <x v="1"/>
    <m/>
    <m/>
    <m/>
    <m/>
    <m/>
    <m/>
    <m/>
    <m/>
    <m/>
    <m/>
  </r>
  <r>
    <n v="6538008655"/>
    <n v="166090270"/>
    <d v="2017-11-22T04:40:01"/>
    <d v="2017-11-22T04:41:15"/>
    <s v="186.29.172.148"/>
    <m/>
    <m/>
    <m/>
    <m/>
    <x v="0"/>
    <x v="2"/>
    <x v="0"/>
    <x v="1"/>
    <x v="1"/>
    <x v="0"/>
    <x v="0"/>
    <x v="3"/>
    <x v="1"/>
    <x v="1"/>
    <x v="1"/>
    <x v="1"/>
    <x v="1"/>
    <m/>
    <m/>
    <m/>
    <m/>
    <m/>
    <m/>
    <m/>
    <m/>
    <m/>
    <m/>
  </r>
  <r>
    <n v="6537661107"/>
    <n v="166090270"/>
    <d v="2017-11-21T23:50:35"/>
    <d v="2017-11-21T23:50:56"/>
    <s v="181.61.173.164"/>
    <m/>
    <m/>
    <m/>
    <m/>
    <x v="2"/>
    <x v="2"/>
    <x v="2"/>
    <x v="1"/>
    <x v="1"/>
    <x v="2"/>
    <x v="2"/>
    <x v="2"/>
    <x v="1"/>
    <x v="1"/>
    <x v="1"/>
    <x v="1"/>
    <x v="1"/>
    <m/>
    <m/>
    <m/>
    <m/>
    <m/>
    <m/>
    <m/>
    <m/>
    <m/>
    <m/>
  </r>
  <r>
    <n v="6537608942"/>
    <n v="166090270"/>
    <d v="2017-11-21T22:52:53"/>
    <d v="2017-11-21T22:53:40"/>
    <s v="186.155.162.30"/>
    <m/>
    <m/>
    <m/>
    <m/>
    <x v="0"/>
    <x v="0"/>
    <x v="0"/>
    <x v="1"/>
    <x v="1"/>
    <x v="0"/>
    <x v="2"/>
    <x v="0"/>
    <x v="1"/>
    <x v="1"/>
    <x v="1"/>
    <x v="1"/>
    <x v="1"/>
    <m/>
    <m/>
    <m/>
    <m/>
    <m/>
    <m/>
    <m/>
    <m/>
    <m/>
    <m/>
  </r>
  <r>
    <n v="6537594792"/>
    <n v="166090270"/>
    <d v="2017-11-21T22:37:54"/>
    <d v="2017-11-21T22:38:29"/>
    <s v="186.145.49.77"/>
    <m/>
    <m/>
    <m/>
    <m/>
    <x v="2"/>
    <x v="2"/>
    <x v="2"/>
    <x v="1"/>
    <x v="1"/>
    <x v="0"/>
    <x v="0"/>
    <x v="0"/>
    <x v="1"/>
    <x v="1"/>
    <x v="1"/>
    <x v="1"/>
    <x v="1"/>
    <m/>
    <m/>
    <m/>
    <m/>
    <m/>
    <m/>
    <m/>
    <m/>
    <m/>
    <m/>
  </r>
  <r>
    <n v="6537542686"/>
    <n v="166090270"/>
    <d v="2017-11-21T21:47:16"/>
    <d v="2017-11-21T21:48:24"/>
    <s v="152.201.32.116"/>
    <m/>
    <m/>
    <m/>
    <m/>
    <x v="0"/>
    <x v="2"/>
    <x v="0"/>
    <x v="1"/>
    <x v="1"/>
    <x v="0"/>
    <x v="2"/>
    <x v="0"/>
    <x v="1"/>
    <x v="1"/>
    <x v="1"/>
    <x v="1"/>
    <x v="1"/>
    <m/>
    <m/>
    <m/>
    <m/>
    <m/>
    <m/>
    <m/>
    <m/>
    <m/>
    <m/>
  </r>
  <r>
    <n v="6537496772"/>
    <n v="166090270"/>
    <d v="2017-11-21T21:06:47"/>
    <d v="2017-11-21T21:07:31"/>
    <s v="177.252.250.56"/>
    <m/>
    <m/>
    <m/>
    <m/>
    <x v="0"/>
    <x v="2"/>
    <x v="0"/>
    <x v="1"/>
    <x v="1"/>
    <x v="0"/>
    <x v="0"/>
    <x v="0"/>
    <x v="1"/>
    <x v="1"/>
    <x v="1"/>
    <x v="1"/>
    <x v="1"/>
    <m/>
    <m/>
    <m/>
    <m/>
    <m/>
    <m/>
    <m/>
    <m/>
    <m/>
    <m/>
  </r>
  <r>
    <n v="6537460187"/>
    <n v="166090270"/>
    <d v="2017-11-21T20:35:48"/>
    <d v="2017-11-21T20:36:35"/>
    <s v="190.25.65.167"/>
    <m/>
    <m/>
    <m/>
    <m/>
    <x v="0"/>
    <x v="2"/>
    <x v="0"/>
    <x v="1"/>
    <x v="1"/>
    <x v="0"/>
    <x v="0"/>
    <x v="0"/>
    <x v="1"/>
    <x v="1"/>
    <x v="1"/>
    <x v="1"/>
    <x v="1"/>
    <m/>
    <m/>
    <m/>
    <m/>
    <m/>
    <m/>
    <m/>
    <m/>
    <m/>
    <m/>
  </r>
  <r>
    <n v="6537435642"/>
    <n v="166090270"/>
    <d v="2017-11-21T17:58:03"/>
    <d v="2017-11-21T20:16:11"/>
    <s v="190.24.49.245"/>
    <m/>
    <m/>
    <m/>
    <m/>
    <x v="0"/>
    <x v="2"/>
    <x v="2"/>
    <x v="1"/>
    <x v="1"/>
    <x v="0"/>
    <x v="0"/>
    <x v="0"/>
    <x v="1"/>
    <x v="1"/>
    <x v="1"/>
    <x v="1"/>
    <x v="1"/>
    <m/>
    <m/>
    <m/>
    <m/>
    <m/>
    <m/>
    <m/>
    <m/>
    <m/>
    <m/>
  </r>
  <r>
    <n v="6537285181"/>
    <n v="166090270"/>
    <d v="2017-11-21T18:23:07"/>
    <d v="2017-11-21T18:23:47"/>
    <s v="177.252.249.216"/>
    <m/>
    <m/>
    <m/>
    <m/>
    <x v="0"/>
    <x v="2"/>
    <x v="0"/>
    <x v="1"/>
    <x v="1"/>
    <x v="2"/>
    <x v="2"/>
    <x v="0"/>
    <x v="1"/>
    <x v="1"/>
    <x v="1"/>
    <x v="1"/>
    <x v="1"/>
    <m/>
    <m/>
    <m/>
    <m/>
    <m/>
    <m/>
    <m/>
    <m/>
    <m/>
    <m/>
  </r>
  <r>
    <n v="6537280236"/>
    <n v="166090270"/>
    <d v="2017-11-21T18:19:33"/>
    <d v="2017-11-21T18:20:14"/>
    <s v="181.57.242.253"/>
    <m/>
    <m/>
    <m/>
    <m/>
    <x v="2"/>
    <x v="2"/>
    <x v="2"/>
    <x v="1"/>
    <x v="1"/>
    <x v="0"/>
    <x v="2"/>
    <x v="0"/>
    <x v="1"/>
    <x v="1"/>
    <x v="1"/>
    <x v="1"/>
    <x v="1"/>
    <m/>
    <m/>
    <m/>
    <m/>
    <m/>
    <m/>
    <m/>
    <m/>
    <m/>
    <m/>
  </r>
  <r>
    <n v="6537278761"/>
    <n v="166090270"/>
    <d v="2017-11-21T18:15:05"/>
    <d v="2017-11-21T18:19:15"/>
    <s v="181.151.117.72"/>
    <m/>
    <m/>
    <m/>
    <m/>
    <x v="2"/>
    <x v="2"/>
    <x v="2"/>
    <x v="1"/>
    <x v="1"/>
    <x v="0"/>
    <x v="0"/>
    <x v="0"/>
    <x v="1"/>
    <x v="1"/>
    <x v="1"/>
    <x v="1"/>
    <x v="1"/>
    <m/>
    <m/>
    <m/>
    <m/>
    <m/>
    <m/>
    <m/>
    <m/>
    <m/>
    <m/>
  </r>
  <r>
    <n v="6537126870"/>
    <n v="166090270"/>
    <d v="2017-11-21T16:40:38"/>
    <d v="2017-11-21T16:41:20"/>
    <s v="181.33.52.62"/>
    <m/>
    <m/>
    <m/>
    <m/>
    <x v="0"/>
    <x v="2"/>
    <x v="0"/>
    <x v="1"/>
    <x v="1"/>
    <x v="0"/>
    <x v="0"/>
    <x v="3"/>
    <x v="1"/>
    <x v="1"/>
    <x v="1"/>
    <x v="1"/>
    <x v="1"/>
    <m/>
    <m/>
    <m/>
    <m/>
    <m/>
    <m/>
    <m/>
    <m/>
    <m/>
    <m/>
  </r>
  <r>
    <n v="6537019507"/>
    <n v="166090270"/>
    <d v="2017-11-21T15:47:06"/>
    <d v="2017-11-21T15:48:02"/>
    <s v="177.252.254.138"/>
    <m/>
    <m/>
    <m/>
    <m/>
    <x v="0"/>
    <x v="0"/>
    <x v="2"/>
    <x v="1"/>
    <x v="1"/>
    <x v="0"/>
    <x v="0"/>
    <x v="0"/>
    <x v="1"/>
    <x v="1"/>
    <x v="1"/>
    <x v="1"/>
    <x v="1"/>
    <m/>
    <m/>
    <m/>
    <m/>
    <m/>
    <m/>
    <m/>
    <m/>
    <m/>
    <m/>
  </r>
  <r>
    <n v="6536907145"/>
    <n v="166090270"/>
    <d v="2017-11-21T14:35:45"/>
    <d v="2017-11-21T14:58:23"/>
    <s v="190.130.107.63"/>
    <m/>
    <m/>
    <m/>
    <m/>
    <x v="0"/>
    <x v="0"/>
    <x v="0"/>
    <x v="1"/>
    <x v="1"/>
    <x v="0"/>
    <x v="0"/>
    <x v="0"/>
    <x v="1"/>
    <x v="1"/>
    <x v="1"/>
    <x v="1"/>
    <x v="1"/>
    <m/>
    <m/>
    <m/>
    <m/>
    <m/>
    <m/>
    <m/>
    <m/>
    <m/>
    <m/>
  </r>
  <r>
    <n v="6536896733"/>
    <n v="166090270"/>
    <d v="2017-11-21T14:52:20"/>
    <d v="2017-11-21T14:53:55"/>
    <s v="190.242.60.154"/>
    <m/>
    <m/>
    <m/>
    <m/>
    <x v="0"/>
    <x v="2"/>
    <x v="0"/>
    <x v="1"/>
    <x v="1"/>
    <x v="0"/>
    <x v="0"/>
    <x v="1"/>
    <x v="1"/>
    <x v="1"/>
    <x v="1"/>
    <x v="1"/>
    <x v="1"/>
    <m/>
    <m/>
    <m/>
    <m/>
    <m/>
    <m/>
    <m/>
    <m/>
    <m/>
    <m/>
  </r>
  <r>
    <n v="6536836733"/>
    <n v="166090270"/>
    <d v="2017-11-21T14:28:29"/>
    <d v="2017-11-21T14:29:13"/>
    <s v="191.73.97.20"/>
    <m/>
    <m/>
    <m/>
    <m/>
    <x v="2"/>
    <x v="2"/>
    <x v="2"/>
    <x v="1"/>
    <x v="1"/>
    <x v="0"/>
    <x v="2"/>
    <x v="0"/>
    <x v="1"/>
    <x v="1"/>
    <x v="1"/>
    <x v="1"/>
    <x v="1"/>
    <m/>
    <m/>
    <m/>
    <m/>
    <m/>
    <m/>
    <m/>
    <m/>
    <m/>
    <m/>
  </r>
  <r>
    <n v="6536661517"/>
    <n v="166090270"/>
    <d v="2017-11-21T13:12:55"/>
    <d v="2017-11-21T13:17:36"/>
    <s v="190.110.102.185"/>
    <m/>
    <m/>
    <m/>
    <m/>
    <x v="2"/>
    <x v="2"/>
    <x v="2"/>
    <x v="1"/>
    <x v="1"/>
    <x v="0"/>
    <x v="2"/>
    <x v="1"/>
    <x v="1"/>
    <x v="1"/>
    <x v="1"/>
    <x v="1"/>
    <x v="1"/>
    <m/>
    <m/>
    <m/>
    <m/>
    <m/>
    <m/>
    <m/>
    <m/>
    <m/>
    <m/>
  </r>
  <r>
    <n v="6536628825"/>
    <n v="166090270"/>
    <d v="2017-11-21T13:04:06"/>
    <d v="2017-11-21T13:04:44"/>
    <s v="186.84.196.193"/>
    <m/>
    <m/>
    <m/>
    <m/>
    <x v="0"/>
    <x v="2"/>
    <x v="0"/>
    <x v="1"/>
    <x v="1"/>
    <x v="0"/>
    <x v="0"/>
    <x v="0"/>
    <x v="1"/>
    <x v="1"/>
    <x v="1"/>
    <x v="1"/>
    <x v="1"/>
    <m/>
    <m/>
    <m/>
    <m/>
    <m/>
    <m/>
    <m/>
    <m/>
    <m/>
    <m/>
  </r>
  <r>
    <n v="6536601139"/>
    <n v="166090270"/>
    <d v="2017-11-21T12:53:38"/>
    <d v="2017-11-21T12:54:13"/>
    <s v="186.29.174.82"/>
    <m/>
    <m/>
    <m/>
    <m/>
    <x v="2"/>
    <x v="2"/>
    <x v="2"/>
    <x v="1"/>
    <x v="1"/>
    <x v="0"/>
    <x v="2"/>
    <x v="0"/>
    <x v="1"/>
    <x v="1"/>
    <x v="1"/>
    <x v="1"/>
    <x v="1"/>
    <m/>
    <m/>
    <m/>
    <m/>
    <m/>
    <m/>
    <m/>
    <m/>
    <m/>
    <m/>
  </r>
  <r>
    <n v="6536458221"/>
    <n v="166090270"/>
    <d v="2017-11-21T11:57:50"/>
    <d v="2017-11-21T11:58:27"/>
    <s v="190.240.142.240"/>
    <m/>
    <m/>
    <m/>
    <m/>
    <x v="2"/>
    <x v="2"/>
    <x v="2"/>
    <x v="1"/>
    <x v="1"/>
    <x v="0"/>
    <x v="0"/>
    <x v="3"/>
    <x v="1"/>
    <x v="1"/>
    <x v="1"/>
    <x v="1"/>
    <x v="1"/>
    <m/>
    <m/>
    <m/>
    <m/>
    <m/>
    <m/>
    <m/>
    <m/>
    <m/>
    <m/>
  </r>
  <r>
    <n v="6536380308"/>
    <n v="166090270"/>
    <d v="2017-11-21T11:26:55"/>
    <d v="2017-11-21T11:27:29"/>
    <s v="181.57.250.9"/>
    <m/>
    <m/>
    <m/>
    <m/>
    <x v="0"/>
    <x v="2"/>
    <x v="2"/>
    <x v="1"/>
    <x v="1"/>
    <x v="0"/>
    <x v="2"/>
    <x v="0"/>
    <x v="1"/>
    <x v="1"/>
    <x v="1"/>
    <x v="1"/>
    <x v="1"/>
    <m/>
    <m/>
    <m/>
    <m/>
    <m/>
    <m/>
    <m/>
    <m/>
    <m/>
    <m/>
  </r>
  <r>
    <n v="6536365418"/>
    <n v="166090270"/>
    <d v="2017-11-21T11:20:52"/>
    <d v="2017-11-21T11:21:34"/>
    <s v="186.154.114.201"/>
    <m/>
    <m/>
    <m/>
    <m/>
    <x v="0"/>
    <x v="2"/>
    <x v="0"/>
    <x v="1"/>
    <x v="1"/>
    <x v="0"/>
    <x v="2"/>
    <x v="0"/>
    <x v="1"/>
    <x v="1"/>
    <x v="1"/>
    <x v="1"/>
    <x v="1"/>
    <m/>
    <m/>
    <m/>
    <m/>
    <m/>
    <m/>
    <m/>
    <m/>
    <m/>
    <m/>
  </r>
  <r>
    <n v="6536307102"/>
    <n v="166090270"/>
    <d v="2017-11-21T11:00:08"/>
    <d v="2017-11-21T11:01:03"/>
    <s v="179.18.51.83"/>
    <m/>
    <m/>
    <m/>
    <m/>
    <x v="0"/>
    <x v="2"/>
    <x v="0"/>
    <x v="1"/>
    <x v="1"/>
    <x v="0"/>
    <x v="0"/>
    <x v="0"/>
    <x v="1"/>
    <x v="1"/>
    <x v="1"/>
    <x v="1"/>
    <x v="1"/>
    <m/>
    <m/>
    <m/>
    <m/>
    <m/>
    <m/>
    <m/>
    <m/>
    <m/>
    <m/>
  </r>
  <r>
    <n v="6536245456"/>
    <n v="166090270"/>
    <d v="2017-11-21T10:38:18"/>
    <d v="2017-11-21T10:38:58"/>
    <s v="181.48.140.18"/>
    <m/>
    <m/>
    <m/>
    <m/>
    <x v="0"/>
    <x v="2"/>
    <x v="0"/>
    <x v="1"/>
    <x v="1"/>
    <x v="2"/>
    <x v="2"/>
    <x v="1"/>
    <x v="1"/>
    <x v="1"/>
    <x v="1"/>
    <x v="1"/>
    <x v="1"/>
    <m/>
    <m/>
    <m/>
    <m/>
    <m/>
    <m/>
    <m/>
    <m/>
    <m/>
    <m/>
  </r>
  <r>
    <n v="6536230756"/>
    <n v="166090270"/>
    <d v="2017-11-21T10:33:06"/>
    <d v="2017-11-21T10:33:48"/>
    <s v="152.200.233.111"/>
    <m/>
    <m/>
    <m/>
    <m/>
    <x v="0"/>
    <x v="2"/>
    <x v="0"/>
    <x v="1"/>
    <x v="1"/>
    <x v="0"/>
    <x v="0"/>
    <x v="0"/>
    <x v="1"/>
    <x v="1"/>
    <x v="1"/>
    <x v="1"/>
    <x v="1"/>
    <m/>
    <m/>
    <m/>
    <m/>
    <m/>
    <m/>
    <m/>
    <m/>
    <m/>
    <m/>
  </r>
  <r>
    <n v="6536026651"/>
    <n v="166090270"/>
    <d v="2017-11-21T09:22:37"/>
    <d v="2017-11-21T09:23:15"/>
    <s v="191.150.115.25"/>
    <m/>
    <m/>
    <m/>
    <m/>
    <x v="2"/>
    <x v="2"/>
    <x v="2"/>
    <x v="1"/>
    <x v="1"/>
    <x v="0"/>
    <x v="2"/>
    <x v="0"/>
    <x v="1"/>
    <x v="1"/>
    <x v="1"/>
    <x v="1"/>
    <x v="1"/>
    <m/>
    <m/>
    <m/>
    <m/>
    <m/>
    <m/>
    <m/>
    <m/>
    <m/>
    <m/>
  </r>
  <r>
    <n v="6536003366"/>
    <n v="166090270"/>
    <d v="2017-11-21T09:13:37"/>
    <d v="2017-11-21T09:14:58"/>
    <s v="200.32.80.33"/>
    <m/>
    <m/>
    <m/>
    <m/>
    <x v="2"/>
    <x v="2"/>
    <x v="0"/>
    <x v="1"/>
    <x v="1"/>
    <x v="0"/>
    <x v="2"/>
    <x v="1"/>
    <x v="1"/>
    <x v="1"/>
    <x v="1"/>
    <x v="1"/>
    <x v="1"/>
    <m/>
    <m/>
    <m/>
    <m/>
    <m/>
    <m/>
    <m/>
    <m/>
    <m/>
    <m/>
  </r>
  <r>
    <n v="6535990487"/>
    <n v="166090270"/>
    <d v="2017-11-21T09:09:30"/>
    <d v="2017-11-21T09:10:18"/>
    <s v="200.119.124.50"/>
    <m/>
    <m/>
    <m/>
    <m/>
    <x v="0"/>
    <x v="2"/>
    <x v="2"/>
    <x v="1"/>
    <x v="1"/>
    <x v="0"/>
    <x v="0"/>
    <x v="0"/>
    <x v="1"/>
    <x v="1"/>
    <x v="1"/>
    <x v="1"/>
    <x v="1"/>
    <m/>
    <m/>
    <m/>
    <m/>
    <m/>
    <m/>
    <m/>
    <m/>
    <m/>
    <m/>
  </r>
  <r>
    <n v="6535972439"/>
    <n v="166090270"/>
    <d v="2017-11-21T09:03:16"/>
    <d v="2017-11-21T09:03:48"/>
    <s v="186.154.135.91"/>
    <m/>
    <m/>
    <m/>
    <m/>
    <x v="0"/>
    <x v="2"/>
    <x v="2"/>
    <x v="1"/>
    <x v="1"/>
    <x v="0"/>
    <x v="0"/>
    <x v="0"/>
    <x v="1"/>
    <x v="1"/>
    <x v="1"/>
    <x v="1"/>
    <x v="1"/>
    <m/>
    <m/>
    <m/>
    <m/>
    <m/>
    <m/>
    <m/>
    <m/>
    <m/>
    <m/>
  </r>
  <r>
    <n v="6535939180"/>
    <n v="166090270"/>
    <d v="2017-11-21T08:47:57"/>
    <d v="2017-11-21T08:51:38"/>
    <s v="190.9.204.184"/>
    <m/>
    <m/>
    <m/>
    <m/>
    <x v="0"/>
    <x v="2"/>
    <x v="2"/>
    <x v="1"/>
    <x v="1"/>
    <x v="0"/>
    <x v="0"/>
    <x v="0"/>
    <x v="1"/>
    <x v="1"/>
    <x v="1"/>
    <x v="1"/>
    <x v="1"/>
    <m/>
    <m/>
    <m/>
    <m/>
    <m/>
    <m/>
    <m/>
    <m/>
    <m/>
    <m/>
  </r>
  <r>
    <n v="6535931846"/>
    <n v="166090270"/>
    <d v="2017-11-21T08:48:27"/>
    <d v="2017-11-21T08:49:01"/>
    <s v="186.170.43.184"/>
    <m/>
    <m/>
    <m/>
    <m/>
    <x v="0"/>
    <x v="2"/>
    <x v="0"/>
    <x v="1"/>
    <x v="1"/>
    <x v="0"/>
    <x v="0"/>
    <x v="0"/>
    <x v="1"/>
    <x v="1"/>
    <x v="1"/>
    <x v="1"/>
    <x v="1"/>
    <m/>
    <m/>
    <m/>
    <m/>
    <m/>
    <m/>
    <m/>
    <m/>
    <m/>
    <m/>
  </r>
  <r>
    <n v="6535931186"/>
    <n v="166090270"/>
    <d v="2017-11-21T08:47:16"/>
    <d v="2017-11-21T08:48:47"/>
    <s v="186.112.32.47"/>
    <m/>
    <m/>
    <m/>
    <m/>
    <x v="0"/>
    <x v="2"/>
    <x v="0"/>
    <x v="1"/>
    <x v="1"/>
    <x v="0"/>
    <x v="0"/>
    <x v="2"/>
    <x v="1"/>
    <x v="1"/>
    <x v="1"/>
    <x v="1"/>
    <x v="1"/>
    <m/>
    <m/>
    <m/>
    <m/>
    <m/>
    <m/>
    <m/>
    <m/>
    <m/>
    <m/>
  </r>
  <r>
    <n v="6535888315"/>
    <n v="166090270"/>
    <d v="2017-11-21T08:32:31"/>
    <d v="2017-11-21T08:33:01"/>
    <s v="201.245.209.245"/>
    <m/>
    <m/>
    <m/>
    <m/>
    <x v="0"/>
    <x v="0"/>
    <x v="0"/>
    <x v="1"/>
    <x v="1"/>
    <x v="0"/>
    <x v="0"/>
    <x v="0"/>
    <x v="1"/>
    <x v="1"/>
    <x v="1"/>
    <x v="1"/>
    <x v="1"/>
    <m/>
    <m/>
    <m/>
    <m/>
    <m/>
    <m/>
    <m/>
    <m/>
    <m/>
    <m/>
  </r>
  <r>
    <n v="6535869789"/>
    <n v="166090270"/>
    <d v="2017-11-21T08:24:50"/>
    <d v="2017-11-21T08:25:51"/>
    <s v="186.159.112.126"/>
    <m/>
    <m/>
    <m/>
    <m/>
    <x v="0"/>
    <x v="2"/>
    <x v="0"/>
    <x v="1"/>
    <x v="1"/>
    <x v="0"/>
    <x v="0"/>
    <x v="0"/>
    <x v="1"/>
    <x v="1"/>
    <x v="1"/>
    <x v="1"/>
    <x v="1"/>
    <m/>
    <m/>
    <m/>
    <m/>
    <m/>
    <m/>
    <m/>
    <m/>
    <m/>
    <m/>
  </r>
  <r>
    <n v="6535863494"/>
    <n v="166090270"/>
    <d v="2017-11-21T08:22:55"/>
    <d v="2017-11-21T08:23:17"/>
    <s v="152.202.96.161"/>
    <m/>
    <m/>
    <m/>
    <m/>
    <x v="0"/>
    <x v="2"/>
    <x v="2"/>
    <x v="1"/>
    <x v="1"/>
    <x v="0"/>
    <x v="0"/>
    <x v="0"/>
    <x v="1"/>
    <x v="1"/>
    <x v="1"/>
    <x v="1"/>
    <x v="1"/>
    <m/>
    <m/>
    <m/>
    <m/>
    <m/>
    <m/>
    <m/>
    <m/>
    <m/>
    <m/>
  </r>
  <r>
    <n v="6535861271"/>
    <n v="166090270"/>
    <d v="2017-11-21T08:21:12"/>
    <d v="2017-11-21T08:22:25"/>
    <s v="152.200.164.6"/>
    <m/>
    <m/>
    <m/>
    <m/>
    <x v="2"/>
    <x v="2"/>
    <x v="2"/>
    <x v="1"/>
    <x v="1"/>
    <x v="2"/>
    <x v="2"/>
    <x v="0"/>
    <x v="1"/>
    <x v="1"/>
    <x v="1"/>
    <x v="1"/>
    <x v="1"/>
    <m/>
    <m/>
    <m/>
    <m/>
    <m/>
    <m/>
    <m/>
    <m/>
    <m/>
    <m/>
  </r>
  <r>
    <n v="6535856431"/>
    <n v="166090270"/>
    <d v="2017-11-21T08:19:10"/>
    <d v="2017-11-21T08:20:28"/>
    <s v="200.3.222.147"/>
    <m/>
    <m/>
    <m/>
    <m/>
    <x v="0"/>
    <x v="2"/>
    <x v="0"/>
    <x v="1"/>
    <x v="1"/>
    <x v="0"/>
    <x v="2"/>
    <x v="1"/>
    <x v="1"/>
    <x v="1"/>
    <x v="1"/>
    <x v="1"/>
    <x v="1"/>
    <m/>
    <m/>
    <m/>
    <m/>
    <m/>
    <m/>
    <m/>
    <m/>
    <m/>
    <m/>
  </r>
  <r>
    <n v="6535835172"/>
    <n v="166090270"/>
    <d v="2017-11-21T08:11:25"/>
    <d v="2017-11-21T08:12:09"/>
    <s v="184.151.114.70"/>
    <m/>
    <m/>
    <m/>
    <m/>
    <x v="2"/>
    <x v="2"/>
    <x v="2"/>
    <x v="1"/>
    <x v="1"/>
    <x v="2"/>
    <x v="2"/>
    <x v="1"/>
    <x v="1"/>
    <x v="1"/>
    <x v="1"/>
    <x v="1"/>
    <x v="1"/>
    <m/>
    <m/>
    <m/>
    <m/>
    <m/>
    <m/>
    <m/>
    <m/>
    <m/>
    <m/>
  </r>
  <r>
    <n v="6535786865"/>
    <n v="166090270"/>
    <d v="2017-11-21T07:52:06"/>
    <d v="2017-11-21T07:52:49"/>
    <s v="186.31.216.168"/>
    <m/>
    <m/>
    <m/>
    <m/>
    <x v="0"/>
    <x v="2"/>
    <x v="0"/>
    <x v="1"/>
    <x v="1"/>
    <x v="0"/>
    <x v="2"/>
    <x v="0"/>
    <x v="1"/>
    <x v="1"/>
    <x v="1"/>
    <x v="1"/>
    <x v="1"/>
    <m/>
    <m/>
    <m/>
    <m/>
    <m/>
    <m/>
    <m/>
    <m/>
    <m/>
    <m/>
  </r>
  <r>
    <n v="6535777082"/>
    <n v="166090270"/>
    <d v="2017-11-21T07:48:01"/>
    <d v="2017-11-21T07:48:38"/>
    <s v="177.252.249.102"/>
    <m/>
    <m/>
    <m/>
    <m/>
    <x v="0"/>
    <x v="2"/>
    <x v="0"/>
    <x v="1"/>
    <x v="1"/>
    <x v="0"/>
    <x v="0"/>
    <x v="0"/>
    <x v="1"/>
    <x v="1"/>
    <x v="1"/>
    <x v="1"/>
    <x v="1"/>
    <m/>
    <m/>
    <m/>
    <m/>
    <m/>
    <m/>
    <m/>
    <m/>
    <m/>
    <m/>
  </r>
  <r>
    <n v="6535761332"/>
    <n v="166090270"/>
    <d v="2017-11-21T07:39:54"/>
    <d v="2017-11-21T07:41:45"/>
    <s v="181.58.207.86"/>
    <m/>
    <m/>
    <m/>
    <m/>
    <x v="2"/>
    <x v="2"/>
    <x v="2"/>
    <x v="1"/>
    <x v="1"/>
    <x v="0"/>
    <x v="0"/>
    <x v="0"/>
    <x v="1"/>
    <x v="1"/>
    <x v="1"/>
    <x v="1"/>
    <x v="1"/>
    <m/>
    <m/>
    <m/>
    <m/>
    <m/>
    <m/>
    <m/>
    <m/>
    <m/>
    <m/>
  </r>
  <r>
    <n v="6535748482"/>
    <n v="166090270"/>
    <d v="2017-11-21T07:25:31"/>
    <d v="2017-11-21T07:35:54"/>
    <s v="177.252.249.133"/>
    <m/>
    <m/>
    <m/>
    <m/>
    <x v="0"/>
    <x v="2"/>
    <x v="0"/>
    <x v="1"/>
    <x v="1"/>
    <x v="0"/>
    <x v="0"/>
    <x v="0"/>
    <x v="1"/>
    <x v="1"/>
    <x v="1"/>
    <x v="1"/>
    <x v="1"/>
    <m/>
    <m/>
    <m/>
    <m/>
    <m/>
    <m/>
    <m/>
    <m/>
    <m/>
    <m/>
  </r>
  <r>
    <n v="6535746791"/>
    <n v="166090270"/>
    <d v="2017-11-21T07:27:13"/>
    <d v="2017-11-21T07:35:08"/>
    <s v="177.252.248.9"/>
    <m/>
    <m/>
    <m/>
    <m/>
    <x v="2"/>
    <x v="2"/>
    <x v="2"/>
    <x v="1"/>
    <x v="1"/>
    <x v="0"/>
    <x v="2"/>
    <x v="1"/>
    <x v="1"/>
    <x v="1"/>
    <x v="1"/>
    <x v="1"/>
    <x v="1"/>
    <m/>
    <m/>
    <m/>
    <m/>
    <m/>
    <m/>
    <m/>
    <m/>
    <m/>
    <m/>
  </r>
  <r>
    <n v="6535736275"/>
    <n v="166090270"/>
    <d v="2017-11-21T07:29:36"/>
    <d v="2017-11-21T07:30:18"/>
    <s v="148.255.220.117"/>
    <m/>
    <m/>
    <m/>
    <m/>
    <x v="2"/>
    <x v="2"/>
    <x v="2"/>
    <x v="1"/>
    <x v="1"/>
    <x v="0"/>
    <x v="0"/>
    <x v="2"/>
    <x v="1"/>
    <x v="1"/>
    <x v="1"/>
    <x v="1"/>
    <x v="1"/>
    <m/>
    <m/>
    <m/>
    <m/>
    <m/>
    <m/>
    <m/>
    <m/>
    <m/>
    <m/>
  </r>
  <r>
    <n v="6535729119"/>
    <n v="166090270"/>
    <d v="2017-11-21T07:25:51"/>
    <d v="2017-11-21T07:26:55"/>
    <s v="181.254.39.158"/>
    <m/>
    <m/>
    <m/>
    <m/>
    <x v="0"/>
    <x v="2"/>
    <x v="0"/>
    <x v="1"/>
    <x v="1"/>
    <x v="0"/>
    <x v="0"/>
    <x v="0"/>
    <x v="1"/>
    <x v="1"/>
    <x v="1"/>
    <x v="1"/>
    <x v="1"/>
    <m/>
    <m/>
    <m/>
    <m/>
    <m/>
    <m/>
    <m/>
    <m/>
    <m/>
    <m/>
  </r>
  <r>
    <n v="6535723262"/>
    <n v="166090270"/>
    <d v="2017-11-21T07:23:37"/>
    <d v="2017-11-21T07:24:11"/>
    <s v="99.32.59.75"/>
    <m/>
    <m/>
    <m/>
    <m/>
    <x v="0"/>
    <x v="2"/>
    <x v="0"/>
    <x v="1"/>
    <x v="1"/>
    <x v="0"/>
    <x v="0"/>
    <x v="0"/>
    <x v="1"/>
    <x v="1"/>
    <x v="1"/>
    <x v="1"/>
    <x v="1"/>
    <m/>
    <m/>
    <m/>
    <m/>
    <m/>
    <m/>
    <m/>
    <m/>
    <m/>
    <m/>
  </r>
  <r>
    <n v="6535707074"/>
    <n v="166090270"/>
    <d v="2017-11-21T07:15:37"/>
    <d v="2017-11-21T07:16:39"/>
    <s v="152.202.52.99"/>
    <m/>
    <m/>
    <m/>
    <m/>
    <x v="0"/>
    <x v="2"/>
    <x v="0"/>
    <x v="1"/>
    <x v="1"/>
    <x v="0"/>
    <x v="2"/>
    <x v="0"/>
    <x v="1"/>
    <x v="1"/>
    <x v="1"/>
    <x v="1"/>
    <x v="1"/>
    <m/>
    <m/>
    <m/>
    <m/>
    <m/>
    <m/>
    <m/>
    <m/>
    <m/>
    <m/>
  </r>
  <r>
    <n v="6535704080"/>
    <n v="166090270"/>
    <d v="2017-11-21T07:14:32"/>
    <d v="2017-11-21T07:15:13"/>
    <s v="186.31.145.241"/>
    <m/>
    <m/>
    <m/>
    <m/>
    <x v="0"/>
    <x v="2"/>
    <x v="2"/>
    <x v="1"/>
    <x v="1"/>
    <x v="0"/>
    <x v="2"/>
    <x v="0"/>
    <x v="1"/>
    <x v="1"/>
    <x v="1"/>
    <x v="1"/>
    <x v="1"/>
    <m/>
    <m/>
    <m/>
    <m/>
    <m/>
    <m/>
    <m/>
    <m/>
    <m/>
    <m/>
  </r>
  <r>
    <n v="6535686597"/>
    <n v="166090270"/>
    <d v="2017-11-21T07:06:23"/>
    <d v="2017-11-21T07:07:00"/>
    <s v="181.143.182.90"/>
    <m/>
    <m/>
    <m/>
    <m/>
    <x v="0"/>
    <x v="2"/>
    <x v="2"/>
    <x v="1"/>
    <x v="1"/>
    <x v="0"/>
    <x v="0"/>
    <x v="0"/>
    <x v="1"/>
    <x v="1"/>
    <x v="1"/>
    <x v="1"/>
    <x v="1"/>
    <m/>
    <m/>
    <m/>
    <m/>
    <m/>
    <m/>
    <m/>
    <m/>
    <m/>
    <m/>
  </r>
  <r>
    <n v="6535671353"/>
    <n v="166090270"/>
    <d v="2017-11-21T06:58:25"/>
    <d v="2017-11-21T06:59:23"/>
    <s v="152.201.181.13"/>
    <m/>
    <m/>
    <m/>
    <m/>
    <x v="0"/>
    <x v="2"/>
    <x v="2"/>
    <x v="1"/>
    <x v="1"/>
    <x v="0"/>
    <x v="2"/>
    <x v="3"/>
    <x v="1"/>
    <x v="1"/>
    <x v="1"/>
    <x v="1"/>
    <x v="1"/>
    <m/>
    <m/>
    <m/>
    <m/>
    <m/>
    <m/>
    <m/>
    <m/>
    <m/>
    <m/>
  </r>
  <r>
    <n v="6535668139"/>
    <n v="166090270"/>
    <d v="2017-11-21T06:56:48"/>
    <d v="2017-11-21T06:57:45"/>
    <s v="190.85.212.234"/>
    <m/>
    <m/>
    <m/>
    <m/>
    <x v="2"/>
    <x v="2"/>
    <x v="2"/>
    <x v="1"/>
    <x v="1"/>
    <x v="2"/>
    <x v="2"/>
    <x v="1"/>
    <x v="1"/>
    <x v="1"/>
    <x v="1"/>
    <x v="1"/>
    <x v="1"/>
    <m/>
    <m/>
    <m/>
    <m/>
    <m/>
    <m/>
    <m/>
    <m/>
    <m/>
    <m/>
  </r>
  <r>
    <n v="6535667343"/>
    <n v="166090270"/>
    <d v="2017-11-21T06:56:28"/>
    <d v="2017-11-21T06:57:21"/>
    <s v="190.159.228.188"/>
    <m/>
    <m/>
    <m/>
    <m/>
    <x v="2"/>
    <x v="2"/>
    <x v="2"/>
    <x v="1"/>
    <x v="1"/>
    <x v="0"/>
    <x v="0"/>
    <x v="0"/>
    <x v="1"/>
    <x v="1"/>
    <x v="1"/>
    <x v="1"/>
    <x v="1"/>
    <m/>
    <m/>
    <m/>
    <m/>
    <m/>
    <m/>
    <m/>
    <m/>
    <m/>
    <m/>
  </r>
  <r>
    <n v="6535667285"/>
    <n v="166090270"/>
    <d v="2017-11-21T06:56:41"/>
    <d v="2017-11-21T06:57:19"/>
    <s v="190.235.77.145"/>
    <m/>
    <m/>
    <m/>
    <m/>
    <x v="0"/>
    <x v="2"/>
    <x v="2"/>
    <x v="1"/>
    <x v="1"/>
    <x v="0"/>
    <x v="0"/>
    <x v="0"/>
    <x v="1"/>
    <x v="1"/>
    <x v="1"/>
    <x v="1"/>
    <x v="1"/>
    <m/>
    <m/>
    <m/>
    <m/>
    <m/>
    <m/>
    <m/>
    <m/>
    <m/>
    <m/>
  </r>
  <r>
    <n v="6535663031"/>
    <n v="166090270"/>
    <d v="2017-11-21T06:54:21"/>
    <d v="2017-11-21T06:55:06"/>
    <s v="190.67.247.103"/>
    <m/>
    <m/>
    <m/>
    <m/>
    <x v="0"/>
    <x v="2"/>
    <x v="2"/>
    <x v="1"/>
    <x v="1"/>
    <x v="0"/>
    <x v="0"/>
    <x v="1"/>
    <x v="1"/>
    <x v="1"/>
    <x v="1"/>
    <x v="1"/>
    <x v="1"/>
    <m/>
    <m/>
    <m/>
    <m/>
    <m/>
    <m/>
    <m/>
    <m/>
    <m/>
    <m/>
  </r>
  <r>
    <n v="6535661619"/>
    <n v="166090270"/>
    <d v="2017-11-21T06:53:43"/>
    <d v="2017-11-21T06:54:20"/>
    <s v="181.251.33.33"/>
    <m/>
    <m/>
    <m/>
    <m/>
    <x v="0"/>
    <x v="2"/>
    <x v="0"/>
    <x v="1"/>
    <x v="1"/>
    <x v="0"/>
    <x v="0"/>
    <x v="0"/>
    <x v="1"/>
    <x v="1"/>
    <x v="1"/>
    <x v="1"/>
    <x v="1"/>
    <m/>
    <m/>
    <m/>
    <m/>
    <m/>
    <m/>
    <m/>
    <m/>
    <m/>
    <m/>
  </r>
  <r>
    <n v="6535661210"/>
    <n v="166090270"/>
    <d v="2017-11-21T06:53:37"/>
    <d v="2017-11-21T06:54:08"/>
    <s v="181.150.203.222"/>
    <m/>
    <m/>
    <m/>
    <m/>
    <x v="0"/>
    <x v="2"/>
    <x v="0"/>
    <x v="1"/>
    <x v="1"/>
    <x v="0"/>
    <x v="2"/>
    <x v="0"/>
    <x v="1"/>
    <x v="1"/>
    <x v="1"/>
    <x v="1"/>
    <x v="1"/>
    <m/>
    <m/>
    <m/>
    <m/>
    <m/>
    <m/>
    <m/>
    <m/>
    <m/>
    <m/>
  </r>
  <r>
    <n v="6535658197"/>
    <n v="166090270"/>
    <d v="2017-11-21T06:51:54"/>
    <d v="2017-11-21T06:52:31"/>
    <s v="152.202.24.152"/>
    <m/>
    <m/>
    <m/>
    <m/>
    <x v="0"/>
    <x v="2"/>
    <x v="0"/>
    <x v="1"/>
    <x v="1"/>
    <x v="0"/>
    <x v="0"/>
    <x v="3"/>
    <x v="1"/>
    <x v="1"/>
    <x v="1"/>
    <x v="1"/>
    <x v="1"/>
    <m/>
    <m/>
    <m/>
    <m/>
    <m/>
    <m/>
    <m/>
    <m/>
    <m/>
    <m/>
  </r>
  <r>
    <n v="6535655757"/>
    <n v="166090270"/>
    <d v="2017-11-21T06:49:41"/>
    <d v="2017-11-21T06:51:11"/>
    <s v="190.24.98.79"/>
    <m/>
    <m/>
    <m/>
    <m/>
    <x v="0"/>
    <x v="2"/>
    <x v="0"/>
    <x v="1"/>
    <x v="1"/>
    <x v="0"/>
    <x v="1"/>
    <x v="1"/>
    <x v="1"/>
    <x v="1"/>
    <x v="1"/>
    <x v="1"/>
    <x v="1"/>
    <m/>
    <m/>
    <m/>
    <m/>
    <m/>
    <m/>
    <m/>
    <m/>
    <m/>
    <m/>
  </r>
  <r>
    <n v="6535653213"/>
    <n v="166090270"/>
    <d v="2017-11-21T06:48:39"/>
    <d v="2017-11-21T06:49:48"/>
    <s v="177.252.251.233"/>
    <m/>
    <m/>
    <m/>
    <m/>
    <x v="0"/>
    <x v="2"/>
    <x v="2"/>
    <x v="1"/>
    <x v="1"/>
    <x v="0"/>
    <x v="2"/>
    <x v="0"/>
    <x v="1"/>
    <x v="1"/>
    <x v="1"/>
    <x v="1"/>
    <x v="1"/>
    <m/>
    <m/>
    <m/>
    <m/>
    <m/>
    <m/>
    <m/>
    <m/>
    <m/>
    <m/>
  </r>
  <r>
    <n v="6535648697"/>
    <n v="166090270"/>
    <d v="2017-11-21T06:46:53"/>
    <d v="2017-11-21T06:47:26"/>
    <s v="191.151.209.152"/>
    <m/>
    <m/>
    <m/>
    <m/>
    <x v="0"/>
    <x v="2"/>
    <x v="2"/>
    <x v="1"/>
    <x v="1"/>
    <x v="0"/>
    <x v="0"/>
    <x v="0"/>
    <x v="1"/>
    <x v="1"/>
    <x v="1"/>
    <x v="1"/>
    <x v="1"/>
    <m/>
    <m/>
    <m/>
    <m/>
    <m/>
    <m/>
    <m/>
    <m/>
    <m/>
    <m/>
  </r>
  <r>
    <n v="6535647198"/>
    <n v="166090270"/>
    <d v="2017-11-21T06:45:34"/>
    <d v="2017-11-21T06:46:37"/>
    <s v="152.201.50.162"/>
    <m/>
    <m/>
    <m/>
    <m/>
    <x v="0"/>
    <x v="0"/>
    <x v="2"/>
    <x v="1"/>
    <x v="1"/>
    <x v="0"/>
    <x v="0"/>
    <x v="0"/>
    <x v="1"/>
    <x v="1"/>
    <x v="1"/>
    <x v="1"/>
    <x v="1"/>
    <m/>
    <m/>
    <m/>
    <m/>
    <m/>
    <m/>
    <m/>
    <m/>
    <m/>
    <m/>
  </r>
  <r>
    <n v="6535626967"/>
    <n v="166090270"/>
    <d v="2017-11-21T06:34:57"/>
    <d v="2017-11-21T06:35:42"/>
    <s v="190.125.148.109"/>
    <m/>
    <m/>
    <m/>
    <m/>
    <x v="2"/>
    <x v="2"/>
    <x v="2"/>
    <x v="1"/>
    <x v="1"/>
    <x v="0"/>
    <x v="2"/>
    <x v="0"/>
    <x v="1"/>
    <x v="1"/>
    <x v="1"/>
    <x v="1"/>
    <x v="1"/>
    <m/>
    <m/>
    <m/>
    <m/>
    <m/>
    <m/>
    <m/>
    <m/>
    <m/>
    <m/>
  </r>
  <r>
    <n v="6535611349"/>
    <n v="166090270"/>
    <d v="2017-11-21T06:25:37"/>
    <d v="2017-11-21T06:26:50"/>
    <s v="186.80.204.196"/>
    <m/>
    <m/>
    <m/>
    <m/>
    <x v="2"/>
    <x v="0"/>
    <x v="2"/>
    <x v="1"/>
    <x v="1"/>
    <x v="0"/>
    <x v="0"/>
    <x v="3"/>
    <x v="1"/>
    <x v="1"/>
    <x v="1"/>
    <x v="1"/>
    <x v="1"/>
    <m/>
    <m/>
    <m/>
    <m/>
    <m/>
    <m/>
    <m/>
    <m/>
    <m/>
    <m/>
  </r>
  <r>
    <n v="6535606643"/>
    <n v="166090270"/>
    <d v="2017-11-21T06:23:36"/>
    <d v="2017-11-21T06:24:00"/>
    <s v="191.70.174.214"/>
    <m/>
    <m/>
    <m/>
    <m/>
    <x v="2"/>
    <x v="2"/>
    <x v="0"/>
    <x v="1"/>
    <x v="1"/>
    <x v="0"/>
    <x v="0"/>
    <x v="0"/>
    <x v="1"/>
    <x v="1"/>
    <x v="1"/>
    <x v="1"/>
    <x v="1"/>
    <m/>
    <m/>
    <m/>
    <m/>
    <m/>
    <m/>
    <m/>
    <m/>
    <m/>
    <m/>
  </r>
  <r>
    <n v="6535606378"/>
    <n v="166090270"/>
    <d v="2017-11-21T06:23:10"/>
    <d v="2017-11-21T06:23:51"/>
    <s v="186.82.11.238"/>
    <m/>
    <m/>
    <m/>
    <m/>
    <x v="0"/>
    <x v="2"/>
    <x v="2"/>
    <x v="1"/>
    <x v="1"/>
    <x v="0"/>
    <x v="0"/>
    <x v="3"/>
    <x v="1"/>
    <x v="1"/>
    <x v="1"/>
    <x v="1"/>
    <x v="1"/>
    <m/>
    <m/>
    <m/>
    <m/>
    <m/>
    <m/>
    <m/>
    <m/>
    <m/>
    <m/>
  </r>
  <r>
    <n v="6535605088"/>
    <n v="166090270"/>
    <d v="2017-11-21T06:21:33"/>
    <d v="2017-11-21T06:23:05"/>
    <s v="186.154.57.55"/>
    <m/>
    <m/>
    <m/>
    <m/>
    <x v="0"/>
    <x v="2"/>
    <x v="2"/>
    <x v="1"/>
    <x v="1"/>
    <x v="0"/>
    <x v="0"/>
    <x v="0"/>
    <x v="1"/>
    <x v="1"/>
    <x v="1"/>
    <x v="1"/>
    <x v="1"/>
    <m/>
    <m/>
    <m/>
    <m/>
    <m/>
    <m/>
    <m/>
    <m/>
    <m/>
    <m/>
  </r>
  <r>
    <n v="6535601898"/>
    <n v="166090270"/>
    <d v="2017-11-21T06:20:54"/>
    <d v="2017-11-21T06:21:15"/>
    <s v="190.156.117.17"/>
    <m/>
    <m/>
    <m/>
    <m/>
    <x v="2"/>
    <x v="2"/>
    <x v="2"/>
    <x v="1"/>
    <x v="1"/>
    <x v="0"/>
    <x v="0"/>
    <x v="0"/>
    <x v="1"/>
    <x v="1"/>
    <x v="1"/>
    <x v="1"/>
    <x v="1"/>
    <m/>
    <m/>
    <m/>
    <m/>
    <m/>
    <m/>
    <m/>
    <m/>
    <m/>
    <m/>
  </r>
  <r>
    <n v="6535600126"/>
    <n v="166090270"/>
    <d v="2017-11-21T06:19:40"/>
    <d v="2017-11-21T06:20:13"/>
    <s v="107.77.215.95"/>
    <m/>
    <m/>
    <m/>
    <m/>
    <x v="0"/>
    <x v="2"/>
    <x v="0"/>
    <x v="1"/>
    <x v="1"/>
    <x v="0"/>
    <x v="0"/>
    <x v="0"/>
    <x v="1"/>
    <x v="1"/>
    <x v="1"/>
    <x v="1"/>
    <x v="1"/>
    <m/>
    <m/>
    <m/>
    <m/>
    <m/>
    <m/>
    <m/>
    <m/>
    <m/>
    <m/>
  </r>
  <r>
    <n v="6535598930"/>
    <n v="166090270"/>
    <d v="2017-11-21T06:18:52"/>
    <d v="2017-11-21T06:19:30"/>
    <s v="186.82.11.238"/>
    <m/>
    <m/>
    <m/>
    <m/>
    <x v="0"/>
    <x v="2"/>
    <x v="0"/>
    <x v="1"/>
    <x v="1"/>
    <x v="0"/>
    <x v="0"/>
    <x v="0"/>
    <x v="1"/>
    <x v="1"/>
    <x v="1"/>
    <x v="1"/>
    <x v="1"/>
    <m/>
    <m/>
    <m/>
    <m/>
    <m/>
    <m/>
    <m/>
    <m/>
    <m/>
    <m/>
  </r>
  <r>
    <n v="6535598892"/>
    <n v="166090270"/>
    <d v="2017-11-21T06:18:55"/>
    <d v="2017-11-21T06:19:28"/>
    <s v="186.30.174.204"/>
    <m/>
    <m/>
    <m/>
    <m/>
    <x v="0"/>
    <x v="2"/>
    <x v="2"/>
    <x v="1"/>
    <x v="1"/>
    <x v="0"/>
    <x v="0"/>
    <x v="0"/>
    <x v="1"/>
    <x v="1"/>
    <x v="1"/>
    <x v="1"/>
    <x v="1"/>
    <m/>
    <m/>
    <m/>
    <m/>
    <m/>
    <m/>
    <m/>
    <m/>
    <m/>
    <m/>
  </r>
  <r>
    <n v="6535596775"/>
    <n v="166090270"/>
    <d v="2017-11-21T06:17:28"/>
    <d v="2017-11-21T06:18:11"/>
    <s v="152.200.147.70"/>
    <m/>
    <m/>
    <m/>
    <m/>
    <x v="2"/>
    <x v="2"/>
    <x v="2"/>
    <x v="1"/>
    <x v="1"/>
    <x v="0"/>
    <x v="2"/>
    <x v="3"/>
    <x v="1"/>
    <x v="1"/>
    <x v="1"/>
    <x v="1"/>
    <x v="1"/>
    <m/>
    <m/>
    <m/>
    <m/>
    <m/>
    <m/>
    <m/>
    <m/>
    <m/>
    <m/>
  </r>
  <r>
    <n v="6535595956"/>
    <n v="166090270"/>
    <d v="2017-11-21T06:16:50"/>
    <d v="2017-11-21T06:17:42"/>
    <s v="190.24.40.190"/>
    <m/>
    <m/>
    <m/>
    <m/>
    <x v="0"/>
    <x v="2"/>
    <x v="0"/>
    <x v="1"/>
    <x v="1"/>
    <x v="0"/>
    <x v="2"/>
    <x v="1"/>
    <x v="1"/>
    <x v="1"/>
    <x v="1"/>
    <x v="1"/>
    <x v="1"/>
    <m/>
    <m/>
    <m/>
    <m/>
    <m/>
    <m/>
    <m/>
    <m/>
    <m/>
    <m/>
  </r>
  <r>
    <n v="6535595613"/>
    <n v="166090270"/>
    <d v="2017-11-21T06:17:02"/>
    <d v="2017-11-21T06:17:30"/>
    <s v="167.0.135.167"/>
    <m/>
    <m/>
    <m/>
    <m/>
    <x v="0"/>
    <x v="2"/>
    <x v="2"/>
    <x v="1"/>
    <x v="1"/>
    <x v="0"/>
    <x v="0"/>
    <x v="0"/>
    <x v="1"/>
    <x v="1"/>
    <x v="1"/>
    <x v="1"/>
    <x v="1"/>
    <m/>
    <m/>
    <m/>
    <m/>
    <m/>
    <m/>
    <m/>
    <m/>
    <m/>
    <m/>
  </r>
  <r>
    <n v="6535594500"/>
    <n v="166090270"/>
    <d v="2017-11-21T06:16:15"/>
    <d v="2017-11-21T06:16:47"/>
    <s v="177.252.250.237"/>
    <m/>
    <m/>
    <m/>
    <m/>
    <x v="0"/>
    <x v="2"/>
    <x v="0"/>
    <x v="1"/>
    <x v="1"/>
    <x v="0"/>
    <x v="2"/>
    <x v="0"/>
    <x v="1"/>
    <x v="1"/>
    <x v="1"/>
    <x v="1"/>
    <x v="1"/>
    <m/>
    <m/>
    <m/>
    <m/>
    <m/>
    <m/>
    <m/>
    <m/>
    <m/>
    <m/>
  </r>
  <r>
    <n v="6535593775"/>
    <n v="166090270"/>
    <d v="2017-11-21T06:15:21"/>
    <d v="2017-11-21T06:16:21"/>
    <s v="186.155.108.46"/>
    <m/>
    <m/>
    <m/>
    <m/>
    <x v="0"/>
    <x v="2"/>
    <x v="2"/>
    <x v="1"/>
    <x v="1"/>
    <x v="0"/>
    <x v="0"/>
    <x v="0"/>
    <x v="1"/>
    <x v="1"/>
    <x v="1"/>
    <x v="1"/>
    <x v="1"/>
    <m/>
    <m/>
    <m/>
    <m/>
    <m/>
    <m/>
    <m/>
    <m/>
    <m/>
    <m/>
  </r>
  <r>
    <n v="6535593316"/>
    <n v="166090270"/>
    <d v="2017-11-21T06:13:56"/>
    <d v="2017-11-21T06:16:03"/>
    <s v="181.59.56.197"/>
    <m/>
    <m/>
    <m/>
    <m/>
    <x v="2"/>
    <x v="2"/>
    <x v="2"/>
    <x v="1"/>
    <x v="1"/>
    <x v="0"/>
    <x v="0"/>
    <x v="0"/>
    <x v="1"/>
    <x v="1"/>
    <x v="1"/>
    <x v="1"/>
    <x v="1"/>
    <m/>
    <m/>
    <m/>
    <m/>
    <m/>
    <m/>
    <m/>
    <m/>
    <m/>
    <m/>
  </r>
  <r>
    <n v="6535590877"/>
    <n v="166090270"/>
    <d v="2017-11-21T06:14:04"/>
    <d v="2017-11-21T06:14:30"/>
    <s v="177.252.251.245"/>
    <m/>
    <m/>
    <m/>
    <m/>
    <x v="0"/>
    <x v="2"/>
    <x v="0"/>
    <x v="1"/>
    <x v="1"/>
    <x v="0"/>
    <x v="0"/>
    <x v="0"/>
    <x v="1"/>
    <x v="1"/>
    <x v="1"/>
    <x v="1"/>
    <x v="1"/>
    <m/>
    <m/>
    <m/>
    <m/>
    <m/>
    <m/>
    <m/>
    <m/>
    <m/>
    <m/>
  </r>
  <r>
    <n v="6535589890"/>
    <n v="166090270"/>
    <d v="2017-11-21T06:12:58"/>
    <d v="2017-11-21T06:13:52"/>
    <s v="179.18.55.4"/>
    <m/>
    <m/>
    <m/>
    <m/>
    <x v="2"/>
    <x v="2"/>
    <x v="2"/>
    <x v="1"/>
    <x v="1"/>
    <x v="0"/>
    <x v="2"/>
    <x v="0"/>
    <x v="1"/>
    <x v="1"/>
    <x v="1"/>
    <x v="1"/>
    <x v="1"/>
    <m/>
    <m/>
    <m/>
    <m/>
    <m/>
    <m/>
    <m/>
    <m/>
    <m/>
    <m/>
  </r>
  <r>
    <n v="6535589235"/>
    <n v="166090270"/>
    <d v="2017-11-21T06:12:51"/>
    <d v="2017-11-21T06:13:27"/>
    <s v="181.49.72.48"/>
    <m/>
    <m/>
    <m/>
    <m/>
    <x v="2"/>
    <x v="2"/>
    <x v="2"/>
    <x v="1"/>
    <x v="1"/>
    <x v="0"/>
    <x v="0"/>
    <x v="0"/>
    <x v="1"/>
    <x v="1"/>
    <x v="1"/>
    <x v="1"/>
    <x v="1"/>
    <m/>
    <m/>
    <m/>
    <m/>
    <m/>
    <m/>
    <m/>
    <m/>
    <m/>
    <m/>
  </r>
  <r>
    <n v="6535588972"/>
    <n v="166090270"/>
    <d v="2017-11-21T06:11:32"/>
    <d v="2017-11-21T06:13:17"/>
    <s v="201.234.79.170"/>
    <m/>
    <m/>
    <m/>
    <m/>
    <x v="0"/>
    <x v="2"/>
    <x v="2"/>
    <x v="1"/>
    <x v="1"/>
    <x v="0"/>
    <x v="0"/>
    <x v="3"/>
    <x v="1"/>
    <x v="1"/>
    <x v="1"/>
    <x v="1"/>
    <x v="1"/>
    <m/>
    <m/>
    <m/>
    <m/>
    <m/>
    <m/>
    <m/>
    <m/>
    <m/>
    <m/>
  </r>
  <r>
    <n v="6535587192"/>
    <n v="166090270"/>
    <d v="2017-11-21T06:09:10"/>
    <d v="2017-11-21T06:12:11"/>
    <s v="179.18.40.59"/>
    <m/>
    <m/>
    <m/>
    <m/>
    <x v="0"/>
    <x v="2"/>
    <x v="0"/>
    <x v="1"/>
    <x v="1"/>
    <x v="0"/>
    <x v="2"/>
    <x v="1"/>
    <x v="1"/>
    <x v="1"/>
    <x v="1"/>
    <x v="1"/>
    <x v="1"/>
    <m/>
    <m/>
    <m/>
    <m/>
    <m/>
    <m/>
    <m/>
    <m/>
    <m/>
    <m/>
  </r>
  <r>
    <n v="6535530566"/>
    <n v="166090270"/>
    <d v="2017-11-21T05:35:16"/>
    <d v="2017-11-21T05:36:23"/>
    <s v="181.57.251.188"/>
    <m/>
    <m/>
    <m/>
    <m/>
    <x v="0"/>
    <x v="2"/>
    <x v="0"/>
    <x v="1"/>
    <x v="1"/>
    <x v="0"/>
    <x v="0"/>
    <x v="0"/>
    <x v="1"/>
    <x v="1"/>
    <x v="1"/>
    <x v="1"/>
    <x v="1"/>
    <m/>
    <m/>
    <m/>
    <m/>
    <m/>
    <m/>
    <m/>
    <m/>
    <m/>
    <m/>
  </r>
  <r>
    <n v="6535508252"/>
    <n v="166090270"/>
    <d v="2017-11-21T05:21:30"/>
    <d v="2017-11-21T05:22:00"/>
    <s v="177.252.254.125"/>
    <m/>
    <m/>
    <m/>
    <m/>
    <x v="0"/>
    <x v="2"/>
    <x v="2"/>
    <x v="1"/>
    <x v="1"/>
    <x v="0"/>
    <x v="0"/>
    <x v="0"/>
    <x v="1"/>
    <x v="1"/>
    <x v="1"/>
    <x v="1"/>
    <x v="1"/>
    <m/>
    <m/>
    <m/>
    <m/>
    <m/>
    <m/>
    <m/>
    <m/>
    <m/>
    <m/>
  </r>
  <r>
    <n v="6535459824"/>
    <n v="166090270"/>
    <d v="2017-11-21T04:48:41"/>
    <d v="2017-11-21T04:49:24"/>
    <s v="186.83.103.4"/>
    <m/>
    <m/>
    <m/>
    <m/>
    <x v="0"/>
    <x v="2"/>
    <x v="2"/>
    <x v="1"/>
    <x v="1"/>
    <x v="0"/>
    <x v="0"/>
    <x v="0"/>
    <x v="1"/>
    <x v="1"/>
    <x v="1"/>
    <x v="1"/>
    <x v="1"/>
    <m/>
    <m/>
    <m/>
    <m/>
    <m/>
    <m/>
    <m/>
    <m/>
    <m/>
    <m/>
  </r>
  <r>
    <n v="6534933139"/>
    <n v="166090270"/>
    <d v="2017-11-20T21:30:00"/>
    <d v="2017-11-20T21:31:19"/>
    <s v="186.30.71.191"/>
    <m/>
    <m/>
    <m/>
    <m/>
    <x v="2"/>
    <x v="2"/>
    <x v="2"/>
    <x v="1"/>
    <x v="1"/>
    <x v="0"/>
    <x v="0"/>
    <x v="3"/>
    <x v="1"/>
    <x v="1"/>
    <x v="1"/>
    <x v="1"/>
    <x v="1"/>
    <m/>
    <m/>
    <m/>
    <m/>
    <m/>
    <m/>
    <m/>
    <m/>
    <m/>
    <m/>
  </r>
  <r>
    <n v="6534904203"/>
    <n v="166090270"/>
    <d v="2017-11-20T21:05:22"/>
    <d v="2017-11-20T21:08:52"/>
    <s v="181.49.78.25"/>
    <m/>
    <m/>
    <m/>
    <m/>
    <x v="2"/>
    <x v="2"/>
    <x v="2"/>
    <x v="1"/>
    <x v="1"/>
    <x v="0"/>
    <x v="2"/>
    <x v="0"/>
    <x v="1"/>
    <x v="1"/>
    <x v="1"/>
    <x v="1"/>
    <x v="1"/>
    <m/>
    <m/>
    <m/>
    <m/>
    <m/>
    <m/>
    <m/>
    <m/>
    <m/>
    <m/>
  </r>
  <r>
    <n v="6534898168"/>
    <n v="166090270"/>
    <d v="2017-11-20T21:03:43"/>
    <d v="2017-11-20T21:04:12"/>
    <s v="181.57.240.64"/>
    <m/>
    <m/>
    <m/>
    <m/>
    <x v="0"/>
    <x v="0"/>
    <x v="0"/>
    <x v="1"/>
    <x v="1"/>
    <x v="0"/>
    <x v="0"/>
    <x v="0"/>
    <x v="1"/>
    <x v="1"/>
    <x v="1"/>
    <x v="1"/>
    <x v="1"/>
    <m/>
    <m/>
    <m/>
    <m/>
    <m/>
    <m/>
    <m/>
    <m/>
    <m/>
    <m/>
  </r>
  <r>
    <n v="6534895397"/>
    <n v="166090270"/>
    <d v="2017-11-20T21:01:21"/>
    <d v="2017-11-20T21:02:00"/>
    <s v="177.252.251.209"/>
    <m/>
    <m/>
    <m/>
    <m/>
    <x v="0"/>
    <x v="0"/>
    <x v="0"/>
    <x v="1"/>
    <x v="1"/>
    <x v="0"/>
    <x v="0"/>
    <x v="0"/>
    <x v="1"/>
    <x v="1"/>
    <x v="1"/>
    <x v="1"/>
    <x v="1"/>
    <m/>
    <m/>
    <m/>
    <m/>
    <m/>
    <m/>
    <m/>
    <m/>
    <m/>
    <m/>
  </r>
</pivotCacheRecords>
</file>

<file path=xl/pivotCache/pivotCacheRecords2.xml><?xml version="1.0" encoding="utf-8"?>
<pivotCacheRecords xmlns="http://schemas.openxmlformats.org/spreadsheetml/2006/main" xmlns:r="http://schemas.openxmlformats.org/officeDocument/2006/relationships" count="367">
  <r>
    <n v="6920783422"/>
    <n v="174216493"/>
    <d v="2018-07-27T11:25:09"/>
    <d v="2018-07-27T11:29:29"/>
    <s v="190.217.108.71"/>
    <m/>
    <m/>
    <m/>
    <n v="31"/>
    <x v="0"/>
    <x v="0"/>
    <x v="0"/>
    <x v="0"/>
    <s v="Ecointernational.com"/>
    <x v="0"/>
    <x v="0"/>
    <x v="0"/>
    <n v="1"/>
    <n v="5"/>
    <n v="2"/>
    <n v="3"/>
    <n v="4"/>
    <n v="5"/>
    <n v="4"/>
    <n v="6"/>
    <n v="7"/>
    <x v="0"/>
    <n v="8"/>
    <n v="9"/>
    <n v="2"/>
    <n v="10"/>
    <n v="1"/>
    <x v="0"/>
  </r>
  <r>
    <n v="6918783427"/>
    <n v="174366944"/>
    <d v="2018-07-23T13:46:28"/>
    <d v="2018-07-23T13:46:28"/>
    <s v="190.60.220.122"/>
    <s v="miguel.jimenez@datalogtechnology.com"/>
    <m/>
    <m/>
    <m/>
    <x v="1"/>
    <x v="1"/>
    <x v="1"/>
    <x v="1"/>
    <s v="N/A"/>
    <x v="1"/>
    <x v="1"/>
    <x v="1"/>
    <m/>
    <m/>
    <m/>
    <m/>
    <m/>
    <m/>
    <m/>
    <m/>
    <m/>
    <x v="1"/>
    <m/>
    <m/>
    <m/>
    <m/>
    <m/>
    <x v="1"/>
  </r>
  <r>
    <n v="6917295670"/>
    <n v="174366944"/>
    <d v="2018-07-19T14:45:04"/>
    <d v="2018-07-19T14:47:44"/>
    <s v="190.131.251.76"/>
    <s v="gestionambiente@unbosque.edu.co"/>
    <m/>
    <m/>
    <m/>
    <x v="0"/>
    <x v="0"/>
    <x v="0"/>
    <x v="0"/>
    <s v="N/A"/>
    <x v="0"/>
    <x v="2"/>
    <x v="2"/>
    <n v="3"/>
    <n v="5"/>
    <n v="2"/>
    <n v="4"/>
    <n v="1"/>
    <n v="9"/>
    <n v="7"/>
    <n v="8"/>
    <n v="6"/>
    <x v="2"/>
    <n v="4"/>
    <n v="2"/>
    <n v="10"/>
    <n v="3"/>
    <n v="1"/>
    <x v="1"/>
  </r>
  <r>
    <n v="6917129399"/>
    <n v="174366944"/>
    <d v="2018-07-19T09:20:59"/>
    <d v="2018-07-19T09:23:24"/>
    <s v="186.31.33.112"/>
    <s v="calidad@fumigacionestkc.com"/>
    <m/>
    <m/>
    <n v="35"/>
    <x v="0"/>
    <x v="0"/>
    <x v="2"/>
    <x v="2"/>
    <s v="N/A"/>
    <x v="0"/>
    <x v="0"/>
    <x v="0"/>
    <n v="5"/>
    <n v="3"/>
    <n v="4"/>
    <n v="2"/>
    <n v="1"/>
    <n v="6"/>
    <n v="5"/>
    <n v="2"/>
    <n v="4"/>
    <x v="3"/>
    <n v="7"/>
    <n v="8"/>
    <n v="1"/>
    <n v="10"/>
    <n v="3"/>
    <x v="0"/>
  </r>
  <r>
    <n v="6917068425"/>
    <n v="174366944"/>
    <d v="2018-07-19T07:13:46"/>
    <d v="2018-07-19T07:24:33"/>
    <s v="200.47.156.216"/>
    <s v="lepantano@chocolates.com.co"/>
    <m/>
    <m/>
    <n v="46"/>
    <x v="0"/>
    <x v="2"/>
    <x v="2"/>
    <x v="2"/>
    <s v="N/A"/>
    <x v="0"/>
    <x v="2"/>
    <x v="0"/>
    <m/>
    <m/>
    <n v="5"/>
    <m/>
    <n v="4"/>
    <n v="10"/>
    <n v="7"/>
    <n v="2"/>
    <n v="5"/>
    <x v="0"/>
    <n v="9"/>
    <n v="8"/>
    <n v="1"/>
    <n v="4"/>
    <n v="6"/>
    <x v="2"/>
  </r>
  <r>
    <n v="6916917346"/>
    <n v="174366944"/>
    <d v="2018-07-18T21:18:26"/>
    <d v="2018-07-18T21:21:19"/>
    <s v="181.50.146.230"/>
    <s v="info@weee.global"/>
    <m/>
    <m/>
    <n v="39"/>
    <x v="0"/>
    <x v="0"/>
    <x v="0"/>
    <x v="0"/>
    <s v="Www.weee.global"/>
    <x v="0"/>
    <x v="0"/>
    <x v="0"/>
    <m/>
    <m/>
    <n v="5"/>
    <n v="1"/>
    <m/>
    <n v="4"/>
    <n v="2"/>
    <n v="3"/>
    <n v="5"/>
    <x v="4"/>
    <n v="6"/>
    <n v="9"/>
    <n v="7"/>
    <n v="8"/>
    <n v="1"/>
    <x v="0"/>
  </r>
  <r>
    <n v="6916839779"/>
    <n v="174366944"/>
    <d v="2018-07-18T17:03:09"/>
    <d v="2018-07-18T17:05:08"/>
    <s v="190.248.148.243"/>
    <s v="haidee.hernandez@openmarket.com.co"/>
    <m/>
    <m/>
    <n v="35"/>
    <x v="0"/>
    <x v="0"/>
    <x v="0"/>
    <x v="2"/>
    <s v="N/A"/>
    <x v="0"/>
    <x v="0"/>
    <x v="0"/>
    <n v="5"/>
    <n v="1"/>
    <n v="4"/>
    <n v="3"/>
    <n v="2"/>
    <n v="5"/>
    <n v="8"/>
    <n v="10"/>
    <n v="4"/>
    <x v="3"/>
    <n v="1"/>
    <n v="2"/>
    <n v="3"/>
    <n v="7"/>
    <n v="6"/>
    <x v="0"/>
  </r>
  <r>
    <n v="6916708268"/>
    <n v="174366944"/>
    <d v="2018-07-18T12:34:21"/>
    <d v="2018-07-18T12:34:21"/>
    <s v="200.69.106.214"/>
    <s v="ambiental@cristacryl.com.co"/>
    <m/>
    <m/>
    <m/>
    <x v="1"/>
    <x v="1"/>
    <x v="1"/>
    <x v="1"/>
    <s v="N/A"/>
    <x v="1"/>
    <x v="1"/>
    <x v="1"/>
    <m/>
    <m/>
    <m/>
    <m/>
    <m/>
    <m/>
    <m/>
    <m/>
    <m/>
    <x v="1"/>
    <m/>
    <m/>
    <m/>
    <m/>
    <m/>
    <x v="1"/>
  </r>
  <r>
    <n v="6916695236"/>
    <n v="174366944"/>
    <d v="2018-07-18T12:10:02"/>
    <d v="2018-07-18T12:10:02"/>
    <s v="201.217.201.10"/>
    <s v="salud.ocupacional@ciplas.com"/>
    <m/>
    <m/>
    <m/>
    <x v="1"/>
    <x v="1"/>
    <x v="1"/>
    <x v="1"/>
    <s v="N/A"/>
    <x v="1"/>
    <x v="1"/>
    <x v="1"/>
    <m/>
    <m/>
    <m/>
    <m/>
    <m/>
    <m/>
    <m/>
    <m/>
    <m/>
    <x v="1"/>
    <m/>
    <m/>
    <m/>
    <m/>
    <m/>
    <x v="1"/>
  </r>
  <r>
    <n v="6916689576"/>
    <n v="174366944"/>
    <d v="2018-07-18T11:55:00"/>
    <d v="2018-07-18T12:02:49"/>
    <s v="181.49.201.105"/>
    <s v="aquaplus@psys.com.co"/>
    <m/>
    <m/>
    <n v="40"/>
    <x v="0"/>
    <x v="0"/>
    <x v="0"/>
    <x v="2"/>
    <s v="N/A"/>
    <x v="0"/>
    <x v="0"/>
    <x v="0"/>
    <n v="5"/>
    <m/>
    <m/>
    <m/>
    <n v="1"/>
    <n v="2"/>
    <n v="1"/>
    <n v="3"/>
    <n v="4"/>
    <x v="4"/>
    <n v="5"/>
    <n v="6"/>
    <n v="7"/>
    <n v="8"/>
    <n v="9"/>
    <x v="2"/>
  </r>
  <r>
    <n v="6916566012"/>
    <n v="174366944"/>
    <d v="2018-07-18T08:16:06"/>
    <d v="2018-07-18T08:20:20"/>
    <s v="201.184.68.106"/>
    <s v="ambiental@montinpetrol.com"/>
    <m/>
    <m/>
    <n v="30"/>
    <x v="0"/>
    <x v="2"/>
    <x v="0"/>
    <x v="2"/>
    <s v="N/A"/>
    <x v="0"/>
    <x v="2"/>
    <x v="0"/>
    <n v="5"/>
    <n v="4"/>
    <n v="3"/>
    <n v="2"/>
    <n v="1"/>
    <n v="10"/>
    <n v="8"/>
    <n v="2"/>
    <n v="7"/>
    <x v="3"/>
    <n v="5"/>
    <n v="6"/>
    <n v="4"/>
    <n v="3"/>
    <n v="1"/>
    <x v="3"/>
  </r>
  <r>
    <n v="6916547757"/>
    <n v="174366944"/>
    <d v="2018-07-18T07:40:25"/>
    <d v="2018-07-18T07:44:10"/>
    <s v="186.155.228.170"/>
    <s v="brigitte.pardo@grupophoenix.com"/>
    <m/>
    <m/>
    <m/>
    <x v="2"/>
    <x v="2"/>
    <x v="2"/>
    <x v="2"/>
    <s v="N/A"/>
    <x v="0"/>
    <x v="0"/>
    <x v="3"/>
    <n v="4"/>
    <n v="2"/>
    <n v="1"/>
    <n v="5"/>
    <n v="3"/>
    <n v="9"/>
    <n v="8"/>
    <n v="10"/>
    <n v="3"/>
    <x v="5"/>
    <n v="7"/>
    <n v="6"/>
    <n v="2"/>
    <n v="4"/>
    <n v="5"/>
    <x v="1"/>
  </r>
  <r>
    <n v="6916532145"/>
    <n v="174216493"/>
    <d v="2018-07-18T07:02:22"/>
    <d v="2018-07-18T07:05:10"/>
    <s v="186.154.34.248"/>
    <m/>
    <m/>
    <m/>
    <n v="34"/>
    <x v="0"/>
    <x v="2"/>
    <x v="0"/>
    <x v="2"/>
    <s v="N/A"/>
    <x v="0"/>
    <x v="0"/>
    <x v="0"/>
    <n v="4"/>
    <n v="2"/>
    <n v="5"/>
    <n v="1"/>
    <n v="3"/>
    <n v="10"/>
    <n v="4"/>
    <n v="2"/>
    <n v="5"/>
    <x v="0"/>
    <n v="6"/>
    <n v="7"/>
    <n v="8"/>
    <n v="9"/>
    <n v="1"/>
    <x v="0"/>
  </r>
  <r>
    <n v="6916528038"/>
    <n v="174366944"/>
    <d v="2018-07-18T06:50:26"/>
    <d v="2018-07-18T06:54:46"/>
    <s v="181.48.222.138"/>
    <s v="lmalagon@etipress.com"/>
    <m/>
    <m/>
    <n v="47"/>
    <x v="2"/>
    <x v="2"/>
    <x v="0"/>
    <x v="2"/>
    <s v="N/A"/>
    <x v="0"/>
    <x v="2"/>
    <x v="0"/>
    <m/>
    <m/>
    <m/>
    <m/>
    <m/>
    <n v="5"/>
    <n v="4"/>
    <n v="3"/>
    <n v="6"/>
    <x v="6"/>
    <n v="8"/>
    <n v="9"/>
    <n v="2"/>
    <n v="1"/>
    <n v="10"/>
    <x v="2"/>
  </r>
  <r>
    <n v="6916396193"/>
    <n v="174366944"/>
    <d v="2018-07-17T22:20:56"/>
    <d v="2018-07-17T22:24:46"/>
    <s v="181.54.105.96"/>
    <s v="coordinador.calidad@autosanjorge.com"/>
    <m/>
    <m/>
    <n v="30"/>
    <x v="0"/>
    <x v="2"/>
    <x v="0"/>
    <x v="2"/>
    <s v="N/A"/>
    <x v="0"/>
    <x v="0"/>
    <x v="3"/>
    <n v="4"/>
    <n v="1"/>
    <n v="2"/>
    <n v="3"/>
    <n v="5"/>
    <n v="5"/>
    <n v="8"/>
    <n v="3"/>
    <n v="2"/>
    <x v="7"/>
    <n v="7"/>
    <n v="9"/>
    <n v="1"/>
    <n v="10"/>
    <n v="4"/>
    <x v="3"/>
  </r>
  <r>
    <n v="6916245975"/>
    <n v="174366944"/>
    <d v="2018-07-17T14:50:51"/>
    <d v="2018-07-17T14:50:51"/>
    <s v="179.1.91.242"/>
    <s v="ecoagro1996@yahoo.es"/>
    <m/>
    <m/>
    <m/>
    <x v="1"/>
    <x v="1"/>
    <x v="1"/>
    <x v="1"/>
    <s v="N/A"/>
    <x v="1"/>
    <x v="1"/>
    <x v="1"/>
    <m/>
    <m/>
    <m/>
    <m/>
    <m/>
    <m/>
    <m/>
    <m/>
    <m/>
    <x v="1"/>
    <m/>
    <m/>
    <m/>
    <m/>
    <m/>
    <x v="1"/>
  </r>
  <r>
    <n v="6915769232"/>
    <n v="174216493"/>
    <d v="2018-07-16T17:45:09"/>
    <d v="2018-07-16T17:47:12"/>
    <s v="152.200.226.52"/>
    <m/>
    <m/>
    <m/>
    <n v="39"/>
    <x v="2"/>
    <x v="2"/>
    <x v="2"/>
    <x v="2"/>
    <s v="N/A"/>
    <x v="2"/>
    <x v="2"/>
    <x v="0"/>
    <n v="1"/>
    <n v="2"/>
    <n v="5"/>
    <n v="3"/>
    <n v="4"/>
    <n v="1"/>
    <n v="2"/>
    <n v="3"/>
    <n v="4"/>
    <x v="2"/>
    <n v="6"/>
    <n v="7"/>
    <n v="8"/>
    <n v="9"/>
    <n v="10"/>
    <x v="0"/>
  </r>
  <r>
    <n v="6915710074"/>
    <n v="174216493"/>
    <d v="2018-07-16T14:44:31"/>
    <d v="2018-07-16T15:37:24"/>
    <s v="201.228.154.179"/>
    <m/>
    <m/>
    <m/>
    <n v="28"/>
    <x v="0"/>
    <x v="2"/>
    <x v="2"/>
    <x v="2"/>
    <s v="N/A"/>
    <x v="0"/>
    <x v="2"/>
    <x v="0"/>
    <n v="2"/>
    <n v="1"/>
    <n v="3"/>
    <n v="4"/>
    <n v="5"/>
    <n v="10"/>
    <n v="5"/>
    <n v="3"/>
    <n v="9"/>
    <x v="7"/>
    <n v="4"/>
    <n v="7"/>
    <n v="2"/>
    <n v="8"/>
    <n v="1"/>
    <x v="3"/>
  </r>
  <r>
    <n v="6914990772"/>
    <n v="174216493"/>
    <d v="2018-07-14T18:40:13"/>
    <d v="2018-07-14T18:43:31"/>
    <s v="181.61.218.242"/>
    <m/>
    <m/>
    <m/>
    <n v="36"/>
    <x v="2"/>
    <x v="2"/>
    <x v="2"/>
    <x v="2"/>
    <s v="N/A"/>
    <x v="2"/>
    <x v="2"/>
    <x v="0"/>
    <n v="1"/>
    <n v="4"/>
    <n v="2"/>
    <n v="3"/>
    <n v="5"/>
    <n v="1"/>
    <n v="2"/>
    <n v="6"/>
    <n v="4"/>
    <x v="0"/>
    <n v="5"/>
    <n v="7"/>
    <n v="8"/>
    <n v="9"/>
    <n v="10"/>
    <x v="0"/>
  </r>
  <r>
    <n v="6914217637"/>
    <n v="174216493"/>
    <d v="2018-07-12T18:11:34"/>
    <d v="2018-07-12T18:14:54"/>
    <s v="186.154.32.167"/>
    <m/>
    <m/>
    <m/>
    <n v="48"/>
    <x v="2"/>
    <x v="2"/>
    <x v="2"/>
    <x v="2"/>
    <s v="N/A"/>
    <x v="0"/>
    <x v="2"/>
    <x v="0"/>
    <n v="5"/>
    <n v="2"/>
    <n v="1"/>
    <n v="3"/>
    <n v="4"/>
    <n v="10"/>
    <n v="7"/>
    <n v="1"/>
    <n v="3"/>
    <x v="8"/>
    <n v="5"/>
    <n v="6"/>
    <n v="2"/>
    <n v="8"/>
    <n v="9"/>
    <x v="2"/>
  </r>
  <r>
    <n v="6914058606"/>
    <n v="174216493"/>
    <d v="2018-07-12T12:08:45"/>
    <d v="2018-07-12T12:11:03"/>
    <s v="152.201.16.103"/>
    <m/>
    <m/>
    <m/>
    <n v="33"/>
    <x v="0"/>
    <x v="2"/>
    <x v="2"/>
    <x v="2"/>
    <s v="N/A"/>
    <x v="0"/>
    <x v="2"/>
    <x v="0"/>
    <n v="1"/>
    <n v="4"/>
    <n v="3"/>
    <n v="2"/>
    <n v="5"/>
    <n v="10"/>
    <n v="9"/>
    <n v="1"/>
    <n v="8"/>
    <x v="9"/>
    <n v="7"/>
    <n v="3"/>
    <n v="4"/>
    <n v="6"/>
    <n v="5"/>
    <x v="0"/>
  </r>
  <r>
    <n v="6913685769"/>
    <n v="174216493"/>
    <d v="2018-07-11T17:33:21"/>
    <d v="2018-07-11T17:38:54"/>
    <s v="186.154.36.178"/>
    <m/>
    <m/>
    <m/>
    <n v="43"/>
    <x v="2"/>
    <x v="0"/>
    <x v="0"/>
    <x v="2"/>
    <s v="N/A"/>
    <x v="0"/>
    <x v="0"/>
    <x v="0"/>
    <n v="1"/>
    <n v="3"/>
    <n v="4"/>
    <n v="2"/>
    <n v="5"/>
    <n v="2"/>
    <n v="3"/>
    <n v="4"/>
    <n v="5"/>
    <x v="7"/>
    <n v="7"/>
    <n v="1"/>
    <n v="8"/>
    <n v="9"/>
    <n v="10"/>
    <x v="2"/>
  </r>
  <r>
    <n v="6913678662"/>
    <n v="174216493"/>
    <d v="2018-07-11T17:17:02"/>
    <d v="2018-07-11T17:19:44"/>
    <s v="181.56.68.52"/>
    <m/>
    <m/>
    <m/>
    <n v="33"/>
    <x v="0"/>
    <x v="2"/>
    <x v="2"/>
    <x v="2"/>
    <s v="N/A"/>
    <x v="0"/>
    <x v="0"/>
    <x v="3"/>
    <n v="2"/>
    <n v="3"/>
    <n v="5"/>
    <n v="1"/>
    <n v="4"/>
    <n v="1"/>
    <n v="7"/>
    <n v="8"/>
    <n v="4"/>
    <x v="9"/>
    <n v="5"/>
    <n v="3"/>
    <n v="10"/>
    <n v="6"/>
    <n v="9"/>
    <x v="0"/>
  </r>
  <r>
    <n v="6913670945"/>
    <n v="174216493"/>
    <d v="2018-07-11T16:51:55"/>
    <d v="2018-07-11T16:59:26"/>
    <s v="190.146.100.19"/>
    <m/>
    <m/>
    <m/>
    <n v="50"/>
    <x v="2"/>
    <x v="2"/>
    <x v="2"/>
    <x v="2"/>
    <s v="N/A"/>
    <x v="2"/>
    <x v="2"/>
    <x v="3"/>
    <n v="1"/>
    <n v="5"/>
    <n v="3"/>
    <n v="2"/>
    <n v="4"/>
    <n v="4"/>
    <n v="6"/>
    <n v="7"/>
    <n v="5"/>
    <x v="3"/>
    <n v="3"/>
    <n v="2"/>
    <n v="10"/>
    <n v="1"/>
    <n v="8"/>
    <x v="4"/>
  </r>
  <r>
    <n v="6913492647"/>
    <n v="174216493"/>
    <d v="2018-07-11T11:11:05"/>
    <d v="2018-07-11T11:13:28"/>
    <s v="181.57.187.77"/>
    <m/>
    <m/>
    <m/>
    <n v="40"/>
    <x v="2"/>
    <x v="2"/>
    <x v="2"/>
    <x v="2"/>
    <s v="N/A"/>
    <x v="2"/>
    <x v="2"/>
    <x v="0"/>
    <n v="1"/>
    <n v="2"/>
    <n v="3"/>
    <n v="4"/>
    <n v="5"/>
    <n v="3"/>
    <n v="6"/>
    <n v="2"/>
    <n v="10"/>
    <x v="2"/>
    <n v="8"/>
    <n v="7"/>
    <n v="1"/>
    <n v="4"/>
    <n v="9"/>
    <x v="2"/>
  </r>
  <r>
    <n v="6913485230"/>
    <n v="174216493"/>
    <d v="2018-07-11T10:12:55"/>
    <d v="2018-07-11T11:00:04"/>
    <s v="186.30.60.63"/>
    <m/>
    <m/>
    <m/>
    <n v="30"/>
    <x v="2"/>
    <x v="2"/>
    <x v="2"/>
    <x v="2"/>
    <s v="N/A"/>
    <x v="2"/>
    <x v="2"/>
    <x v="3"/>
    <n v="2"/>
    <n v="5"/>
    <n v="4"/>
    <n v="3"/>
    <n v="1"/>
    <n v="10"/>
    <n v="1"/>
    <n v="2"/>
    <n v="9"/>
    <x v="10"/>
    <n v="5"/>
    <n v="4"/>
    <n v="3"/>
    <n v="7"/>
    <n v="6"/>
    <x v="3"/>
  </r>
  <r>
    <n v="6913469490"/>
    <n v="174366944"/>
    <d v="2018-07-11T10:31:16"/>
    <d v="2018-07-11T10:31:16"/>
    <s v="201.245.162.36"/>
    <s v="luisarmando_26@yahoo.es"/>
    <m/>
    <m/>
    <m/>
    <x v="1"/>
    <x v="1"/>
    <x v="1"/>
    <x v="1"/>
    <s v="N/A"/>
    <x v="1"/>
    <x v="1"/>
    <x v="1"/>
    <m/>
    <m/>
    <m/>
    <m/>
    <m/>
    <m/>
    <m/>
    <m/>
    <m/>
    <x v="1"/>
    <m/>
    <m/>
    <m/>
    <m/>
    <m/>
    <x v="1"/>
  </r>
  <r>
    <n v="6913382716"/>
    <n v="174216493"/>
    <d v="2018-07-11T07:47:16"/>
    <d v="2018-07-11T07:53:49"/>
    <s v="186.155.150.65"/>
    <m/>
    <m/>
    <m/>
    <n v="46"/>
    <x v="0"/>
    <x v="2"/>
    <x v="2"/>
    <x v="2"/>
    <s v="N/A"/>
    <x v="0"/>
    <x v="0"/>
    <x v="0"/>
    <n v="1"/>
    <n v="2"/>
    <n v="4"/>
    <n v="3"/>
    <n v="5"/>
    <n v="1"/>
    <n v="3"/>
    <n v="2"/>
    <n v="5"/>
    <x v="7"/>
    <n v="4"/>
    <n v="7"/>
    <n v="8"/>
    <n v="9"/>
    <n v="10"/>
    <x v="2"/>
  </r>
  <r>
    <n v="6913205425"/>
    <n v="174216493"/>
    <d v="2018-07-10T20:35:28"/>
    <d v="2018-07-10T20:41:27"/>
    <s v="177.252.254.19"/>
    <m/>
    <m/>
    <m/>
    <n v="50"/>
    <x v="0"/>
    <x v="2"/>
    <x v="2"/>
    <x v="2"/>
    <s v="N/A"/>
    <x v="0"/>
    <x v="2"/>
    <x v="0"/>
    <n v="4"/>
    <n v="2"/>
    <n v="3"/>
    <n v="5"/>
    <n v="1"/>
    <n v="10"/>
    <n v="6"/>
    <n v="5"/>
    <n v="4"/>
    <x v="0"/>
    <n v="7"/>
    <n v="9"/>
    <n v="1"/>
    <n v="8"/>
    <n v="2"/>
    <x v="4"/>
  </r>
  <r>
    <n v="6913202053"/>
    <n v="174216493"/>
    <d v="2018-07-10T20:27:05"/>
    <d v="2018-07-10T20:28:50"/>
    <s v="190.158.102.106"/>
    <m/>
    <m/>
    <m/>
    <n v="42"/>
    <x v="0"/>
    <x v="2"/>
    <x v="0"/>
    <x v="0"/>
    <s v="Mundo verde "/>
    <x v="0"/>
    <x v="2"/>
    <x v="0"/>
    <n v="2"/>
    <n v="3"/>
    <n v="1"/>
    <n v="5"/>
    <n v="4"/>
    <n v="1"/>
    <n v="2"/>
    <n v="3"/>
    <n v="4"/>
    <x v="2"/>
    <n v="6"/>
    <n v="8"/>
    <n v="7"/>
    <n v="9"/>
    <n v="10"/>
    <x v="2"/>
  </r>
  <r>
    <n v="6913175729"/>
    <n v="174216493"/>
    <d v="2018-07-10T18:57:09"/>
    <d v="2018-07-10T18:58:39"/>
    <s v="190.157.205.59"/>
    <m/>
    <m/>
    <m/>
    <n v="36"/>
    <x v="2"/>
    <x v="2"/>
    <x v="2"/>
    <x v="2"/>
    <s v="N/A"/>
    <x v="0"/>
    <x v="2"/>
    <x v="0"/>
    <n v="5"/>
    <m/>
    <m/>
    <m/>
    <m/>
    <n v="1"/>
    <n v="2"/>
    <n v="3"/>
    <n v="7"/>
    <x v="8"/>
    <n v="5"/>
    <n v="6"/>
    <n v="8"/>
    <n v="9"/>
    <n v="10"/>
    <x v="0"/>
  </r>
  <r>
    <n v="6913166161"/>
    <n v="174216493"/>
    <d v="2018-07-10T18:25:47"/>
    <d v="2018-07-10T18:29:04"/>
    <s v="186.30.190.68"/>
    <m/>
    <m/>
    <m/>
    <n v="18"/>
    <x v="2"/>
    <x v="2"/>
    <x v="2"/>
    <x v="0"/>
    <s v="Praxtonamb"/>
    <x v="0"/>
    <x v="0"/>
    <x v="0"/>
    <n v="3"/>
    <n v="4"/>
    <n v="1"/>
    <n v="2"/>
    <n v="5"/>
    <n v="1"/>
    <n v="2"/>
    <n v="7"/>
    <n v="3"/>
    <x v="7"/>
    <n v="4"/>
    <n v="5"/>
    <n v="9"/>
    <n v="8"/>
    <n v="10"/>
    <x v="3"/>
  </r>
  <r>
    <n v="6913164507"/>
    <n v="174216493"/>
    <d v="2018-07-10T18:18:05"/>
    <d v="2018-07-10T18:24:07"/>
    <s v="190.147.141.75"/>
    <m/>
    <m/>
    <m/>
    <n v="40"/>
    <x v="2"/>
    <x v="2"/>
    <x v="2"/>
    <x v="2"/>
    <s v="N/A"/>
    <x v="2"/>
    <x v="2"/>
    <x v="0"/>
    <n v="4"/>
    <n v="2"/>
    <n v="3"/>
    <n v="1"/>
    <n v="5"/>
    <n v="8"/>
    <n v="3"/>
    <n v="1"/>
    <n v="6"/>
    <x v="2"/>
    <n v="9"/>
    <n v="10"/>
    <n v="4"/>
    <n v="7"/>
    <n v="2"/>
    <x v="2"/>
  </r>
  <r>
    <n v="6913155452"/>
    <n v="174216493"/>
    <d v="2018-07-10T17:55:42"/>
    <d v="2018-07-10T17:58:13"/>
    <s v="177.252.252.26"/>
    <m/>
    <m/>
    <m/>
    <n v="33"/>
    <x v="2"/>
    <x v="0"/>
    <x v="2"/>
    <x v="2"/>
    <s v="N/A"/>
    <x v="0"/>
    <x v="0"/>
    <x v="0"/>
    <n v="4"/>
    <n v="1"/>
    <n v="5"/>
    <n v="3"/>
    <n v="2"/>
    <n v="9"/>
    <n v="3"/>
    <n v="2"/>
    <n v="8"/>
    <x v="2"/>
    <n v="10"/>
    <n v="7"/>
    <n v="4"/>
    <n v="1"/>
    <n v="6"/>
    <x v="0"/>
  </r>
  <r>
    <n v="6913125389"/>
    <n v="174366944"/>
    <d v="2018-07-10T16:34:49"/>
    <d v="2018-07-10T16:36:28"/>
    <s v="186.147.36.20"/>
    <s v="hmoreno@itrc.gov.co"/>
    <s v="Hector"/>
    <s v="Vasquez"/>
    <n v="36"/>
    <x v="0"/>
    <x v="2"/>
    <x v="2"/>
    <x v="2"/>
    <s v="N/A"/>
    <x v="0"/>
    <x v="0"/>
    <x v="0"/>
    <n v="4"/>
    <n v="1"/>
    <n v="3"/>
    <n v="2"/>
    <n v="5"/>
    <n v="1"/>
    <n v="8"/>
    <n v="10"/>
    <n v="7"/>
    <x v="2"/>
    <n v="6"/>
    <n v="4"/>
    <n v="3"/>
    <n v="9"/>
    <n v="2"/>
    <x v="0"/>
  </r>
  <r>
    <n v="6913122292"/>
    <n v="174216493"/>
    <d v="2018-07-10T16:26:14"/>
    <d v="2018-07-10T16:29:30"/>
    <s v="190.146.121.142"/>
    <m/>
    <m/>
    <m/>
    <n v="32"/>
    <x v="2"/>
    <x v="2"/>
    <x v="0"/>
    <x v="0"/>
    <s v="eco-regalos.com /  eltransformador.org"/>
    <x v="0"/>
    <x v="2"/>
    <x v="0"/>
    <n v="2"/>
    <n v="4"/>
    <n v="1"/>
    <n v="3"/>
    <n v="5"/>
    <n v="1"/>
    <n v="3"/>
    <n v="2"/>
    <n v="4"/>
    <x v="2"/>
    <n v="6"/>
    <n v="8"/>
    <n v="9"/>
    <n v="7"/>
    <n v="10"/>
    <x v="0"/>
  </r>
  <r>
    <n v="6913073026"/>
    <n v="174216493"/>
    <d v="2018-07-10T14:45:51"/>
    <d v="2018-07-10T14:48:16"/>
    <s v="181.49.0.130"/>
    <m/>
    <m/>
    <m/>
    <n v="37"/>
    <x v="2"/>
    <x v="2"/>
    <x v="0"/>
    <x v="0"/>
    <s v="Merkagreen, Superfuds"/>
    <x v="0"/>
    <x v="2"/>
    <x v="0"/>
    <n v="1"/>
    <n v="3"/>
    <n v="2"/>
    <m/>
    <m/>
    <n v="6"/>
    <n v="5"/>
    <n v="7"/>
    <n v="3"/>
    <x v="4"/>
    <n v="1"/>
    <n v="8"/>
    <n v="2"/>
    <n v="4"/>
    <n v="9"/>
    <x v="0"/>
  </r>
  <r>
    <n v="6913005110"/>
    <n v="174216493"/>
    <d v="2018-07-10T12:41:56"/>
    <d v="2018-07-10T12:44:15"/>
    <s v="200.119.61.99"/>
    <m/>
    <m/>
    <m/>
    <n v="45"/>
    <x v="2"/>
    <x v="2"/>
    <x v="2"/>
    <x v="2"/>
    <s v="N/A"/>
    <x v="2"/>
    <x v="2"/>
    <x v="0"/>
    <n v="3"/>
    <n v="4"/>
    <n v="5"/>
    <n v="2"/>
    <n v="1"/>
    <n v="1"/>
    <n v="2"/>
    <n v="3"/>
    <n v="4"/>
    <x v="2"/>
    <n v="6"/>
    <n v="7"/>
    <n v="10"/>
    <n v="8"/>
    <n v="9"/>
    <x v="2"/>
  </r>
  <r>
    <n v="6912996303"/>
    <n v="174366944"/>
    <d v="2018-07-10T12:25:42"/>
    <d v="2018-07-10T12:27:22"/>
    <s v="190.0.2.126"/>
    <s v="camilo.ortiz@cnpml.org"/>
    <s v="camilo"/>
    <s v="ortiz"/>
    <n v="32"/>
    <x v="0"/>
    <x v="2"/>
    <x v="0"/>
    <x v="2"/>
    <s v="N/A"/>
    <x v="0"/>
    <x v="0"/>
    <x v="0"/>
    <m/>
    <m/>
    <n v="1"/>
    <m/>
    <m/>
    <n v="1"/>
    <n v="3"/>
    <n v="2"/>
    <n v="6"/>
    <x v="2"/>
    <n v="4"/>
    <n v="7"/>
    <n v="9"/>
    <n v="8"/>
    <n v="10"/>
    <x v="0"/>
  </r>
  <r>
    <n v="6912935808"/>
    <n v="174216493"/>
    <d v="2018-07-10T10:40:44"/>
    <d v="2018-07-10T10:44:11"/>
    <s v="181.152.86.201"/>
    <m/>
    <m/>
    <m/>
    <n v="47"/>
    <x v="0"/>
    <x v="2"/>
    <x v="2"/>
    <x v="2"/>
    <s v="N/A"/>
    <x v="0"/>
    <x v="2"/>
    <x v="0"/>
    <m/>
    <n v="2"/>
    <n v="3"/>
    <n v="4"/>
    <n v="1"/>
    <n v="2"/>
    <n v="4"/>
    <n v="10"/>
    <n v="6"/>
    <x v="10"/>
    <n v="3"/>
    <n v="7"/>
    <n v="5"/>
    <n v="1"/>
    <n v="9"/>
    <x v="2"/>
  </r>
  <r>
    <n v="6912916602"/>
    <n v="174216493"/>
    <d v="2018-07-10T10:12:23"/>
    <d v="2018-07-10T10:14:15"/>
    <s v="190.145.8.98"/>
    <m/>
    <m/>
    <m/>
    <n v="39"/>
    <x v="2"/>
    <x v="2"/>
    <x v="2"/>
    <x v="2"/>
    <s v="N/A"/>
    <x v="0"/>
    <x v="0"/>
    <x v="0"/>
    <m/>
    <m/>
    <m/>
    <m/>
    <n v="5"/>
    <n v="7"/>
    <n v="4"/>
    <n v="6"/>
    <n v="5"/>
    <x v="0"/>
    <n v="10"/>
    <n v="9"/>
    <n v="1"/>
    <n v="8"/>
    <n v="2"/>
    <x v="0"/>
  </r>
  <r>
    <n v="6912902781"/>
    <n v="174216493"/>
    <d v="2018-07-10T09:48:59"/>
    <d v="2018-07-10T09:51:42"/>
    <s v="181.236.80.211"/>
    <m/>
    <m/>
    <m/>
    <n v="39"/>
    <x v="0"/>
    <x v="2"/>
    <x v="0"/>
    <x v="2"/>
    <s v="N/A"/>
    <x v="0"/>
    <x v="2"/>
    <x v="0"/>
    <n v="1"/>
    <n v="2"/>
    <m/>
    <n v="3"/>
    <n v="5"/>
    <n v="1"/>
    <n v="2"/>
    <n v="8"/>
    <n v="7"/>
    <x v="7"/>
    <n v="3"/>
    <n v="5"/>
    <n v="4"/>
    <n v="9"/>
    <n v="10"/>
    <x v="0"/>
  </r>
  <r>
    <n v="6912895064"/>
    <n v="174216493"/>
    <d v="2018-07-10T09:35:49"/>
    <d v="2018-07-10T09:39:19"/>
    <s v="186.155.14.99"/>
    <m/>
    <m/>
    <m/>
    <n v="39"/>
    <x v="2"/>
    <x v="2"/>
    <x v="2"/>
    <x v="2"/>
    <s v="N/A"/>
    <x v="0"/>
    <x v="2"/>
    <x v="0"/>
    <n v="1"/>
    <n v="4"/>
    <n v="5"/>
    <n v="2"/>
    <n v="3"/>
    <n v="1"/>
    <n v="2"/>
    <n v="7"/>
    <n v="8"/>
    <x v="3"/>
    <n v="4"/>
    <n v="5"/>
    <n v="10"/>
    <n v="3"/>
    <n v="6"/>
    <x v="0"/>
  </r>
  <r>
    <n v="6912891630"/>
    <n v="174216493"/>
    <d v="2018-07-10T09:32:05"/>
    <d v="2018-07-10T09:33:46"/>
    <s v="201.244.175.208"/>
    <m/>
    <m/>
    <m/>
    <n v="36"/>
    <x v="2"/>
    <x v="2"/>
    <x v="2"/>
    <x v="2"/>
    <s v="N/A"/>
    <x v="2"/>
    <x v="2"/>
    <x v="0"/>
    <n v="3"/>
    <n v="4"/>
    <n v="2"/>
    <n v="5"/>
    <n v="1"/>
    <n v="1"/>
    <n v="2"/>
    <n v="3"/>
    <n v="4"/>
    <x v="2"/>
    <n v="6"/>
    <n v="7"/>
    <n v="8"/>
    <n v="9"/>
    <n v="10"/>
    <x v="0"/>
  </r>
  <r>
    <n v="6912883923"/>
    <n v="174216493"/>
    <d v="2018-07-10T09:18:18"/>
    <d v="2018-07-10T09:21:47"/>
    <s v="186.117.159.149"/>
    <m/>
    <m/>
    <m/>
    <n v="39"/>
    <x v="2"/>
    <x v="2"/>
    <x v="2"/>
    <x v="2"/>
    <s v="N/A"/>
    <x v="0"/>
    <x v="2"/>
    <x v="0"/>
    <n v="4"/>
    <n v="1"/>
    <n v="3"/>
    <n v="2"/>
    <n v="5"/>
    <n v="10"/>
    <n v="7"/>
    <n v="4"/>
    <n v="8"/>
    <x v="0"/>
    <n v="9"/>
    <n v="6"/>
    <n v="1"/>
    <n v="5"/>
    <n v="2"/>
    <x v="0"/>
  </r>
  <r>
    <n v="6912880377"/>
    <n v="174216493"/>
    <d v="2018-07-10T09:12:13"/>
    <d v="2018-07-10T09:16:11"/>
    <s v="179.18.45.51"/>
    <m/>
    <m/>
    <m/>
    <n v="32"/>
    <x v="0"/>
    <x v="2"/>
    <x v="2"/>
    <x v="2"/>
    <s v="Internet"/>
    <x v="0"/>
    <x v="0"/>
    <x v="0"/>
    <n v="4"/>
    <n v="5"/>
    <n v="3"/>
    <n v="2"/>
    <n v="1"/>
    <n v="1"/>
    <n v="2"/>
    <n v="9"/>
    <n v="3"/>
    <x v="4"/>
    <n v="4"/>
    <n v="5"/>
    <n v="7"/>
    <n v="6"/>
    <n v="8"/>
    <x v="0"/>
  </r>
  <r>
    <n v="6912877605"/>
    <n v="174216493"/>
    <d v="2018-07-10T09:07:47"/>
    <d v="2018-07-10T09:11:45"/>
    <s v="177.252.248.62"/>
    <m/>
    <m/>
    <m/>
    <n v="34"/>
    <x v="2"/>
    <x v="2"/>
    <x v="2"/>
    <x v="2"/>
    <s v="N/A"/>
    <x v="0"/>
    <x v="0"/>
    <x v="0"/>
    <n v="2"/>
    <n v="3"/>
    <n v="1"/>
    <n v="4"/>
    <n v="5"/>
    <n v="2"/>
    <n v="5"/>
    <n v="6"/>
    <n v="1"/>
    <x v="6"/>
    <n v="3"/>
    <n v="4"/>
    <n v="10"/>
    <n v="8"/>
    <n v="9"/>
    <x v="0"/>
  </r>
  <r>
    <n v="6912873040"/>
    <n v="174366944"/>
    <d v="2018-07-10T09:01:39"/>
    <d v="2018-07-10T09:06:02"/>
    <s v="190.145.34.134"/>
    <s v="alexanderoliv@gmail.com"/>
    <s v="Alexander"/>
    <s v="Paredes"/>
    <n v="39"/>
    <x v="0"/>
    <x v="2"/>
    <x v="0"/>
    <x v="2"/>
    <s v="N/A"/>
    <x v="0"/>
    <x v="0"/>
    <x v="0"/>
    <m/>
    <m/>
    <m/>
    <m/>
    <n v="5"/>
    <n v="1"/>
    <n v="3"/>
    <n v="2"/>
    <n v="4"/>
    <x v="2"/>
    <n v="6"/>
    <n v="10"/>
    <n v="9"/>
    <n v="8"/>
    <n v="7"/>
    <x v="0"/>
  </r>
  <r>
    <n v="6912864498"/>
    <n v="174216493"/>
    <d v="2018-07-10T08:46:16"/>
    <d v="2018-07-10T08:52:13"/>
    <s v="152.201.51.130"/>
    <m/>
    <m/>
    <m/>
    <n v="55"/>
    <x v="0"/>
    <x v="0"/>
    <x v="0"/>
    <x v="2"/>
    <s v="N/A"/>
    <x v="0"/>
    <x v="0"/>
    <x v="0"/>
    <n v="1"/>
    <n v="3"/>
    <m/>
    <n v="2"/>
    <n v="4"/>
    <n v="8"/>
    <n v="1"/>
    <n v="9"/>
    <n v="4"/>
    <x v="4"/>
    <n v="6"/>
    <n v="7"/>
    <n v="5"/>
    <n v="3"/>
    <n v="2"/>
    <x v="4"/>
  </r>
  <r>
    <n v="6912859920"/>
    <n v="174216493"/>
    <d v="2018-07-10T08:38:38"/>
    <d v="2018-07-10T08:41:58"/>
    <s v="191.152.69.228"/>
    <m/>
    <m/>
    <m/>
    <n v="55"/>
    <x v="0"/>
    <x v="2"/>
    <x v="0"/>
    <x v="2"/>
    <s v="N/A"/>
    <x v="0"/>
    <x v="2"/>
    <x v="0"/>
    <n v="2"/>
    <n v="5"/>
    <n v="1"/>
    <n v="3"/>
    <n v="4"/>
    <n v="1"/>
    <n v="5"/>
    <n v="2"/>
    <n v="8"/>
    <x v="6"/>
    <n v="6"/>
    <n v="3"/>
    <n v="4"/>
    <n v="9"/>
    <n v="10"/>
    <x v="4"/>
  </r>
  <r>
    <n v="6912856371"/>
    <n v="174216493"/>
    <d v="2018-07-10T08:33:27"/>
    <d v="2018-07-10T08:35:40"/>
    <s v="152.202.2.121"/>
    <m/>
    <m/>
    <m/>
    <n v="57"/>
    <x v="2"/>
    <x v="2"/>
    <x v="2"/>
    <x v="2"/>
    <s v="N/A"/>
    <x v="2"/>
    <x v="2"/>
    <x v="0"/>
    <n v="1"/>
    <n v="2"/>
    <n v="3"/>
    <n v="4"/>
    <n v="5"/>
    <n v="3"/>
    <n v="2"/>
    <n v="4"/>
    <n v="5"/>
    <x v="7"/>
    <n v="1"/>
    <n v="7"/>
    <n v="8"/>
    <n v="9"/>
    <n v="10"/>
    <x v="4"/>
  </r>
  <r>
    <n v="6912848688"/>
    <n v="174216493"/>
    <d v="2018-07-10T08:13:37"/>
    <d v="2018-07-10T08:21:49"/>
    <s v="177.252.248.153"/>
    <m/>
    <m/>
    <m/>
    <n v="35"/>
    <x v="0"/>
    <x v="2"/>
    <x v="0"/>
    <x v="0"/>
    <s v="Ecototal"/>
    <x v="0"/>
    <x v="0"/>
    <x v="0"/>
    <n v="5"/>
    <n v="1"/>
    <n v="2"/>
    <n v="4"/>
    <n v="3"/>
    <n v="10"/>
    <n v="2"/>
    <n v="3"/>
    <n v="6"/>
    <x v="2"/>
    <n v="7"/>
    <n v="4"/>
    <n v="9"/>
    <n v="8"/>
    <n v="1"/>
    <x v="0"/>
  </r>
  <r>
    <n v="6912848655"/>
    <n v="174216493"/>
    <d v="2018-07-10T08:19:33"/>
    <d v="2018-07-10T08:21:45"/>
    <s v="181.242.15.39"/>
    <m/>
    <m/>
    <m/>
    <n v="36"/>
    <x v="2"/>
    <x v="2"/>
    <x v="2"/>
    <x v="2"/>
    <s v="N/A"/>
    <x v="0"/>
    <x v="0"/>
    <x v="3"/>
    <n v="5"/>
    <n v="1"/>
    <n v="4"/>
    <n v="3"/>
    <n v="2"/>
    <n v="1"/>
    <n v="2"/>
    <n v="3"/>
    <n v="4"/>
    <x v="2"/>
    <n v="6"/>
    <n v="7"/>
    <n v="8"/>
    <n v="9"/>
    <n v="10"/>
    <x v="0"/>
  </r>
  <r>
    <n v="6912839820"/>
    <n v="174216493"/>
    <d v="2018-07-10T08:01:50"/>
    <d v="2018-07-10T08:05:18"/>
    <s v="191.65.89.82"/>
    <m/>
    <m/>
    <m/>
    <n v="37"/>
    <x v="2"/>
    <x v="2"/>
    <x v="2"/>
    <x v="2"/>
    <s v="N/A"/>
    <x v="0"/>
    <x v="0"/>
    <x v="0"/>
    <n v="2"/>
    <n v="3"/>
    <n v="1"/>
    <n v="4"/>
    <n v="5"/>
    <n v="1"/>
    <n v="4"/>
    <n v="5"/>
    <n v="3"/>
    <x v="4"/>
    <n v="6"/>
    <n v="7"/>
    <n v="8"/>
    <n v="2"/>
    <n v="9"/>
    <x v="0"/>
  </r>
  <r>
    <n v="6912834371"/>
    <n v="174216493"/>
    <d v="2018-07-10T07:51:20"/>
    <d v="2018-07-10T07:54:39"/>
    <s v="190.127.142.221"/>
    <m/>
    <m/>
    <m/>
    <n v="33"/>
    <x v="0"/>
    <x v="0"/>
    <x v="2"/>
    <x v="0"/>
    <s v="VerdeLógico"/>
    <x v="0"/>
    <x v="0"/>
    <x v="0"/>
    <n v="3"/>
    <n v="1"/>
    <n v="2"/>
    <n v="4"/>
    <n v="5"/>
    <n v="9"/>
    <n v="2"/>
    <n v="3"/>
    <n v="4"/>
    <x v="2"/>
    <n v="6"/>
    <n v="7"/>
    <n v="1"/>
    <n v="8"/>
    <n v="10"/>
    <x v="0"/>
  </r>
  <r>
    <n v="6912830233"/>
    <n v="174216493"/>
    <d v="2018-07-10T07:42:25"/>
    <d v="2018-07-10T07:46:24"/>
    <s v="190.157.133.227"/>
    <m/>
    <m/>
    <m/>
    <n v="29"/>
    <x v="2"/>
    <x v="2"/>
    <x v="0"/>
    <x v="2"/>
    <s v="N/A"/>
    <x v="0"/>
    <x v="0"/>
    <x v="0"/>
    <n v="3"/>
    <n v="1"/>
    <n v="2"/>
    <n v="4"/>
    <n v="5"/>
    <n v="1"/>
    <n v="2"/>
    <n v="3"/>
    <n v="4"/>
    <x v="2"/>
    <n v="6"/>
    <n v="7"/>
    <n v="8"/>
    <n v="9"/>
    <n v="10"/>
    <x v="3"/>
  </r>
  <r>
    <n v="6912830129"/>
    <n v="174216493"/>
    <d v="2018-07-10T07:44:15"/>
    <d v="2018-07-10T07:46:12"/>
    <s v="190.217.109.90"/>
    <m/>
    <m/>
    <m/>
    <n v="31"/>
    <x v="2"/>
    <x v="2"/>
    <x v="2"/>
    <x v="2"/>
    <s v="N/A"/>
    <x v="2"/>
    <x v="0"/>
    <x v="0"/>
    <n v="5"/>
    <n v="2"/>
    <m/>
    <n v="3"/>
    <m/>
    <n v="1"/>
    <n v="2"/>
    <n v="3"/>
    <n v="4"/>
    <x v="7"/>
    <n v="5"/>
    <n v="7"/>
    <n v="8"/>
    <n v="9"/>
    <n v="10"/>
    <x v="0"/>
  </r>
  <r>
    <n v="6912816531"/>
    <n v="174216493"/>
    <d v="2018-07-10T07:15:58"/>
    <d v="2018-07-10T07:17:18"/>
    <s v="190.130.103.225"/>
    <m/>
    <m/>
    <m/>
    <n v="45"/>
    <x v="2"/>
    <x v="2"/>
    <x v="2"/>
    <x v="2"/>
    <s v="N/A"/>
    <x v="0"/>
    <x v="0"/>
    <x v="0"/>
    <n v="1"/>
    <n v="5"/>
    <n v="2"/>
    <n v="3"/>
    <n v="4"/>
    <n v="7"/>
    <n v="3"/>
    <n v="1"/>
    <n v="2"/>
    <x v="8"/>
    <n v="5"/>
    <n v="6"/>
    <n v="8"/>
    <n v="9"/>
    <n v="10"/>
    <x v="2"/>
  </r>
  <r>
    <n v="6912813667"/>
    <n v="174216493"/>
    <d v="2018-07-10T07:08:34"/>
    <d v="2018-07-10T07:11:09"/>
    <s v="181.61.11.153"/>
    <m/>
    <m/>
    <m/>
    <n v="39"/>
    <x v="0"/>
    <x v="2"/>
    <x v="2"/>
    <x v="2"/>
    <s v="N/A"/>
    <x v="0"/>
    <x v="0"/>
    <x v="0"/>
    <n v="5"/>
    <n v="1"/>
    <n v="3"/>
    <n v="2"/>
    <n v="4"/>
    <n v="10"/>
    <n v="1"/>
    <n v="2"/>
    <n v="3"/>
    <x v="8"/>
    <n v="5"/>
    <n v="6"/>
    <n v="7"/>
    <n v="8"/>
    <n v="9"/>
    <x v="0"/>
  </r>
  <r>
    <n v="6912813632"/>
    <n v="174216493"/>
    <d v="2018-07-10T07:07:18"/>
    <d v="2018-07-10T07:11:05"/>
    <s v="181.57.249.8"/>
    <m/>
    <m/>
    <m/>
    <n v="36"/>
    <x v="0"/>
    <x v="2"/>
    <x v="0"/>
    <x v="2"/>
    <s v="N/A"/>
    <x v="0"/>
    <x v="0"/>
    <x v="0"/>
    <m/>
    <m/>
    <m/>
    <n v="5"/>
    <m/>
    <n v="1"/>
    <n v="2"/>
    <n v="9"/>
    <n v="3"/>
    <x v="10"/>
    <n v="4"/>
    <n v="7"/>
    <n v="10"/>
    <n v="5"/>
    <n v="6"/>
    <x v="0"/>
  </r>
  <r>
    <n v="6912810278"/>
    <n v="174216493"/>
    <d v="2018-07-10T07:01:25"/>
    <d v="2018-07-10T07:06:08"/>
    <s v="179.18.47.115"/>
    <m/>
    <m/>
    <m/>
    <n v="43"/>
    <x v="0"/>
    <x v="2"/>
    <x v="2"/>
    <x v="2"/>
    <s v="N/A"/>
    <x v="0"/>
    <x v="0"/>
    <x v="0"/>
    <m/>
    <m/>
    <m/>
    <m/>
    <n v="2"/>
    <n v="10"/>
    <n v="3"/>
    <n v="1"/>
    <n v="5"/>
    <x v="9"/>
    <n v="6"/>
    <n v="7"/>
    <n v="8"/>
    <n v="9"/>
    <n v="4"/>
    <x v="2"/>
  </r>
  <r>
    <n v="6912807344"/>
    <n v="174216493"/>
    <d v="2018-07-10T06:51:38"/>
    <d v="2018-07-10T06:56:42"/>
    <s v="181.59.170.13"/>
    <m/>
    <m/>
    <m/>
    <n v="38"/>
    <x v="0"/>
    <x v="2"/>
    <x v="2"/>
    <x v="2"/>
    <s v="N/A"/>
    <x v="0"/>
    <x v="0"/>
    <x v="0"/>
    <n v="4"/>
    <m/>
    <n v="5"/>
    <n v="3"/>
    <n v="2"/>
    <n v="1"/>
    <n v="5"/>
    <n v="4"/>
    <n v="2"/>
    <x v="7"/>
    <n v="9"/>
    <n v="7"/>
    <n v="3"/>
    <n v="10"/>
    <n v="8"/>
    <x v="0"/>
  </r>
  <r>
    <n v="6912800237"/>
    <n v="174216493"/>
    <d v="2018-07-10T06:36:01"/>
    <d v="2018-07-10T06:38:04"/>
    <s v="179.18.37.254"/>
    <m/>
    <m/>
    <m/>
    <n v="42"/>
    <x v="0"/>
    <x v="0"/>
    <x v="0"/>
    <x v="0"/>
    <s v="Amway Colombia"/>
    <x v="0"/>
    <x v="0"/>
    <x v="0"/>
    <n v="1"/>
    <n v="4"/>
    <n v="2"/>
    <n v="3"/>
    <n v="5"/>
    <n v="1"/>
    <n v="2"/>
    <n v="3"/>
    <n v="4"/>
    <x v="2"/>
    <n v="6"/>
    <n v="7"/>
    <n v="8"/>
    <n v="9"/>
    <n v="10"/>
    <x v="2"/>
  </r>
  <r>
    <n v="6912798237"/>
    <n v="174216493"/>
    <d v="2018-07-09T20:43:55"/>
    <d v="2018-07-10T06:33:01"/>
    <s v="181.49.73.75"/>
    <m/>
    <m/>
    <m/>
    <n v="33"/>
    <x v="2"/>
    <x v="2"/>
    <x v="2"/>
    <x v="2"/>
    <s v="N/A"/>
    <x v="0"/>
    <x v="2"/>
    <x v="0"/>
    <n v="2"/>
    <n v="3"/>
    <n v="1"/>
    <n v="5"/>
    <n v="4"/>
    <n v="1"/>
    <n v="4"/>
    <n v="5"/>
    <n v="2"/>
    <x v="7"/>
    <n v="3"/>
    <n v="7"/>
    <n v="8"/>
    <n v="9"/>
    <n v="10"/>
    <x v="0"/>
  </r>
  <r>
    <n v="6912793177"/>
    <n v="174216493"/>
    <d v="2018-07-10T06:16:05"/>
    <d v="2018-07-10T06:19:49"/>
    <s v="191.102.238.117"/>
    <m/>
    <m/>
    <m/>
    <n v="40"/>
    <x v="0"/>
    <x v="2"/>
    <x v="2"/>
    <x v="2"/>
    <s v="N/A"/>
    <x v="0"/>
    <x v="2"/>
    <x v="0"/>
    <n v="1"/>
    <n v="2"/>
    <n v="3"/>
    <n v="4"/>
    <n v="5"/>
    <n v="7"/>
    <n v="4"/>
    <n v="2"/>
    <n v="3"/>
    <x v="2"/>
    <n v="6"/>
    <n v="8"/>
    <n v="10"/>
    <n v="9"/>
    <n v="1"/>
    <x v="2"/>
  </r>
  <r>
    <n v="6912788124"/>
    <n v="174216493"/>
    <d v="2018-07-10T06:02:34"/>
    <d v="2018-07-10T06:05:49"/>
    <s v="190.151.209.208"/>
    <m/>
    <m/>
    <m/>
    <n v="45"/>
    <x v="2"/>
    <x v="2"/>
    <x v="2"/>
    <x v="2"/>
    <s v="N/A"/>
    <x v="0"/>
    <x v="0"/>
    <x v="3"/>
    <m/>
    <m/>
    <m/>
    <m/>
    <m/>
    <n v="2"/>
    <n v="3"/>
    <n v="4"/>
    <n v="5"/>
    <x v="7"/>
    <n v="1"/>
    <n v="7"/>
    <n v="8"/>
    <n v="9"/>
    <n v="10"/>
    <x v="2"/>
  </r>
  <r>
    <n v="6912709996"/>
    <n v="174366944"/>
    <d v="2018-07-10T01:36:01"/>
    <d v="2018-07-10T01:39:41"/>
    <s v="185.154.3.42"/>
    <s v="jorge.garzonp@gmail.com"/>
    <s v="Jorge"/>
    <s v="Garzón"/>
    <n v="36"/>
    <x v="2"/>
    <x v="2"/>
    <x v="0"/>
    <x v="2"/>
    <s v="N/A"/>
    <x v="0"/>
    <x v="2"/>
    <x v="0"/>
    <n v="3"/>
    <m/>
    <n v="1"/>
    <n v="2"/>
    <m/>
    <n v="1"/>
    <n v="7"/>
    <n v="3"/>
    <n v="8"/>
    <x v="3"/>
    <n v="5"/>
    <n v="10"/>
    <n v="2"/>
    <n v="6"/>
    <n v="4"/>
    <x v="0"/>
  </r>
  <r>
    <n v="6912706960"/>
    <n v="174216493"/>
    <d v="2018-07-10T01:24:22"/>
    <d v="2018-07-10T01:26:33"/>
    <s v="186.119.247.139"/>
    <m/>
    <m/>
    <m/>
    <n v="41"/>
    <x v="0"/>
    <x v="2"/>
    <x v="0"/>
    <x v="2"/>
    <s v="N/A"/>
    <x v="0"/>
    <x v="0"/>
    <x v="0"/>
    <m/>
    <m/>
    <m/>
    <m/>
    <m/>
    <n v="10"/>
    <n v="4"/>
    <n v="3"/>
    <n v="9"/>
    <x v="2"/>
    <n v="6"/>
    <n v="7"/>
    <n v="8"/>
    <n v="1"/>
    <n v="2"/>
    <x v="2"/>
  </r>
  <r>
    <n v="6912683778"/>
    <n v="174216493"/>
    <d v="2018-07-09T23:20:24"/>
    <d v="2018-07-09T23:24:49"/>
    <s v="181.68.7.24"/>
    <m/>
    <m/>
    <m/>
    <n v="40"/>
    <x v="2"/>
    <x v="2"/>
    <x v="2"/>
    <x v="2"/>
    <s v="N/A"/>
    <x v="0"/>
    <x v="2"/>
    <x v="0"/>
    <n v="4"/>
    <n v="2"/>
    <n v="1"/>
    <n v="3"/>
    <n v="5"/>
    <n v="9"/>
    <n v="6"/>
    <n v="4"/>
    <n v="10"/>
    <x v="9"/>
    <n v="8"/>
    <n v="7"/>
    <n v="1"/>
    <n v="5"/>
    <n v="3"/>
    <x v="2"/>
  </r>
  <r>
    <n v="6912681151"/>
    <n v="174216493"/>
    <d v="2018-07-09T22:49:45"/>
    <d v="2018-07-09T23:11:54"/>
    <s v="181.128.204.132"/>
    <m/>
    <m/>
    <m/>
    <n v="35"/>
    <x v="2"/>
    <x v="2"/>
    <x v="2"/>
    <x v="2"/>
    <s v="N/A"/>
    <x v="0"/>
    <x v="0"/>
    <x v="0"/>
    <n v="5"/>
    <n v="1"/>
    <n v="3"/>
    <n v="4"/>
    <n v="2"/>
    <n v="1"/>
    <n v="10"/>
    <n v="9"/>
    <n v="5"/>
    <x v="9"/>
    <n v="3"/>
    <n v="4"/>
    <n v="6"/>
    <n v="7"/>
    <n v="8"/>
    <x v="0"/>
  </r>
  <r>
    <n v="6912678777"/>
    <n v="174216493"/>
    <d v="2018-07-09T22:59:10"/>
    <d v="2018-07-09T23:00:56"/>
    <s v="186.154.33.196"/>
    <m/>
    <m/>
    <m/>
    <n v="35"/>
    <x v="2"/>
    <x v="2"/>
    <x v="2"/>
    <x v="2"/>
    <s v="N/A"/>
    <x v="0"/>
    <x v="2"/>
    <x v="0"/>
    <n v="1"/>
    <n v="4"/>
    <n v="5"/>
    <n v="3"/>
    <n v="2"/>
    <n v="1"/>
    <n v="2"/>
    <n v="3"/>
    <n v="4"/>
    <x v="2"/>
    <n v="6"/>
    <n v="7"/>
    <n v="8"/>
    <n v="9"/>
    <n v="10"/>
    <x v="0"/>
  </r>
  <r>
    <n v="6912678639"/>
    <n v="174216493"/>
    <d v="2018-07-09T22:57:11"/>
    <d v="2018-07-09T23:00:25"/>
    <s v="186.145.26.193"/>
    <m/>
    <m/>
    <m/>
    <n v="24"/>
    <x v="2"/>
    <x v="2"/>
    <x v="0"/>
    <x v="2"/>
    <s v="N/A"/>
    <x v="0"/>
    <x v="0"/>
    <x v="0"/>
    <n v="5"/>
    <n v="2"/>
    <n v="1"/>
    <n v="3"/>
    <n v="4"/>
    <n v="1"/>
    <n v="2"/>
    <n v="3"/>
    <n v="5"/>
    <x v="8"/>
    <n v="6"/>
    <n v="7"/>
    <n v="8"/>
    <n v="9"/>
    <n v="10"/>
    <x v="3"/>
  </r>
  <r>
    <n v="6912675408"/>
    <n v="174216493"/>
    <d v="2018-07-09T22:42:51"/>
    <d v="2018-07-09T22:46:46"/>
    <s v="191.78.133.20"/>
    <m/>
    <m/>
    <m/>
    <n v="27"/>
    <x v="0"/>
    <x v="2"/>
    <x v="2"/>
    <x v="2"/>
    <s v="N/A"/>
    <x v="2"/>
    <x v="2"/>
    <x v="0"/>
    <m/>
    <n v="3"/>
    <n v="2"/>
    <n v="1"/>
    <n v="5"/>
    <n v="1"/>
    <n v="3"/>
    <n v="7"/>
    <n v="4"/>
    <x v="3"/>
    <n v="5"/>
    <n v="2"/>
    <n v="8"/>
    <n v="6"/>
    <n v="10"/>
    <x v="3"/>
  </r>
  <r>
    <n v="6912672184"/>
    <n v="174216493"/>
    <d v="2018-07-09T22:31:42"/>
    <d v="2018-07-09T22:33:40"/>
    <s v="190.145.247.213"/>
    <m/>
    <m/>
    <m/>
    <n v="40"/>
    <x v="2"/>
    <x v="2"/>
    <x v="2"/>
    <x v="2"/>
    <s v="N/A"/>
    <x v="2"/>
    <x v="2"/>
    <x v="0"/>
    <n v="2"/>
    <n v="1"/>
    <n v="3"/>
    <n v="4"/>
    <n v="5"/>
    <n v="1"/>
    <n v="2"/>
    <n v="3"/>
    <n v="4"/>
    <x v="2"/>
    <n v="6"/>
    <n v="7"/>
    <n v="8"/>
    <n v="9"/>
    <n v="10"/>
    <x v="2"/>
  </r>
  <r>
    <n v="6912671252"/>
    <n v="174216493"/>
    <d v="2018-07-09T22:27:11"/>
    <d v="2018-07-09T22:29:36"/>
    <s v="177.252.251.239"/>
    <m/>
    <m/>
    <m/>
    <n v="39"/>
    <x v="2"/>
    <x v="2"/>
    <x v="2"/>
    <x v="2"/>
    <s v="N/A"/>
    <x v="0"/>
    <x v="2"/>
    <x v="0"/>
    <n v="3"/>
    <n v="4"/>
    <n v="5"/>
    <n v="1"/>
    <n v="2"/>
    <n v="1"/>
    <n v="2"/>
    <n v="3"/>
    <n v="4"/>
    <x v="2"/>
    <n v="6"/>
    <n v="9"/>
    <n v="7"/>
    <n v="8"/>
    <n v="10"/>
    <x v="0"/>
  </r>
  <r>
    <n v="6912670041"/>
    <n v="174216493"/>
    <d v="2018-07-09T22:22:37"/>
    <d v="2018-07-09T22:24:29"/>
    <s v="186.31.58.63"/>
    <m/>
    <m/>
    <m/>
    <n v="25"/>
    <x v="2"/>
    <x v="2"/>
    <x v="2"/>
    <x v="2"/>
    <s v="N/A"/>
    <x v="0"/>
    <x v="2"/>
    <x v="0"/>
    <n v="2"/>
    <n v="4"/>
    <n v="5"/>
    <n v="3"/>
    <n v="1"/>
    <n v="10"/>
    <n v="8"/>
    <n v="2"/>
    <n v="7"/>
    <x v="0"/>
    <n v="5"/>
    <n v="4"/>
    <n v="1"/>
    <n v="9"/>
    <n v="6"/>
    <x v="3"/>
  </r>
  <r>
    <n v="6912669925"/>
    <n v="174216493"/>
    <d v="2018-07-09T22:18:28"/>
    <d v="2018-07-09T22:24:03"/>
    <s v="190.157.61.6"/>
    <m/>
    <m/>
    <m/>
    <n v="47"/>
    <x v="2"/>
    <x v="2"/>
    <x v="2"/>
    <x v="2"/>
    <s v="N/A"/>
    <x v="0"/>
    <x v="0"/>
    <x v="0"/>
    <n v="5"/>
    <n v="1"/>
    <n v="4"/>
    <n v="3"/>
    <n v="2"/>
    <n v="10"/>
    <n v="6"/>
    <n v="5"/>
    <n v="9"/>
    <x v="5"/>
    <n v="8"/>
    <n v="7"/>
    <n v="2"/>
    <n v="4"/>
    <n v="3"/>
    <x v="2"/>
  </r>
  <r>
    <n v="6912669434"/>
    <n v="174216493"/>
    <d v="2018-07-09T22:16:37"/>
    <d v="2018-07-09T22:22:05"/>
    <s v="190.156.36.174"/>
    <m/>
    <m/>
    <m/>
    <n v="39"/>
    <x v="2"/>
    <x v="2"/>
    <x v="2"/>
    <x v="2"/>
    <s v="N/A"/>
    <x v="0"/>
    <x v="0"/>
    <x v="0"/>
    <n v="1"/>
    <n v="4"/>
    <n v="5"/>
    <n v="3"/>
    <n v="2"/>
    <n v="9"/>
    <n v="8"/>
    <n v="7"/>
    <n v="5"/>
    <x v="0"/>
    <n v="10"/>
    <n v="6"/>
    <n v="1"/>
    <n v="4"/>
    <n v="2"/>
    <x v="0"/>
  </r>
  <r>
    <n v="6912665772"/>
    <n v="174216493"/>
    <d v="2018-07-09T22:02:58"/>
    <d v="2018-07-09T22:06:35"/>
    <s v="190.84.133.27"/>
    <m/>
    <m/>
    <m/>
    <n v="31"/>
    <x v="0"/>
    <x v="2"/>
    <x v="2"/>
    <x v="2"/>
    <s v="N/A"/>
    <x v="0"/>
    <x v="0"/>
    <x v="0"/>
    <n v="1"/>
    <n v="3"/>
    <n v="2"/>
    <n v="4"/>
    <n v="5"/>
    <n v="7"/>
    <n v="2"/>
    <n v="3"/>
    <n v="8"/>
    <x v="2"/>
    <n v="9"/>
    <n v="10"/>
    <n v="4"/>
    <n v="6"/>
    <n v="1"/>
    <x v="0"/>
  </r>
  <r>
    <n v="6912665293"/>
    <n v="174216493"/>
    <d v="2018-07-09T21:55:02"/>
    <d v="2018-07-09T22:04:37"/>
    <s v="190.130.77.30"/>
    <m/>
    <m/>
    <m/>
    <n v="38"/>
    <x v="2"/>
    <x v="2"/>
    <x v="2"/>
    <x v="2"/>
    <s v="N/A"/>
    <x v="0"/>
    <x v="0"/>
    <x v="0"/>
    <n v="1"/>
    <n v="3"/>
    <n v="2"/>
    <n v="5"/>
    <n v="4"/>
    <n v="9"/>
    <n v="1"/>
    <n v="3"/>
    <n v="4"/>
    <x v="6"/>
    <n v="5"/>
    <n v="6"/>
    <n v="8"/>
    <n v="2"/>
    <n v="10"/>
    <x v="0"/>
  </r>
  <r>
    <n v="6912664448"/>
    <n v="174216493"/>
    <d v="2018-07-09T21:56:07"/>
    <d v="2018-07-09T22:00:53"/>
    <s v="190.127.140.107"/>
    <m/>
    <m/>
    <m/>
    <n v="37"/>
    <x v="0"/>
    <x v="2"/>
    <x v="0"/>
    <x v="2"/>
    <s v="N/A"/>
    <x v="0"/>
    <x v="0"/>
    <x v="0"/>
    <n v="5"/>
    <n v="2"/>
    <n v="4"/>
    <n v="3"/>
    <n v="1"/>
    <n v="10"/>
    <n v="1"/>
    <n v="3"/>
    <n v="6"/>
    <x v="8"/>
    <n v="7"/>
    <n v="9"/>
    <n v="5"/>
    <n v="8"/>
    <n v="2"/>
    <x v="0"/>
  </r>
  <r>
    <n v="6912664397"/>
    <n v="174216493"/>
    <d v="2018-07-09T21:58:27"/>
    <d v="2018-07-09T22:00:38"/>
    <s v="190.130.64.2"/>
    <m/>
    <m/>
    <m/>
    <n v="30"/>
    <x v="0"/>
    <x v="2"/>
    <x v="0"/>
    <x v="2"/>
    <s v="N/A"/>
    <x v="0"/>
    <x v="0"/>
    <x v="0"/>
    <n v="1"/>
    <n v="2"/>
    <n v="5"/>
    <n v="3"/>
    <n v="4"/>
    <n v="1"/>
    <n v="10"/>
    <n v="3"/>
    <n v="4"/>
    <x v="2"/>
    <n v="6"/>
    <n v="7"/>
    <n v="8"/>
    <n v="9"/>
    <n v="2"/>
    <x v="3"/>
  </r>
  <r>
    <n v="6912664278"/>
    <n v="174216493"/>
    <d v="2018-07-09T21:54:56"/>
    <d v="2018-07-09T22:00:20"/>
    <s v="186.28.206.220"/>
    <m/>
    <m/>
    <m/>
    <n v="34"/>
    <x v="0"/>
    <x v="2"/>
    <x v="2"/>
    <x v="2"/>
    <s v="N/A"/>
    <x v="0"/>
    <x v="2"/>
    <x v="0"/>
    <n v="1"/>
    <n v="2"/>
    <n v="3"/>
    <n v="4"/>
    <n v="5"/>
    <n v="9"/>
    <n v="5"/>
    <n v="2"/>
    <n v="1"/>
    <x v="0"/>
    <n v="8"/>
    <n v="7"/>
    <n v="6"/>
    <n v="4"/>
    <n v="10"/>
    <x v="0"/>
  </r>
  <r>
    <n v="6912663066"/>
    <n v="174216493"/>
    <d v="2018-07-09T21:50:55"/>
    <d v="2018-07-09T21:54:39"/>
    <s v="186.80.63.86"/>
    <m/>
    <m/>
    <m/>
    <n v="40"/>
    <x v="0"/>
    <x v="2"/>
    <x v="0"/>
    <x v="2"/>
    <s v="N/A"/>
    <x v="0"/>
    <x v="0"/>
    <x v="3"/>
    <n v="2"/>
    <n v="3"/>
    <n v="5"/>
    <n v="4"/>
    <n v="1"/>
    <n v="1"/>
    <n v="9"/>
    <n v="10"/>
    <n v="4"/>
    <x v="2"/>
    <n v="6"/>
    <n v="8"/>
    <n v="7"/>
    <n v="2"/>
    <n v="3"/>
    <x v="2"/>
  </r>
  <r>
    <n v="6912663011"/>
    <n v="174216493"/>
    <d v="2018-07-09T21:52:20"/>
    <d v="2018-07-09T21:54:27"/>
    <s v="200.118.249.83"/>
    <m/>
    <m/>
    <m/>
    <n v="38"/>
    <x v="2"/>
    <x v="2"/>
    <x v="2"/>
    <x v="2"/>
    <s v="N/A"/>
    <x v="0"/>
    <x v="0"/>
    <x v="0"/>
    <n v="5"/>
    <n v="3"/>
    <n v="4"/>
    <n v="2"/>
    <m/>
    <n v="1"/>
    <n v="2"/>
    <n v="3"/>
    <n v="4"/>
    <x v="2"/>
    <n v="6"/>
    <n v="7"/>
    <n v="8"/>
    <n v="9"/>
    <n v="10"/>
    <x v="0"/>
  </r>
  <r>
    <n v="6912662753"/>
    <n v="174366944"/>
    <d v="2018-07-09T21:50:44"/>
    <d v="2018-07-09T21:55:43"/>
    <s v="186.155.106.122"/>
    <s v="mtovar049@gmail.com"/>
    <s v="maria eugenia"/>
    <s v="tovar"/>
    <n v="53"/>
    <x v="0"/>
    <x v="2"/>
    <x v="2"/>
    <x v="2"/>
    <s v="N/A"/>
    <x v="0"/>
    <x v="2"/>
    <x v="0"/>
    <m/>
    <m/>
    <m/>
    <m/>
    <n v="1"/>
    <n v="9"/>
    <n v="1"/>
    <n v="3"/>
    <n v="6"/>
    <x v="8"/>
    <n v="5"/>
    <n v="7"/>
    <n v="8"/>
    <n v="10"/>
    <n v="2"/>
    <x v="4"/>
  </r>
  <r>
    <n v="6912662197"/>
    <n v="174216493"/>
    <d v="2018-07-09T21:48:53"/>
    <d v="2018-07-09T21:51:58"/>
    <s v="179.18.52.140"/>
    <m/>
    <m/>
    <m/>
    <n v="56"/>
    <x v="2"/>
    <x v="2"/>
    <x v="0"/>
    <x v="2"/>
    <s v="N/A"/>
    <x v="2"/>
    <x v="2"/>
    <x v="0"/>
    <n v="1"/>
    <n v="2"/>
    <n v="3"/>
    <n v="4"/>
    <n v="5"/>
    <n v="2"/>
    <n v="1"/>
    <n v="5"/>
    <n v="3"/>
    <x v="8"/>
    <n v="6"/>
    <n v="7"/>
    <n v="8"/>
    <n v="9"/>
    <n v="10"/>
    <x v="4"/>
  </r>
  <r>
    <n v="6912661675"/>
    <n v="174216493"/>
    <d v="2018-07-09T21:47:09"/>
    <d v="2018-07-09T21:49:25"/>
    <s v="181.55.161.165"/>
    <m/>
    <m/>
    <m/>
    <n v="38"/>
    <x v="0"/>
    <x v="2"/>
    <x v="0"/>
    <x v="2"/>
    <s v="N/A"/>
    <x v="0"/>
    <x v="2"/>
    <x v="3"/>
    <m/>
    <n v="1"/>
    <n v="5"/>
    <m/>
    <m/>
    <n v="3"/>
    <n v="4"/>
    <n v="5"/>
    <n v="6"/>
    <x v="9"/>
    <n v="7"/>
    <n v="8"/>
    <n v="9"/>
    <n v="10"/>
    <n v="1"/>
    <x v="0"/>
  </r>
  <r>
    <n v="6912661554"/>
    <n v="174216493"/>
    <d v="2018-07-09T21:46:13"/>
    <d v="2018-07-09T21:48:28"/>
    <s v="190.26.186.243"/>
    <m/>
    <m/>
    <m/>
    <n v="32"/>
    <x v="2"/>
    <x v="2"/>
    <x v="2"/>
    <x v="2"/>
    <s v="N/A"/>
    <x v="0"/>
    <x v="0"/>
    <x v="0"/>
    <n v="1"/>
    <n v="2"/>
    <n v="3"/>
    <n v="4"/>
    <n v="5"/>
    <n v="1"/>
    <n v="8"/>
    <n v="3"/>
    <n v="4"/>
    <x v="2"/>
    <n v="6"/>
    <n v="7"/>
    <n v="2"/>
    <n v="9"/>
    <n v="10"/>
    <x v="0"/>
  </r>
  <r>
    <n v="6912661338"/>
    <n v="174216493"/>
    <d v="2018-07-09T21:45:59"/>
    <d v="2018-07-09T21:48:30"/>
    <s v="190.26.230.177"/>
    <m/>
    <m/>
    <m/>
    <n v="36"/>
    <x v="0"/>
    <x v="2"/>
    <x v="2"/>
    <x v="2"/>
    <s v="N/A"/>
    <x v="0"/>
    <x v="2"/>
    <x v="0"/>
    <m/>
    <m/>
    <m/>
    <m/>
    <n v="1"/>
    <n v="1"/>
    <n v="2"/>
    <n v="5"/>
    <n v="4"/>
    <x v="7"/>
    <n v="7"/>
    <n v="3"/>
    <n v="8"/>
    <n v="9"/>
    <n v="10"/>
    <x v="0"/>
  </r>
  <r>
    <n v="6912661169"/>
    <n v="174216493"/>
    <d v="2018-07-09T21:45:31"/>
    <d v="2018-07-09T21:46:56"/>
    <s v="191.89.228.12"/>
    <m/>
    <m/>
    <m/>
    <n v="31"/>
    <x v="2"/>
    <x v="2"/>
    <x v="2"/>
    <x v="2"/>
    <s v="N/A"/>
    <x v="0"/>
    <x v="2"/>
    <x v="0"/>
    <n v="4"/>
    <n v="1"/>
    <n v="5"/>
    <n v="2"/>
    <n v="3"/>
    <n v="1"/>
    <n v="2"/>
    <n v="3"/>
    <n v="4"/>
    <x v="2"/>
    <n v="6"/>
    <n v="7"/>
    <n v="8"/>
    <n v="9"/>
    <n v="10"/>
    <x v="0"/>
  </r>
  <r>
    <n v="6912660746"/>
    <n v="174216493"/>
    <d v="2018-07-09T21:41:34"/>
    <d v="2018-07-09T21:45:13"/>
    <s v="181.49.71.141"/>
    <m/>
    <m/>
    <m/>
    <n v="33"/>
    <x v="0"/>
    <x v="2"/>
    <x v="2"/>
    <x v="2"/>
    <s v="N/A"/>
    <x v="0"/>
    <x v="2"/>
    <x v="0"/>
    <n v="3"/>
    <n v="4"/>
    <n v="5"/>
    <n v="2"/>
    <n v="1"/>
    <n v="7"/>
    <n v="10"/>
    <n v="8"/>
    <n v="4"/>
    <x v="3"/>
    <n v="5"/>
    <n v="2"/>
    <n v="1"/>
    <n v="3"/>
    <n v="6"/>
    <x v="0"/>
  </r>
  <r>
    <n v="6912660529"/>
    <n v="174216493"/>
    <d v="2018-07-09T21:40:09"/>
    <d v="2018-07-09T21:44:21"/>
    <s v="186.80.250.84"/>
    <m/>
    <m/>
    <m/>
    <n v="37"/>
    <x v="0"/>
    <x v="2"/>
    <x v="0"/>
    <x v="0"/>
    <s v="Evok"/>
    <x v="0"/>
    <x v="0"/>
    <x v="0"/>
    <n v="4"/>
    <n v="3"/>
    <n v="1"/>
    <n v="2"/>
    <n v="5"/>
    <n v="8"/>
    <n v="5"/>
    <n v="1"/>
    <n v="7"/>
    <x v="9"/>
    <n v="10"/>
    <n v="9"/>
    <n v="3"/>
    <n v="6"/>
    <n v="4"/>
    <x v="0"/>
  </r>
  <r>
    <n v="6912660013"/>
    <n v="174216493"/>
    <d v="2018-07-09T21:31:23"/>
    <d v="2018-07-09T21:59:12"/>
    <s v="190.127.232.199"/>
    <m/>
    <m/>
    <m/>
    <n v="30"/>
    <x v="2"/>
    <x v="2"/>
    <x v="2"/>
    <x v="2"/>
    <s v="N/A"/>
    <x v="0"/>
    <x v="0"/>
    <x v="0"/>
    <m/>
    <m/>
    <m/>
    <m/>
    <m/>
    <n v="1"/>
    <n v="2"/>
    <n v="3"/>
    <n v="4"/>
    <x v="2"/>
    <n v="6"/>
    <n v="7"/>
    <n v="8"/>
    <n v="9"/>
    <n v="10"/>
    <x v="3"/>
  </r>
  <r>
    <n v="6912660012"/>
    <n v="174216493"/>
    <d v="2018-07-09T21:40:28"/>
    <d v="2018-07-09T21:42:14"/>
    <s v="190.145.246.222"/>
    <m/>
    <m/>
    <m/>
    <n v="35"/>
    <x v="2"/>
    <x v="2"/>
    <x v="2"/>
    <x v="2"/>
    <s v="N/A"/>
    <x v="0"/>
    <x v="2"/>
    <x v="0"/>
    <n v="1"/>
    <n v="4"/>
    <n v="2"/>
    <n v="3"/>
    <n v="5"/>
    <n v="1"/>
    <n v="2"/>
    <n v="3"/>
    <n v="4"/>
    <x v="2"/>
    <n v="6"/>
    <n v="7"/>
    <n v="8"/>
    <n v="9"/>
    <n v="10"/>
    <x v="0"/>
  </r>
  <r>
    <n v="6912659808"/>
    <n v="174216493"/>
    <d v="2018-07-09T21:39:24"/>
    <d v="2018-07-09T21:41:24"/>
    <s v="186.155.89.51"/>
    <m/>
    <m/>
    <m/>
    <n v="29"/>
    <x v="0"/>
    <x v="2"/>
    <x v="2"/>
    <x v="2"/>
    <s v="N/A"/>
    <x v="0"/>
    <x v="2"/>
    <x v="0"/>
    <n v="2"/>
    <n v="3"/>
    <n v="1"/>
    <n v="5"/>
    <n v="4"/>
    <n v="3"/>
    <n v="1"/>
    <n v="5"/>
    <n v="2"/>
    <x v="7"/>
    <n v="4"/>
    <n v="7"/>
    <n v="8"/>
    <n v="9"/>
    <n v="10"/>
    <x v="3"/>
  </r>
  <r>
    <n v="6912659805"/>
    <n v="174216493"/>
    <d v="2018-07-09T21:40:00"/>
    <d v="2018-07-09T21:41:23"/>
    <s v="152.201.1.221"/>
    <m/>
    <m/>
    <m/>
    <n v="32"/>
    <x v="0"/>
    <x v="2"/>
    <x v="0"/>
    <x v="0"/>
    <s v="Mercado libre "/>
    <x v="0"/>
    <x v="0"/>
    <x v="0"/>
    <n v="1"/>
    <n v="2"/>
    <n v="3"/>
    <n v="4"/>
    <n v="5"/>
    <n v="1"/>
    <n v="2"/>
    <n v="3"/>
    <n v="4"/>
    <x v="2"/>
    <n v="6"/>
    <n v="7"/>
    <n v="8"/>
    <n v="9"/>
    <n v="10"/>
    <x v="0"/>
  </r>
  <r>
    <n v="6912659407"/>
    <n v="174216493"/>
    <d v="2018-07-09T21:35:23"/>
    <d v="2018-07-09T21:39:54"/>
    <s v="181.57.244.227"/>
    <m/>
    <m/>
    <m/>
    <m/>
    <x v="2"/>
    <x v="2"/>
    <x v="2"/>
    <x v="2"/>
    <s v="N/A"/>
    <x v="0"/>
    <x v="2"/>
    <x v="0"/>
    <n v="1"/>
    <n v="2"/>
    <n v="3"/>
    <n v="4"/>
    <n v="5"/>
    <n v="1"/>
    <n v="8"/>
    <n v="7"/>
    <n v="9"/>
    <x v="2"/>
    <n v="2"/>
    <n v="3"/>
    <n v="10"/>
    <n v="4"/>
    <n v="6"/>
    <x v="1"/>
  </r>
  <r>
    <n v="6912659065"/>
    <n v="174216493"/>
    <d v="2018-07-09T21:35:44"/>
    <d v="2018-07-09T21:38:32"/>
    <s v="181.49.74.142"/>
    <m/>
    <m/>
    <m/>
    <n v="28"/>
    <x v="2"/>
    <x v="2"/>
    <x v="2"/>
    <x v="2"/>
    <s v="N/A"/>
    <x v="0"/>
    <x v="2"/>
    <x v="0"/>
    <n v="5"/>
    <n v="2"/>
    <m/>
    <n v="4"/>
    <n v="3"/>
    <n v="3"/>
    <n v="2"/>
    <n v="5"/>
    <n v="6"/>
    <x v="5"/>
    <n v="7"/>
    <n v="10"/>
    <n v="4"/>
    <n v="8"/>
    <n v="9"/>
    <x v="3"/>
  </r>
  <r>
    <n v="6912658562"/>
    <n v="174216493"/>
    <d v="2018-07-09T21:34:30"/>
    <d v="2018-07-09T21:36:32"/>
    <s v="186.29.25.223"/>
    <m/>
    <m/>
    <m/>
    <n v="34"/>
    <x v="2"/>
    <x v="2"/>
    <x v="0"/>
    <x v="0"/>
    <s v="El más verde.com"/>
    <x v="2"/>
    <x v="2"/>
    <x v="0"/>
    <n v="5"/>
    <n v="2"/>
    <n v="3"/>
    <n v="4"/>
    <n v="1"/>
    <n v="10"/>
    <n v="1"/>
    <n v="4"/>
    <n v="2"/>
    <x v="2"/>
    <n v="6"/>
    <n v="7"/>
    <n v="8"/>
    <n v="9"/>
    <n v="3"/>
    <x v="0"/>
  </r>
  <r>
    <n v="6912658375"/>
    <n v="174216493"/>
    <d v="2018-07-09T21:32:00"/>
    <d v="2018-07-09T21:36:15"/>
    <s v="181.50.209.135"/>
    <m/>
    <m/>
    <m/>
    <n v="42"/>
    <x v="2"/>
    <x v="2"/>
    <x v="2"/>
    <x v="2"/>
    <s v="N/A"/>
    <x v="2"/>
    <x v="2"/>
    <x v="2"/>
    <n v="3"/>
    <n v="1"/>
    <n v="2"/>
    <n v="5"/>
    <m/>
    <n v="3"/>
    <n v="1"/>
    <n v="2"/>
    <n v="4"/>
    <x v="2"/>
    <n v="6"/>
    <n v="8"/>
    <n v="9"/>
    <n v="10"/>
    <n v="7"/>
    <x v="2"/>
  </r>
  <r>
    <n v="6912658261"/>
    <n v="174216493"/>
    <d v="2018-07-09T21:30:13"/>
    <d v="2018-07-09T21:35:21"/>
    <s v="181.68.5.66"/>
    <m/>
    <m/>
    <m/>
    <n v="49"/>
    <x v="0"/>
    <x v="2"/>
    <x v="2"/>
    <x v="2"/>
    <s v="N/A"/>
    <x v="0"/>
    <x v="2"/>
    <x v="0"/>
    <n v="5"/>
    <n v="3"/>
    <n v="4"/>
    <n v="1"/>
    <n v="2"/>
    <n v="2"/>
    <n v="1"/>
    <n v="3"/>
    <n v="4"/>
    <x v="2"/>
    <n v="7"/>
    <n v="9"/>
    <n v="10"/>
    <n v="8"/>
    <n v="6"/>
    <x v="2"/>
  </r>
  <r>
    <n v="6912658245"/>
    <n v="174216493"/>
    <d v="2018-07-09T21:30:22"/>
    <d v="2018-07-09T21:35:17"/>
    <s v="201.244.40.167"/>
    <m/>
    <m/>
    <m/>
    <n v="33"/>
    <x v="0"/>
    <x v="2"/>
    <x v="0"/>
    <x v="2"/>
    <s v="Mercado libre "/>
    <x v="0"/>
    <x v="2"/>
    <x v="0"/>
    <n v="3"/>
    <n v="1"/>
    <n v="4"/>
    <n v="5"/>
    <n v="2"/>
    <n v="7"/>
    <n v="3"/>
    <n v="4"/>
    <n v="8"/>
    <x v="2"/>
    <n v="6"/>
    <n v="9"/>
    <n v="2"/>
    <n v="10"/>
    <n v="1"/>
    <x v="0"/>
  </r>
  <r>
    <n v="6912658073"/>
    <n v="174216493"/>
    <d v="2018-07-09T21:29:57"/>
    <d v="2018-07-09T21:34:33"/>
    <s v="152.201.176.151"/>
    <m/>
    <m/>
    <m/>
    <n v="44"/>
    <x v="2"/>
    <x v="2"/>
    <x v="2"/>
    <x v="2"/>
    <s v="N/A"/>
    <x v="0"/>
    <x v="0"/>
    <x v="0"/>
    <n v="5"/>
    <n v="3"/>
    <n v="2"/>
    <n v="1"/>
    <n v="4"/>
    <n v="10"/>
    <n v="8"/>
    <n v="6"/>
    <n v="5"/>
    <x v="8"/>
    <n v="7"/>
    <n v="9"/>
    <n v="1"/>
    <n v="2"/>
    <n v="3"/>
    <x v="2"/>
  </r>
  <r>
    <n v="6912658037"/>
    <n v="174216493"/>
    <d v="2018-07-09T21:32:21"/>
    <d v="2018-07-09T21:34:24"/>
    <s v="201.185.80.248"/>
    <m/>
    <m/>
    <m/>
    <n v="34"/>
    <x v="2"/>
    <x v="2"/>
    <x v="0"/>
    <x v="2"/>
    <s v="N/A"/>
    <x v="0"/>
    <x v="0"/>
    <x v="0"/>
    <n v="1"/>
    <n v="4"/>
    <n v="2"/>
    <n v="5"/>
    <n v="3"/>
    <n v="1"/>
    <n v="2"/>
    <n v="8"/>
    <n v="4"/>
    <x v="6"/>
    <n v="5"/>
    <n v="9"/>
    <n v="3"/>
    <n v="6"/>
    <n v="10"/>
    <x v="0"/>
  </r>
  <r>
    <n v="6912657601"/>
    <n v="174216493"/>
    <d v="2018-07-09T21:30:40"/>
    <d v="2018-07-09T21:32:51"/>
    <s v="181.49.69.2"/>
    <m/>
    <m/>
    <m/>
    <n v="23"/>
    <x v="2"/>
    <x v="2"/>
    <x v="2"/>
    <x v="2"/>
    <s v="N/A"/>
    <x v="2"/>
    <x v="2"/>
    <x v="2"/>
    <n v="5"/>
    <n v="1"/>
    <n v="3"/>
    <n v="4"/>
    <n v="2"/>
    <n v="10"/>
    <n v="9"/>
    <n v="3"/>
    <n v="4"/>
    <x v="2"/>
    <n v="6"/>
    <n v="8"/>
    <n v="1"/>
    <n v="7"/>
    <n v="2"/>
    <x v="3"/>
  </r>
  <r>
    <n v="6912657600"/>
    <n v="174216493"/>
    <d v="2018-07-09T21:30:58"/>
    <d v="2018-07-09T21:32:51"/>
    <s v="186.30.27.18"/>
    <m/>
    <m/>
    <m/>
    <n v="34"/>
    <x v="2"/>
    <x v="2"/>
    <x v="2"/>
    <x v="2"/>
    <s v="N/A"/>
    <x v="0"/>
    <x v="0"/>
    <x v="0"/>
    <n v="5"/>
    <n v="2"/>
    <n v="3"/>
    <m/>
    <m/>
    <n v="5"/>
    <n v="1"/>
    <n v="2"/>
    <n v="7"/>
    <x v="8"/>
    <n v="6"/>
    <n v="3"/>
    <n v="8"/>
    <n v="9"/>
    <n v="10"/>
    <x v="0"/>
  </r>
  <r>
    <n v="6912657562"/>
    <n v="174216493"/>
    <d v="2018-07-09T21:30:19"/>
    <d v="2018-07-09T21:32:42"/>
    <s v="186.145.85.89"/>
    <m/>
    <m/>
    <m/>
    <n v="45"/>
    <x v="2"/>
    <x v="2"/>
    <x v="2"/>
    <x v="2"/>
    <s v="N/A"/>
    <x v="0"/>
    <x v="2"/>
    <x v="0"/>
    <n v="2"/>
    <n v="4"/>
    <n v="3"/>
    <n v="1"/>
    <n v="5"/>
    <n v="10"/>
    <n v="8"/>
    <n v="1"/>
    <n v="2"/>
    <x v="0"/>
    <n v="4"/>
    <n v="5"/>
    <n v="6"/>
    <n v="7"/>
    <n v="9"/>
    <x v="2"/>
  </r>
  <r>
    <n v="6912657489"/>
    <n v="174216493"/>
    <d v="2018-07-09T21:30:21"/>
    <d v="2018-07-09T21:32:27"/>
    <s v="186.83.197.148"/>
    <m/>
    <m/>
    <m/>
    <n v="33"/>
    <x v="0"/>
    <x v="2"/>
    <x v="0"/>
    <x v="2"/>
    <s v="N/A"/>
    <x v="0"/>
    <x v="2"/>
    <x v="0"/>
    <n v="1"/>
    <n v="3"/>
    <n v="2"/>
    <n v="4"/>
    <n v="5"/>
    <n v="1"/>
    <n v="3"/>
    <n v="10"/>
    <n v="2"/>
    <x v="3"/>
    <n v="4"/>
    <n v="5"/>
    <n v="6"/>
    <n v="7"/>
    <n v="8"/>
    <x v="0"/>
  </r>
  <r>
    <n v="6912657423"/>
    <n v="174216493"/>
    <d v="2018-07-09T21:30:11"/>
    <d v="2018-07-09T21:32:15"/>
    <s v="186.146.16.176"/>
    <m/>
    <m/>
    <m/>
    <n v="39"/>
    <x v="0"/>
    <x v="2"/>
    <x v="2"/>
    <x v="2"/>
    <s v="N/A"/>
    <x v="0"/>
    <x v="0"/>
    <x v="0"/>
    <n v="1"/>
    <n v="3"/>
    <n v="5"/>
    <n v="2"/>
    <n v="4"/>
    <n v="1"/>
    <n v="2"/>
    <n v="7"/>
    <n v="3"/>
    <x v="3"/>
    <n v="4"/>
    <n v="5"/>
    <n v="10"/>
    <n v="8"/>
    <n v="6"/>
    <x v="0"/>
  </r>
  <r>
    <n v="6912656414"/>
    <n v="174216493"/>
    <d v="2018-07-09T21:05:00"/>
    <d v="2018-07-09T21:28:28"/>
    <s v="181.63.27.88"/>
    <m/>
    <m/>
    <m/>
    <n v="30"/>
    <x v="2"/>
    <x v="2"/>
    <x v="2"/>
    <x v="2"/>
    <s v="De"/>
    <x v="0"/>
    <x v="0"/>
    <x v="0"/>
    <n v="5"/>
    <n v="4"/>
    <n v="1"/>
    <n v="2"/>
    <n v="3"/>
    <n v="6"/>
    <n v="10"/>
    <n v="5"/>
    <n v="4"/>
    <x v="9"/>
    <n v="1"/>
    <n v="7"/>
    <n v="8"/>
    <n v="9"/>
    <n v="3"/>
    <x v="3"/>
  </r>
  <r>
    <n v="6912655955"/>
    <n v="174216493"/>
    <d v="2018-07-09T21:24:17"/>
    <d v="2018-07-09T21:27:17"/>
    <s v="177.252.249.64"/>
    <m/>
    <m/>
    <m/>
    <n v="29"/>
    <x v="2"/>
    <x v="2"/>
    <x v="2"/>
    <x v="2"/>
    <s v="N/A"/>
    <x v="0"/>
    <x v="2"/>
    <x v="0"/>
    <m/>
    <m/>
    <m/>
    <n v="3"/>
    <n v="1"/>
    <n v="5"/>
    <n v="2"/>
    <n v="6"/>
    <n v="7"/>
    <x v="10"/>
    <n v="9"/>
    <n v="10"/>
    <n v="4"/>
    <n v="1"/>
    <n v="3"/>
    <x v="3"/>
  </r>
  <r>
    <n v="6912655680"/>
    <n v="174216493"/>
    <d v="2018-07-09T21:24:06"/>
    <d v="2018-07-09T21:25:48"/>
    <s v="152.202.0.210"/>
    <m/>
    <m/>
    <m/>
    <n v="33"/>
    <x v="0"/>
    <x v="2"/>
    <x v="0"/>
    <x v="2"/>
    <s v="N/A"/>
    <x v="0"/>
    <x v="2"/>
    <x v="0"/>
    <n v="1"/>
    <n v="2"/>
    <n v="3"/>
    <n v="4"/>
    <n v="5"/>
    <n v="6"/>
    <n v="2"/>
    <n v="3"/>
    <n v="4"/>
    <x v="2"/>
    <n v="1"/>
    <n v="7"/>
    <n v="8"/>
    <n v="9"/>
    <n v="10"/>
    <x v="0"/>
  </r>
  <r>
    <n v="6912655629"/>
    <n v="174216493"/>
    <d v="2018-07-09T21:22:52"/>
    <d v="2018-07-09T21:25:36"/>
    <s v="186.84.14.136"/>
    <m/>
    <m/>
    <m/>
    <n v="37"/>
    <x v="0"/>
    <x v="2"/>
    <x v="2"/>
    <x v="2"/>
    <s v="N/A"/>
    <x v="2"/>
    <x v="2"/>
    <x v="0"/>
    <n v="5"/>
    <n v="3"/>
    <n v="4"/>
    <n v="2"/>
    <n v="1"/>
    <n v="10"/>
    <n v="7"/>
    <n v="9"/>
    <n v="4"/>
    <x v="2"/>
    <n v="6"/>
    <n v="8"/>
    <n v="1"/>
    <n v="2"/>
    <n v="3"/>
    <x v="0"/>
  </r>
  <r>
    <n v="6912655307"/>
    <n v="174216493"/>
    <d v="2018-07-09T21:21:43"/>
    <d v="2018-07-09T21:25:12"/>
    <s v="186.145.24.102"/>
    <m/>
    <m/>
    <m/>
    <n v="28"/>
    <x v="0"/>
    <x v="2"/>
    <x v="2"/>
    <x v="2"/>
    <s v="N/A"/>
    <x v="0"/>
    <x v="2"/>
    <x v="0"/>
    <m/>
    <m/>
    <m/>
    <m/>
    <n v="5"/>
    <n v="4"/>
    <n v="10"/>
    <n v="2"/>
    <n v="7"/>
    <x v="5"/>
    <n v="5"/>
    <n v="6"/>
    <n v="9"/>
    <n v="3"/>
    <n v="8"/>
    <x v="3"/>
  </r>
  <r>
    <n v="6912655179"/>
    <n v="174216493"/>
    <d v="2018-07-09T21:21:35"/>
    <d v="2018-07-09T21:23:49"/>
    <s v="177.252.253.25"/>
    <m/>
    <m/>
    <m/>
    <n v="33"/>
    <x v="2"/>
    <x v="2"/>
    <x v="2"/>
    <x v="2"/>
    <s v="N/A"/>
    <x v="2"/>
    <x v="2"/>
    <x v="0"/>
    <m/>
    <m/>
    <m/>
    <m/>
    <m/>
    <n v="1"/>
    <n v="2"/>
    <n v="3"/>
    <n v="4"/>
    <x v="2"/>
    <n v="6"/>
    <n v="7"/>
    <n v="8"/>
    <n v="9"/>
    <n v="10"/>
    <x v="0"/>
  </r>
  <r>
    <n v="6912654963"/>
    <n v="174216493"/>
    <d v="2018-07-09T21:16:27"/>
    <d v="2018-07-09T21:22:56"/>
    <s v="186.82.226.61"/>
    <m/>
    <m/>
    <m/>
    <n v="34"/>
    <x v="2"/>
    <x v="2"/>
    <x v="2"/>
    <x v="2"/>
    <s v="N/A"/>
    <x v="0"/>
    <x v="0"/>
    <x v="0"/>
    <n v="4"/>
    <n v="1"/>
    <n v="5"/>
    <n v="2"/>
    <n v="3"/>
    <n v="10"/>
    <n v="1"/>
    <n v="3"/>
    <n v="9"/>
    <x v="8"/>
    <n v="8"/>
    <n v="7"/>
    <n v="2"/>
    <n v="6"/>
    <n v="5"/>
    <x v="0"/>
  </r>
  <r>
    <n v="6912654660"/>
    <n v="174216493"/>
    <d v="2018-07-09T21:19:43"/>
    <d v="2018-07-09T21:21:51"/>
    <s v="152.201.34.220"/>
    <m/>
    <m/>
    <m/>
    <n v="40"/>
    <x v="2"/>
    <x v="2"/>
    <x v="2"/>
    <x v="2"/>
    <s v="N/A"/>
    <x v="0"/>
    <x v="2"/>
    <x v="0"/>
    <n v="2"/>
    <n v="1"/>
    <n v="4"/>
    <n v="3"/>
    <n v="5"/>
    <n v="10"/>
    <n v="1"/>
    <n v="2"/>
    <n v="3"/>
    <x v="8"/>
    <n v="5"/>
    <n v="6"/>
    <n v="7"/>
    <n v="8"/>
    <n v="9"/>
    <x v="2"/>
  </r>
  <r>
    <n v="6912654403"/>
    <n v="174216493"/>
    <d v="2018-07-09T21:18:13"/>
    <d v="2018-07-09T21:21:20"/>
    <s v="177.252.253.50"/>
    <m/>
    <m/>
    <m/>
    <n v="38"/>
    <x v="2"/>
    <x v="2"/>
    <x v="2"/>
    <x v="2"/>
    <s v="N/A"/>
    <x v="0"/>
    <x v="0"/>
    <x v="0"/>
    <n v="2"/>
    <n v="4"/>
    <n v="5"/>
    <n v="1"/>
    <n v="3"/>
    <n v="6"/>
    <n v="7"/>
    <n v="9"/>
    <n v="1"/>
    <x v="2"/>
    <n v="2"/>
    <n v="3"/>
    <n v="8"/>
    <n v="4"/>
    <n v="10"/>
    <x v="0"/>
  </r>
  <r>
    <n v="6912653897"/>
    <n v="174216493"/>
    <d v="2018-07-09T21:15:16"/>
    <d v="2018-07-09T21:19:05"/>
    <s v="191.79.236.163"/>
    <m/>
    <m/>
    <m/>
    <n v="42"/>
    <x v="0"/>
    <x v="0"/>
    <x v="2"/>
    <x v="2"/>
    <s v="N/A"/>
    <x v="0"/>
    <x v="0"/>
    <x v="3"/>
    <n v="1"/>
    <n v="3"/>
    <n v="5"/>
    <n v="4"/>
    <m/>
    <n v="4"/>
    <n v="1"/>
    <n v="2"/>
    <n v="6"/>
    <x v="10"/>
    <n v="3"/>
    <n v="9"/>
    <n v="5"/>
    <n v="10"/>
    <n v="7"/>
    <x v="2"/>
  </r>
  <r>
    <n v="6912653728"/>
    <n v="174216493"/>
    <d v="2018-07-09T21:17:16"/>
    <d v="2018-07-09T21:19:21"/>
    <s v="186.146.121.239"/>
    <m/>
    <m/>
    <m/>
    <n v="47"/>
    <x v="0"/>
    <x v="2"/>
    <x v="2"/>
    <x v="0"/>
    <s v="N/A"/>
    <x v="2"/>
    <x v="2"/>
    <x v="0"/>
    <n v="2"/>
    <n v="3"/>
    <n v="1"/>
    <n v="4"/>
    <n v="5"/>
    <n v="3"/>
    <n v="5"/>
    <n v="2"/>
    <n v="4"/>
    <x v="5"/>
    <n v="6"/>
    <n v="7"/>
    <n v="8"/>
    <n v="9"/>
    <n v="10"/>
    <x v="2"/>
  </r>
  <r>
    <n v="6912653359"/>
    <n v="174216493"/>
    <d v="2018-07-09T21:13:19"/>
    <d v="2018-07-09T21:17:06"/>
    <s v="190.130.64.251"/>
    <m/>
    <m/>
    <m/>
    <n v="35"/>
    <x v="0"/>
    <x v="2"/>
    <x v="2"/>
    <x v="2"/>
    <s v="N/A"/>
    <x v="0"/>
    <x v="2"/>
    <x v="0"/>
    <n v="2"/>
    <n v="5"/>
    <n v="4"/>
    <n v="3"/>
    <n v="1"/>
    <n v="3"/>
    <n v="6"/>
    <n v="9"/>
    <n v="5"/>
    <x v="4"/>
    <n v="4"/>
    <n v="2"/>
    <n v="8"/>
    <n v="1"/>
    <n v="7"/>
    <x v="0"/>
  </r>
  <r>
    <n v="6912653016"/>
    <n v="174216493"/>
    <d v="2018-07-09T21:14:09"/>
    <d v="2018-07-09T21:15:47"/>
    <s v="200.119.58.11"/>
    <m/>
    <m/>
    <m/>
    <n v="36"/>
    <x v="2"/>
    <x v="2"/>
    <x v="2"/>
    <x v="2"/>
    <s v="N/A"/>
    <x v="2"/>
    <x v="2"/>
    <x v="0"/>
    <n v="5"/>
    <n v="3"/>
    <n v="2"/>
    <n v="1"/>
    <n v="4"/>
    <n v="1"/>
    <n v="2"/>
    <n v="3"/>
    <n v="4"/>
    <x v="2"/>
    <n v="6"/>
    <n v="9"/>
    <n v="8"/>
    <n v="7"/>
    <n v="10"/>
    <x v="0"/>
  </r>
  <r>
    <n v="6912652714"/>
    <n v="174216493"/>
    <d v="2018-07-09T21:11:44"/>
    <d v="2018-07-09T21:14:33"/>
    <s v="161.10.210.231"/>
    <m/>
    <m/>
    <m/>
    <n v="28"/>
    <x v="0"/>
    <x v="2"/>
    <x v="2"/>
    <x v="2"/>
    <s v="N/A"/>
    <x v="0"/>
    <x v="2"/>
    <x v="0"/>
    <n v="5"/>
    <n v="3"/>
    <n v="4"/>
    <n v="2"/>
    <n v="1"/>
    <n v="9"/>
    <n v="8"/>
    <n v="3"/>
    <n v="7"/>
    <x v="9"/>
    <n v="10"/>
    <n v="6"/>
    <n v="1"/>
    <n v="5"/>
    <n v="4"/>
    <x v="3"/>
  </r>
  <r>
    <n v="6912652534"/>
    <n v="174216493"/>
    <d v="2018-07-09T21:10:48"/>
    <d v="2018-07-09T21:13:51"/>
    <s v="181.61.60.34"/>
    <m/>
    <m/>
    <m/>
    <n v="34"/>
    <x v="0"/>
    <x v="0"/>
    <x v="0"/>
    <x v="2"/>
    <s v="N/A"/>
    <x v="0"/>
    <x v="0"/>
    <x v="3"/>
    <n v="1"/>
    <n v="2"/>
    <m/>
    <m/>
    <n v="5"/>
    <n v="1"/>
    <n v="2"/>
    <n v="3"/>
    <n v="4"/>
    <x v="2"/>
    <n v="6"/>
    <n v="7"/>
    <n v="8"/>
    <n v="9"/>
    <n v="10"/>
    <x v="0"/>
  </r>
  <r>
    <n v="6912652095"/>
    <n v="174216493"/>
    <d v="2018-07-09T21:08:21"/>
    <d v="2018-07-09T21:12:10"/>
    <s v="190.24.109.121"/>
    <m/>
    <m/>
    <m/>
    <n v="44"/>
    <x v="2"/>
    <x v="2"/>
    <x v="2"/>
    <x v="2"/>
    <s v="N/A"/>
    <x v="0"/>
    <x v="0"/>
    <x v="0"/>
    <n v="1"/>
    <m/>
    <n v="2"/>
    <m/>
    <m/>
    <n v="1"/>
    <n v="7"/>
    <n v="8"/>
    <n v="9"/>
    <x v="7"/>
    <n v="2"/>
    <n v="3"/>
    <n v="10"/>
    <n v="4"/>
    <n v="5"/>
    <x v="2"/>
  </r>
  <r>
    <n v="6912652088"/>
    <n v="174216493"/>
    <d v="2018-07-09T21:10:12"/>
    <d v="2018-07-09T21:12:09"/>
    <s v="50.206.205.130"/>
    <m/>
    <m/>
    <m/>
    <n v="46"/>
    <x v="0"/>
    <x v="2"/>
    <x v="0"/>
    <x v="2"/>
    <s v="En "/>
    <x v="0"/>
    <x v="0"/>
    <x v="3"/>
    <n v="1"/>
    <m/>
    <n v="2"/>
    <n v="4"/>
    <n v="5"/>
    <n v="1"/>
    <n v="6"/>
    <n v="2"/>
    <n v="3"/>
    <x v="8"/>
    <n v="5"/>
    <n v="7"/>
    <n v="8"/>
    <n v="9"/>
    <n v="10"/>
    <x v="2"/>
  </r>
  <r>
    <n v="6912651661"/>
    <n v="174216493"/>
    <d v="2018-07-09T21:07:01"/>
    <d v="2018-07-09T21:10:30"/>
    <s v="191.91.64.170"/>
    <m/>
    <m/>
    <m/>
    <n v="30"/>
    <x v="0"/>
    <x v="2"/>
    <x v="0"/>
    <x v="2"/>
    <s v="Fulling"/>
    <x v="0"/>
    <x v="0"/>
    <x v="0"/>
    <n v="1"/>
    <n v="3"/>
    <n v="2"/>
    <n v="4"/>
    <n v="5"/>
    <n v="1"/>
    <n v="2"/>
    <n v="3"/>
    <n v="4"/>
    <x v="2"/>
    <n v="6"/>
    <n v="7"/>
    <n v="8"/>
    <n v="9"/>
    <n v="10"/>
    <x v="3"/>
  </r>
  <r>
    <n v="6912651559"/>
    <n v="174216493"/>
    <d v="2018-07-09T20:58:18"/>
    <d v="2018-07-09T21:10:10"/>
    <s v="190.127.139.213"/>
    <m/>
    <m/>
    <m/>
    <n v="42"/>
    <x v="0"/>
    <x v="2"/>
    <x v="2"/>
    <x v="2"/>
    <s v="N/A"/>
    <x v="0"/>
    <x v="2"/>
    <x v="0"/>
    <n v="5"/>
    <n v="2"/>
    <n v="1"/>
    <n v="3"/>
    <n v="4"/>
    <n v="1"/>
    <n v="2"/>
    <n v="3"/>
    <n v="4"/>
    <x v="2"/>
    <n v="6"/>
    <n v="7"/>
    <n v="8"/>
    <n v="9"/>
    <n v="10"/>
    <x v="2"/>
  </r>
  <r>
    <n v="6912651517"/>
    <n v="174216493"/>
    <d v="2018-07-09T21:06:30"/>
    <d v="2018-07-09T21:10:41"/>
    <s v="172.58.15.35"/>
    <m/>
    <m/>
    <m/>
    <n v="58"/>
    <x v="0"/>
    <x v="2"/>
    <x v="0"/>
    <x v="0"/>
    <s v="Empaques de cartón degradable"/>
    <x v="0"/>
    <x v="2"/>
    <x v="0"/>
    <n v="1"/>
    <n v="3"/>
    <n v="2"/>
    <n v="4"/>
    <n v="5"/>
    <n v="1"/>
    <n v="2"/>
    <n v="3"/>
    <n v="4"/>
    <x v="2"/>
    <n v="6"/>
    <n v="7"/>
    <n v="8"/>
    <n v="9"/>
    <n v="10"/>
    <x v="4"/>
  </r>
  <r>
    <n v="6912651061"/>
    <n v="174216493"/>
    <d v="2018-07-09T21:04:30"/>
    <d v="2018-07-09T21:08:10"/>
    <s v="177.252.252.192"/>
    <m/>
    <m/>
    <m/>
    <n v="30"/>
    <x v="2"/>
    <x v="2"/>
    <x v="2"/>
    <x v="2"/>
    <s v="N/A"/>
    <x v="0"/>
    <x v="0"/>
    <x v="0"/>
    <n v="2"/>
    <n v="4"/>
    <n v="1"/>
    <n v="3"/>
    <n v="5"/>
    <n v="1"/>
    <n v="4"/>
    <n v="6"/>
    <n v="2"/>
    <x v="6"/>
    <n v="3"/>
    <n v="8"/>
    <n v="9"/>
    <n v="10"/>
    <n v="5"/>
    <x v="3"/>
  </r>
  <r>
    <n v="6912649969"/>
    <n v="174216493"/>
    <d v="2018-07-09T21:01:05"/>
    <d v="2018-07-09T21:03:48"/>
    <s v="186.28.161.172"/>
    <m/>
    <m/>
    <m/>
    <n v="28"/>
    <x v="0"/>
    <x v="0"/>
    <x v="0"/>
    <x v="2"/>
    <s v="N/A"/>
    <x v="0"/>
    <x v="0"/>
    <x v="0"/>
    <n v="2"/>
    <n v="4"/>
    <n v="1"/>
    <n v="3"/>
    <n v="5"/>
    <n v="4"/>
    <n v="5"/>
    <n v="7"/>
    <n v="1"/>
    <x v="10"/>
    <n v="3"/>
    <n v="2"/>
    <n v="9"/>
    <n v="6"/>
    <n v="10"/>
    <x v="3"/>
  </r>
  <r>
    <n v="6912649825"/>
    <n v="174216493"/>
    <d v="2018-07-09T20:56:41"/>
    <d v="2018-07-09T21:03:16"/>
    <s v="190.66.108.207"/>
    <m/>
    <m/>
    <m/>
    <n v="52"/>
    <x v="0"/>
    <x v="2"/>
    <x v="2"/>
    <x v="2"/>
    <s v="N/A"/>
    <x v="0"/>
    <x v="2"/>
    <x v="0"/>
    <n v="5"/>
    <n v="3"/>
    <n v="1"/>
    <n v="2"/>
    <n v="4"/>
    <n v="9"/>
    <n v="3"/>
    <n v="5"/>
    <n v="6"/>
    <x v="9"/>
    <n v="8"/>
    <n v="7"/>
    <n v="1"/>
    <n v="4"/>
    <n v="10"/>
    <x v="4"/>
  </r>
  <r>
    <n v="6912649766"/>
    <n v="174216493"/>
    <d v="2018-07-09T20:58:34"/>
    <d v="2018-07-09T21:03:04"/>
    <s v="181.234.49.80"/>
    <m/>
    <m/>
    <m/>
    <n v="35"/>
    <x v="0"/>
    <x v="2"/>
    <x v="2"/>
    <x v="2"/>
    <s v="N/A"/>
    <x v="0"/>
    <x v="0"/>
    <x v="0"/>
    <n v="1"/>
    <n v="2"/>
    <n v="3"/>
    <n v="4"/>
    <n v="5"/>
    <n v="10"/>
    <n v="1"/>
    <n v="2"/>
    <n v="5"/>
    <x v="8"/>
    <n v="6"/>
    <n v="9"/>
    <n v="3"/>
    <n v="8"/>
    <n v="7"/>
    <x v="0"/>
  </r>
  <r>
    <n v="6912649745"/>
    <n v="174216493"/>
    <d v="2018-07-09T20:59:32"/>
    <d v="2018-07-09T21:03:01"/>
    <s v="186.29.104.234"/>
    <m/>
    <m/>
    <m/>
    <n v="40"/>
    <x v="0"/>
    <x v="2"/>
    <x v="2"/>
    <x v="2"/>
    <s v="N/A"/>
    <x v="0"/>
    <x v="0"/>
    <x v="0"/>
    <n v="5"/>
    <n v="3"/>
    <n v="2"/>
    <n v="4"/>
    <n v="1"/>
    <n v="10"/>
    <n v="4"/>
    <n v="3"/>
    <n v="9"/>
    <x v="9"/>
    <n v="8"/>
    <n v="7"/>
    <n v="1"/>
    <n v="6"/>
    <n v="5"/>
    <x v="2"/>
  </r>
  <r>
    <n v="6912649553"/>
    <n v="174216493"/>
    <d v="2018-07-09T21:00:00"/>
    <d v="2018-07-09T21:02:23"/>
    <s v="186.80.129.172"/>
    <m/>
    <m/>
    <m/>
    <n v="41"/>
    <x v="0"/>
    <x v="2"/>
    <x v="0"/>
    <x v="2"/>
    <s v="N/A"/>
    <x v="0"/>
    <x v="0"/>
    <x v="0"/>
    <n v="5"/>
    <n v="2"/>
    <n v="1"/>
    <n v="3"/>
    <n v="4"/>
    <n v="10"/>
    <n v="9"/>
    <n v="4"/>
    <n v="8"/>
    <x v="2"/>
    <n v="6"/>
    <n v="7"/>
    <n v="3"/>
    <n v="2"/>
    <n v="1"/>
    <x v="2"/>
  </r>
  <r>
    <n v="6912649337"/>
    <n v="174216493"/>
    <d v="2018-07-09T20:58:50"/>
    <d v="2018-07-09T21:01:32"/>
    <s v="186.29.125.181"/>
    <m/>
    <m/>
    <m/>
    <n v="45"/>
    <x v="2"/>
    <x v="2"/>
    <x v="2"/>
    <x v="2"/>
    <s v="N/A"/>
    <x v="0"/>
    <x v="2"/>
    <x v="0"/>
    <n v="2"/>
    <n v="5"/>
    <n v="3"/>
    <n v="1"/>
    <n v="4"/>
    <n v="1"/>
    <n v="7"/>
    <n v="10"/>
    <n v="2"/>
    <x v="7"/>
    <n v="4"/>
    <n v="3"/>
    <n v="9"/>
    <n v="8"/>
    <n v="5"/>
    <x v="2"/>
  </r>
  <r>
    <n v="6912649263"/>
    <n v="174216493"/>
    <d v="2018-07-09T20:53:37"/>
    <d v="2018-07-09T21:02:30"/>
    <s v="181.140.106.202"/>
    <m/>
    <m/>
    <m/>
    <n v="21"/>
    <x v="2"/>
    <x v="2"/>
    <x v="2"/>
    <x v="2"/>
    <s v="N/A"/>
    <x v="0"/>
    <x v="2"/>
    <x v="0"/>
    <n v="4"/>
    <n v="3"/>
    <n v="1"/>
    <n v="2"/>
    <n v="5"/>
    <n v="7"/>
    <n v="8"/>
    <n v="5"/>
    <n v="3"/>
    <x v="8"/>
    <n v="2"/>
    <n v="9"/>
    <n v="6"/>
    <n v="10"/>
    <n v="1"/>
    <x v="3"/>
  </r>
  <r>
    <n v="6912648810"/>
    <n v="174216493"/>
    <d v="2018-07-09T20:56:18"/>
    <d v="2018-07-09T20:59:36"/>
    <s v="186.154.35.8"/>
    <m/>
    <m/>
    <m/>
    <n v="44"/>
    <x v="2"/>
    <x v="2"/>
    <x v="2"/>
    <x v="2"/>
    <s v="N/A"/>
    <x v="0"/>
    <x v="0"/>
    <x v="0"/>
    <n v="3"/>
    <n v="4"/>
    <n v="5"/>
    <n v="2"/>
    <n v="1"/>
    <n v="1"/>
    <n v="2"/>
    <n v="3"/>
    <n v="5"/>
    <x v="8"/>
    <n v="6"/>
    <n v="7"/>
    <n v="8"/>
    <n v="9"/>
    <n v="10"/>
    <x v="2"/>
  </r>
  <r>
    <n v="6912648570"/>
    <n v="174216493"/>
    <d v="2018-07-09T20:56:35"/>
    <d v="2018-07-09T20:58:48"/>
    <s v="181.57.243.81"/>
    <m/>
    <m/>
    <m/>
    <n v="36"/>
    <x v="2"/>
    <x v="2"/>
    <x v="2"/>
    <x v="2"/>
    <s v="N/A"/>
    <x v="0"/>
    <x v="2"/>
    <x v="2"/>
    <n v="1"/>
    <n v="3"/>
    <n v="2"/>
    <n v="4"/>
    <n v="5"/>
    <n v="6"/>
    <n v="10"/>
    <n v="5"/>
    <n v="9"/>
    <x v="5"/>
    <n v="8"/>
    <n v="2"/>
    <n v="3"/>
    <n v="4"/>
    <n v="7"/>
    <x v="0"/>
  </r>
  <r>
    <n v="6912648489"/>
    <n v="174216493"/>
    <d v="2018-07-09T20:56:10"/>
    <d v="2018-07-09T20:59:43"/>
    <s v="186.145.131.4"/>
    <m/>
    <m/>
    <m/>
    <n v="37"/>
    <x v="0"/>
    <x v="2"/>
    <x v="2"/>
    <x v="2"/>
    <s v="N/A"/>
    <x v="0"/>
    <x v="0"/>
    <x v="0"/>
    <n v="1"/>
    <n v="2"/>
    <n v="3"/>
    <n v="5"/>
    <n v="4"/>
    <n v="9"/>
    <n v="3"/>
    <n v="1"/>
    <n v="8"/>
    <x v="2"/>
    <n v="6"/>
    <n v="7"/>
    <n v="2"/>
    <n v="10"/>
    <n v="4"/>
    <x v="0"/>
  </r>
  <r>
    <n v="6912648257"/>
    <n v="174216493"/>
    <d v="2018-07-09T20:53:52"/>
    <d v="2018-07-09T20:57:43"/>
    <s v="181.56.226.46"/>
    <m/>
    <m/>
    <m/>
    <n v="24"/>
    <x v="2"/>
    <x v="2"/>
    <x v="2"/>
    <x v="2"/>
    <s v="N/A"/>
    <x v="0"/>
    <x v="0"/>
    <x v="0"/>
    <n v="4"/>
    <n v="5"/>
    <n v="3"/>
    <n v="2"/>
    <n v="1"/>
    <n v="1"/>
    <n v="2"/>
    <n v="3"/>
    <n v="4"/>
    <x v="7"/>
    <n v="5"/>
    <n v="7"/>
    <n v="8"/>
    <n v="9"/>
    <n v="10"/>
    <x v="3"/>
  </r>
  <r>
    <n v="6912648225"/>
    <n v="174216493"/>
    <d v="2018-07-09T20:55:55"/>
    <d v="2018-07-09T20:57:37"/>
    <s v="186.81.185.168"/>
    <m/>
    <m/>
    <m/>
    <n v="34"/>
    <x v="2"/>
    <x v="2"/>
    <x v="2"/>
    <x v="2"/>
    <s v="N/A"/>
    <x v="0"/>
    <x v="0"/>
    <x v="0"/>
    <n v="1"/>
    <n v="3"/>
    <n v="2"/>
    <n v="4"/>
    <n v="5"/>
    <n v="1"/>
    <n v="2"/>
    <n v="3"/>
    <n v="4"/>
    <x v="2"/>
    <n v="6"/>
    <n v="7"/>
    <n v="8"/>
    <n v="9"/>
    <n v="10"/>
    <x v="0"/>
  </r>
  <r>
    <n v="6912647697"/>
    <n v="174216493"/>
    <d v="2018-07-09T20:51:34"/>
    <d v="2018-07-09T20:55:47"/>
    <s v="181.61.90.194"/>
    <m/>
    <m/>
    <m/>
    <n v="53"/>
    <x v="2"/>
    <x v="2"/>
    <x v="2"/>
    <x v="0"/>
    <s v="Doterra "/>
    <x v="0"/>
    <x v="0"/>
    <x v="0"/>
    <n v="2"/>
    <n v="3"/>
    <n v="1"/>
    <n v="4"/>
    <n v="5"/>
    <n v="10"/>
    <n v="4"/>
    <n v="5"/>
    <n v="9"/>
    <x v="5"/>
    <n v="7"/>
    <n v="8"/>
    <n v="3"/>
    <n v="6"/>
    <n v="2"/>
    <x v="4"/>
  </r>
  <r>
    <n v="6912647441"/>
    <n v="174216493"/>
    <d v="2018-07-09T20:52:51"/>
    <d v="2018-07-09T20:54:52"/>
    <s v="191.109.149.28"/>
    <m/>
    <m/>
    <m/>
    <n v="24"/>
    <x v="2"/>
    <x v="2"/>
    <x v="2"/>
    <x v="2"/>
    <s v="N/A"/>
    <x v="0"/>
    <x v="0"/>
    <x v="0"/>
    <n v="1"/>
    <n v="5"/>
    <n v="3"/>
    <n v="2"/>
    <n v="4"/>
    <n v="1"/>
    <n v="2"/>
    <n v="4"/>
    <n v="5"/>
    <x v="0"/>
    <n v="6"/>
    <n v="7"/>
    <n v="8"/>
    <n v="9"/>
    <n v="10"/>
    <x v="3"/>
  </r>
  <r>
    <n v="6912647294"/>
    <n v="174216493"/>
    <d v="2018-07-09T20:51:16"/>
    <d v="2018-07-09T20:54:18"/>
    <s v="181.128.206.106"/>
    <m/>
    <m/>
    <m/>
    <n v="19"/>
    <x v="0"/>
    <x v="2"/>
    <x v="0"/>
    <x v="2"/>
    <s v="N/A"/>
    <x v="0"/>
    <x v="0"/>
    <x v="0"/>
    <n v="2"/>
    <n v="5"/>
    <n v="1"/>
    <n v="3"/>
    <n v="4"/>
    <n v="1"/>
    <n v="3"/>
    <n v="7"/>
    <n v="5"/>
    <x v="10"/>
    <n v="2"/>
    <n v="9"/>
    <n v="10"/>
    <n v="4"/>
    <n v="6"/>
    <x v="3"/>
  </r>
  <r>
    <n v="6912647269"/>
    <n v="174216493"/>
    <d v="2018-07-09T20:52:53"/>
    <d v="2018-07-09T20:54:49"/>
    <s v="177.252.249.77"/>
    <m/>
    <m/>
    <m/>
    <n v="34"/>
    <x v="2"/>
    <x v="2"/>
    <x v="2"/>
    <x v="2"/>
    <s v="N/A"/>
    <x v="2"/>
    <x v="2"/>
    <x v="0"/>
    <n v="1"/>
    <n v="2"/>
    <n v="3"/>
    <n v="4"/>
    <n v="5"/>
    <n v="2"/>
    <n v="1"/>
    <n v="3"/>
    <n v="4"/>
    <x v="2"/>
    <n v="6"/>
    <n v="7"/>
    <n v="8"/>
    <n v="9"/>
    <n v="10"/>
    <x v="0"/>
  </r>
  <r>
    <n v="6912646933"/>
    <n v="174216493"/>
    <d v="2018-07-09T20:39:07"/>
    <d v="2018-07-09T20:52:58"/>
    <s v="152.202.3.221"/>
    <m/>
    <m/>
    <m/>
    <n v="24"/>
    <x v="2"/>
    <x v="2"/>
    <x v="0"/>
    <x v="2"/>
    <s v="N/A"/>
    <x v="0"/>
    <x v="2"/>
    <x v="0"/>
    <n v="5"/>
    <n v="4"/>
    <n v="2"/>
    <n v="3"/>
    <n v="1"/>
    <n v="2"/>
    <n v="1"/>
    <n v="4"/>
    <n v="3"/>
    <x v="2"/>
    <n v="10"/>
    <n v="7"/>
    <n v="9"/>
    <n v="8"/>
    <n v="6"/>
    <x v="3"/>
  </r>
  <r>
    <n v="6912646882"/>
    <n v="174216493"/>
    <d v="2018-07-09T20:50:26"/>
    <d v="2018-07-09T20:52:47"/>
    <s v="190.239.78.203"/>
    <m/>
    <m/>
    <m/>
    <n v="44"/>
    <x v="0"/>
    <x v="2"/>
    <x v="0"/>
    <x v="2"/>
    <s v="N/A"/>
    <x v="0"/>
    <x v="2"/>
    <x v="0"/>
    <n v="5"/>
    <n v="2"/>
    <n v="4"/>
    <n v="3"/>
    <n v="1"/>
    <n v="1"/>
    <n v="4"/>
    <n v="2"/>
    <n v="3"/>
    <x v="2"/>
    <n v="6"/>
    <n v="7"/>
    <n v="8"/>
    <n v="9"/>
    <n v="10"/>
    <x v="2"/>
  </r>
  <r>
    <n v="6912646683"/>
    <n v="174216493"/>
    <d v="2018-07-09T20:48:28"/>
    <d v="2018-07-09T20:52:11"/>
    <s v="181.130.153.47"/>
    <m/>
    <m/>
    <m/>
    <n v="25"/>
    <x v="2"/>
    <x v="2"/>
    <x v="2"/>
    <x v="2"/>
    <s v="N/A"/>
    <x v="2"/>
    <x v="2"/>
    <x v="0"/>
    <n v="1"/>
    <n v="5"/>
    <n v="4"/>
    <n v="2"/>
    <n v="3"/>
    <n v="2"/>
    <n v="1"/>
    <n v="3"/>
    <n v="4"/>
    <x v="2"/>
    <n v="6"/>
    <n v="7"/>
    <n v="8"/>
    <n v="9"/>
    <n v="10"/>
    <x v="3"/>
  </r>
  <r>
    <n v="6912646341"/>
    <n v="174216493"/>
    <d v="2018-07-09T20:48:52"/>
    <d v="2018-07-09T20:50:46"/>
    <s v="186.80.174.200"/>
    <m/>
    <m/>
    <m/>
    <n v="32"/>
    <x v="0"/>
    <x v="2"/>
    <x v="2"/>
    <x v="2"/>
    <s v="N/A"/>
    <x v="0"/>
    <x v="0"/>
    <x v="0"/>
    <n v="5"/>
    <m/>
    <m/>
    <m/>
    <m/>
    <n v="1"/>
    <n v="2"/>
    <n v="3"/>
    <n v="4"/>
    <x v="2"/>
    <n v="6"/>
    <n v="7"/>
    <n v="8"/>
    <n v="9"/>
    <n v="10"/>
    <x v="0"/>
  </r>
  <r>
    <n v="6912646083"/>
    <n v="174216493"/>
    <d v="2018-07-09T20:47:38"/>
    <d v="2018-07-09T20:49:45"/>
    <s v="186.85.166.231"/>
    <m/>
    <m/>
    <m/>
    <n v="38"/>
    <x v="0"/>
    <x v="2"/>
    <x v="0"/>
    <x v="0"/>
    <s v="N/A"/>
    <x v="0"/>
    <x v="2"/>
    <x v="0"/>
    <n v="1"/>
    <m/>
    <m/>
    <m/>
    <m/>
    <n v="1"/>
    <n v="2"/>
    <n v="3"/>
    <n v="4"/>
    <x v="2"/>
    <n v="7"/>
    <n v="8"/>
    <n v="9"/>
    <n v="6"/>
    <n v="10"/>
    <x v="0"/>
  </r>
  <r>
    <n v="6912646064"/>
    <n v="174216493"/>
    <d v="2018-07-09T20:45:15"/>
    <d v="2018-07-09T20:49:42"/>
    <s v="186.30.65.109"/>
    <m/>
    <m/>
    <m/>
    <n v="33"/>
    <x v="2"/>
    <x v="2"/>
    <x v="2"/>
    <x v="2"/>
    <s v="N/A"/>
    <x v="0"/>
    <x v="2"/>
    <x v="0"/>
    <n v="1"/>
    <n v="5"/>
    <n v="4"/>
    <n v="2"/>
    <n v="3"/>
    <n v="10"/>
    <n v="2"/>
    <n v="5"/>
    <n v="6"/>
    <x v="0"/>
    <n v="7"/>
    <n v="9"/>
    <n v="1"/>
    <n v="8"/>
    <n v="4"/>
    <x v="0"/>
  </r>
  <r>
    <n v="6912645975"/>
    <n v="174216493"/>
    <d v="2018-07-09T20:47:03"/>
    <d v="2018-07-09T20:49:24"/>
    <s v="181.63.119.18"/>
    <m/>
    <m/>
    <m/>
    <n v="35"/>
    <x v="0"/>
    <x v="0"/>
    <x v="0"/>
    <x v="0"/>
    <s v="Goretti. Bienestar "/>
    <x v="0"/>
    <x v="0"/>
    <x v="3"/>
    <n v="2"/>
    <n v="3"/>
    <n v="4"/>
    <n v="5"/>
    <n v="1"/>
    <n v="1"/>
    <n v="2"/>
    <n v="6"/>
    <n v="3"/>
    <x v="2"/>
    <n v="4"/>
    <n v="7"/>
    <n v="8"/>
    <n v="9"/>
    <n v="10"/>
    <x v="0"/>
  </r>
  <r>
    <n v="6912645953"/>
    <n v="174216493"/>
    <d v="2018-07-09T20:47:26"/>
    <d v="2018-07-09T20:49:19"/>
    <s v="181.246.131.150"/>
    <m/>
    <m/>
    <m/>
    <n v="39"/>
    <x v="0"/>
    <x v="2"/>
    <x v="2"/>
    <x v="2"/>
    <s v="N/A"/>
    <x v="0"/>
    <x v="0"/>
    <x v="0"/>
    <n v="2"/>
    <n v="5"/>
    <n v="1"/>
    <n v="4"/>
    <n v="3"/>
    <n v="10"/>
    <n v="6"/>
    <n v="4"/>
    <n v="1"/>
    <x v="2"/>
    <n v="2"/>
    <n v="3"/>
    <n v="7"/>
    <n v="8"/>
    <n v="9"/>
    <x v="0"/>
  </r>
  <r>
    <n v="6912645925"/>
    <n v="174216493"/>
    <d v="2018-07-09T20:37:05"/>
    <d v="2018-07-09T20:49:11"/>
    <s v="181.128.206.106"/>
    <m/>
    <m/>
    <m/>
    <n v="40"/>
    <x v="0"/>
    <x v="2"/>
    <x v="0"/>
    <x v="2"/>
    <s v="N/A"/>
    <x v="0"/>
    <x v="0"/>
    <x v="0"/>
    <n v="5"/>
    <n v="1"/>
    <n v="3"/>
    <n v="2"/>
    <n v="4"/>
    <n v="2"/>
    <n v="8"/>
    <n v="3"/>
    <n v="7"/>
    <x v="7"/>
    <n v="10"/>
    <n v="4"/>
    <n v="1"/>
    <n v="5"/>
    <n v="9"/>
    <x v="2"/>
  </r>
  <r>
    <n v="6912645531"/>
    <n v="174216493"/>
    <d v="2018-07-09T20:37:09"/>
    <d v="2018-07-09T20:47:38"/>
    <s v="181.234.3.114"/>
    <m/>
    <m/>
    <m/>
    <n v="37"/>
    <x v="2"/>
    <x v="2"/>
    <x v="2"/>
    <x v="2"/>
    <s v="N/A"/>
    <x v="0"/>
    <x v="0"/>
    <x v="0"/>
    <n v="5"/>
    <n v="1"/>
    <n v="3"/>
    <n v="4"/>
    <n v="2"/>
    <n v="10"/>
    <n v="1"/>
    <n v="3"/>
    <n v="9"/>
    <x v="8"/>
    <n v="8"/>
    <n v="6"/>
    <n v="5"/>
    <n v="7"/>
    <n v="2"/>
    <x v="0"/>
  </r>
  <r>
    <n v="6912645511"/>
    <n v="174216493"/>
    <d v="2018-07-09T20:45:08"/>
    <d v="2018-07-09T20:47:35"/>
    <s v="190.157.161.189"/>
    <m/>
    <m/>
    <m/>
    <n v="39"/>
    <x v="0"/>
    <x v="2"/>
    <x v="2"/>
    <x v="2"/>
    <s v="N/A"/>
    <x v="0"/>
    <x v="0"/>
    <x v="0"/>
    <n v="1"/>
    <m/>
    <n v="3"/>
    <n v="2"/>
    <n v="5"/>
    <n v="2"/>
    <n v="1"/>
    <n v="3"/>
    <n v="5"/>
    <x v="6"/>
    <n v="4"/>
    <n v="8"/>
    <n v="6"/>
    <n v="9"/>
    <n v="10"/>
    <x v="0"/>
  </r>
  <r>
    <n v="6912645307"/>
    <n v="174216493"/>
    <d v="2018-07-09T20:43:39"/>
    <d v="2018-07-09T20:46:52"/>
    <s v="186.28.164.139"/>
    <m/>
    <m/>
    <m/>
    <n v="35"/>
    <x v="0"/>
    <x v="2"/>
    <x v="2"/>
    <x v="0"/>
    <s v="Corpocampo"/>
    <x v="0"/>
    <x v="2"/>
    <x v="0"/>
    <n v="1"/>
    <n v="4"/>
    <n v="2"/>
    <n v="3"/>
    <n v="5"/>
    <n v="1"/>
    <n v="4"/>
    <n v="10"/>
    <n v="2"/>
    <x v="10"/>
    <n v="3"/>
    <n v="5"/>
    <n v="9"/>
    <n v="6"/>
    <n v="7"/>
    <x v="0"/>
  </r>
  <r>
    <n v="6912645262"/>
    <n v="174216493"/>
    <d v="2018-07-09T20:43:55"/>
    <d v="2018-07-09T20:46:40"/>
    <s v="152.202.49.46"/>
    <m/>
    <m/>
    <m/>
    <n v="47"/>
    <x v="0"/>
    <x v="2"/>
    <x v="2"/>
    <x v="0"/>
    <s v="N/A"/>
    <x v="0"/>
    <x v="0"/>
    <x v="0"/>
    <n v="1"/>
    <n v="2"/>
    <n v="3"/>
    <n v="4"/>
    <n v="5"/>
    <n v="1"/>
    <n v="5"/>
    <n v="6"/>
    <n v="4"/>
    <x v="0"/>
    <n v="7"/>
    <n v="8"/>
    <n v="9"/>
    <n v="2"/>
    <n v="10"/>
    <x v="2"/>
  </r>
  <r>
    <n v="6912645156"/>
    <n v="174216493"/>
    <d v="2018-07-09T20:44:04"/>
    <d v="2018-07-09T20:46:12"/>
    <s v="186.154.99.247"/>
    <m/>
    <m/>
    <m/>
    <n v="48"/>
    <x v="2"/>
    <x v="2"/>
    <x v="2"/>
    <x v="2"/>
    <s v="N/A"/>
    <x v="0"/>
    <x v="2"/>
    <x v="0"/>
    <n v="1"/>
    <n v="2"/>
    <n v="4"/>
    <n v="3"/>
    <n v="5"/>
    <n v="2"/>
    <n v="1"/>
    <n v="3"/>
    <n v="4"/>
    <x v="2"/>
    <n v="6"/>
    <n v="7"/>
    <n v="8"/>
    <n v="9"/>
    <n v="10"/>
    <x v="2"/>
  </r>
  <r>
    <n v="6912645124"/>
    <n v="174216493"/>
    <d v="2018-07-09T20:43:07"/>
    <d v="2018-07-09T20:46:06"/>
    <s v="181.54.134.93"/>
    <m/>
    <m/>
    <m/>
    <n v="36"/>
    <x v="0"/>
    <x v="2"/>
    <x v="0"/>
    <x v="2"/>
    <s v="N/A"/>
    <x v="0"/>
    <x v="0"/>
    <x v="0"/>
    <n v="4"/>
    <n v="1"/>
    <n v="5"/>
    <n v="3"/>
    <n v="2"/>
    <n v="10"/>
    <n v="9"/>
    <n v="1"/>
    <n v="2"/>
    <x v="8"/>
    <n v="7"/>
    <n v="3"/>
    <n v="5"/>
    <n v="8"/>
    <n v="6"/>
    <x v="0"/>
  </r>
  <r>
    <n v="6912645014"/>
    <n v="174216493"/>
    <d v="2018-07-09T20:44:01"/>
    <d v="2018-07-09T20:45:46"/>
    <s v="186.81.80.44"/>
    <m/>
    <m/>
    <m/>
    <n v="33"/>
    <x v="2"/>
    <x v="2"/>
    <x v="2"/>
    <x v="2"/>
    <s v="N/A"/>
    <x v="0"/>
    <x v="2"/>
    <x v="0"/>
    <n v="1"/>
    <n v="3"/>
    <n v="2"/>
    <n v="4"/>
    <n v="5"/>
    <n v="1"/>
    <n v="2"/>
    <n v="7"/>
    <n v="9"/>
    <x v="0"/>
    <n v="4"/>
    <n v="6"/>
    <n v="8"/>
    <n v="5"/>
    <n v="10"/>
    <x v="0"/>
  </r>
  <r>
    <n v="6912644750"/>
    <n v="174216493"/>
    <d v="2018-07-09T20:41:31"/>
    <d v="2018-07-09T20:44:38"/>
    <s v="200.118.169.6"/>
    <m/>
    <m/>
    <m/>
    <n v="31"/>
    <x v="2"/>
    <x v="2"/>
    <x v="2"/>
    <x v="2"/>
    <s v="N/A"/>
    <x v="0"/>
    <x v="2"/>
    <x v="0"/>
    <n v="2"/>
    <n v="4"/>
    <n v="1"/>
    <n v="3"/>
    <n v="5"/>
    <n v="10"/>
    <n v="4"/>
    <n v="1"/>
    <n v="7"/>
    <x v="9"/>
    <n v="6"/>
    <n v="9"/>
    <n v="3"/>
    <n v="5"/>
    <n v="8"/>
    <x v="0"/>
  </r>
  <r>
    <n v="6912644659"/>
    <n v="174216493"/>
    <d v="2018-07-09T20:40:56"/>
    <d v="2018-07-09T20:44:17"/>
    <s v="186.30.92.74"/>
    <m/>
    <m/>
    <m/>
    <n v="38"/>
    <x v="0"/>
    <x v="2"/>
    <x v="0"/>
    <x v="0"/>
    <s v="Mgreen"/>
    <x v="0"/>
    <x v="2"/>
    <x v="0"/>
    <n v="1"/>
    <n v="2"/>
    <n v="3"/>
    <n v="4"/>
    <n v="5"/>
    <n v="1"/>
    <n v="3"/>
    <n v="2"/>
    <n v="4"/>
    <x v="2"/>
    <n v="6"/>
    <n v="7"/>
    <n v="8"/>
    <n v="9"/>
    <n v="10"/>
    <x v="0"/>
  </r>
  <r>
    <n v="6912644622"/>
    <n v="174216493"/>
    <d v="2018-07-09T20:42:10"/>
    <d v="2018-07-09T20:44:08"/>
    <s v="190.147.3.243"/>
    <m/>
    <m/>
    <m/>
    <n v="34"/>
    <x v="2"/>
    <x v="2"/>
    <x v="2"/>
    <x v="2"/>
    <s v="N/A"/>
    <x v="0"/>
    <x v="0"/>
    <x v="3"/>
    <n v="2"/>
    <n v="1"/>
    <n v="3"/>
    <n v="4"/>
    <n v="5"/>
    <n v="1"/>
    <n v="4"/>
    <n v="6"/>
    <n v="2"/>
    <x v="6"/>
    <n v="3"/>
    <n v="5"/>
    <n v="8"/>
    <n v="9"/>
    <n v="10"/>
    <x v="0"/>
  </r>
  <r>
    <n v="6912644406"/>
    <n v="174216493"/>
    <d v="2018-07-09T20:40:31"/>
    <d v="2018-07-09T20:43:32"/>
    <s v="181.57.244.228"/>
    <m/>
    <m/>
    <m/>
    <n v="33"/>
    <x v="2"/>
    <x v="2"/>
    <x v="2"/>
    <x v="2"/>
    <s v="N/A"/>
    <x v="0"/>
    <x v="2"/>
    <x v="0"/>
    <n v="1"/>
    <n v="2"/>
    <n v="3"/>
    <n v="4"/>
    <n v="5"/>
    <n v="1"/>
    <n v="2"/>
    <n v="4"/>
    <n v="3"/>
    <x v="2"/>
    <n v="7"/>
    <n v="6"/>
    <n v="10"/>
    <n v="8"/>
    <n v="9"/>
    <x v="0"/>
  </r>
  <r>
    <n v="6912644271"/>
    <n v="174216493"/>
    <d v="2018-07-09T20:39:03"/>
    <d v="2018-07-09T20:43:16"/>
    <s v="191.102.238.131"/>
    <m/>
    <m/>
    <m/>
    <n v="33"/>
    <x v="2"/>
    <x v="2"/>
    <x v="2"/>
    <x v="2"/>
    <s v="N/A"/>
    <x v="0"/>
    <x v="2"/>
    <x v="0"/>
    <n v="1"/>
    <n v="3"/>
    <n v="2"/>
    <n v="4"/>
    <n v="5"/>
    <n v="10"/>
    <n v="1"/>
    <n v="6"/>
    <n v="2"/>
    <x v="6"/>
    <n v="3"/>
    <n v="4"/>
    <n v="8"/>
    <n v="5"/>
    <n v="9"/>
    <x v="0"/>
  </r>
  <r>
    <n v="6912644081"/>
    <n v="174216493"/>
    <d v="2018-07-09T20:40:07"/>
    <d v="2018-07-09T20:42:02"/>
    <s v="186.29.170.85"/>
    <m/>
    <m/>
    <m/>
    <n v="46"/>
    <x v="2"/>
    <x v="2"/>
    <x v="2"/>
    <x v="2"/>
    <s v="N/A"/>
    <x v="0"/>
    <x v="2"/>
    <x v="0"/>
    <n v="1"/>
    <n v="3"/>
    <n v="2"/>
    <n v="4"/>
    <n v="5"/>
    <n v="1"/>
    <n v="2"/>
    <n v="4"/>
    <n v="3"/>
    <x v="7"/>
    <n v="5"/>
    <n v="7"/>
    <n v="8"/>
    <n v="9"/>
    <n v="10"/>
    <x v="2"/>
  </r>
  <r>
    <n v="6912644061"/>
    <n v="174216493"/>
    <d v="2018-07-09T20:37:50"/>
    <d v="2018-07-09T20:42:33"/>
    <s v="179.32.150.94"/>
    <m/>
    <m/>
    <m/>
    <n v="38"/>
    <x v="0"/>
    <x v="2"/>
    <x v="0"/>
    <x v="2"/>
    <s v="N/A"/>
    <x v="0"/>
    <x v="0"/>
    <x v="0"/>
    <n v="1"/>
    <n v="2"/>
    <n v="3"/>
    <n v="4"/>
    <n v="5"/>
    <n v="2"/>
    <n v="1"/>
    <n v="6"/>
    <n v="4"/>
    <x v="2"/>
    <n v="10"/>
    <n v="8"/>
    <n v="7"/>
    <n v="9"/>
    <n v="3"/>
    <x v="0"/>
  </r>
  <r>
    <n v="6912644045"/>
    <n v="174216493"/>
    <d v="2018-07-09T20:38:08"/>
    <d v="2018-07-09T20:41:53"/>
    <s v="186.145.59.197"/>
    <m/>
    <m/>
    <m/>
    <n v="36"/>
    <x v="2"/>
    <x v="2"/>
    <x v="2"/>
    <x v="2"/>
    <s v="N/A"/>
    <x v="0"/>
    <x v="0"/>
    <x v="0"/>
    <n v="5"/>
    <n v="2"/>
    <n v="4"/>
    <n v="3"/>
    <m/>
    <n v="1"/>
    <n v="2"/>
    <n v="4"/>
    <n v="3"/>
    <x v="7"/>
    <n v="5"/>
    <n v="7"/>
    <n v="8"/>
    <n v="9"/>
    <n v="10"/>
    <x v="0"/>
  </r>
  <r>
    <n v="6912643748"/>
    <n v="174216493"/>
    <d v="2018-07-09T20:35:54"/>
    <d v="2018-07-09T20:40:44"/>
    <s v="190.84.134.187"/>
    <m/>
    <m/>
    <m/>
    <n v="30"/>
    <x v="2"/>
    <x v="2"/>
    <x v="2"/>
    <x v="2"/>
    <s v="N/A"/>
    <x v="0"/>
    <x v="0"/>
    <x v="3"/>
    <n v="4"/>
    <n v="2"/>
    <n v="1"/>
    <n v="3"/>
    <n v="5"/>
    <n v="10"/>
    <n v="8"/>
    <n v="4"/>
    <n v="2"/>
    <x v="5"/>
    <n v="9"/>
    <n v="7"/>
    <n v="5"/>
    <n v="6"/>
    <n v="3"/>
    <x v="3"/>
  </r>
  <r>
    <n v="6912643629"/>
    <n v="174216493"/>
    <d v="2018-07-09T20:37:11"/>
    <d v="2018-07-09T20:40:23"/>
    <s v="190.130.78.67"/>
    <m/>
    <m/>
    <m/>
    <n v="46"/>
    <x v="2"/>
    <x v="2"/>
    <x v="2"/>
    <x v="2"/>
    <s v="N/A"/>
    <x v="2"/>
    <x v="2"/>
    <x v="0"/>
    <n v="5"/>
    <n v="2"/>
    <n v="4"/>
    <n v="3"/>
    <n v="1"/>
    <n v="1"/>
    <n v="3"/>
    <n v="4"/>
    <n v="5"/>
    <x v="6"/>
    <n v="6"/>
    <n v="8"/>
    <n v="9"/>
    <n v="10"/>
    <n v="2"/>
    <x v="2"/>
  </r>
  <r>
    <n v="6912643520"/>
    <n v="174216493"/>
    <d v="2018-07-09T20:37:29"/>
    <d v="2018-07-09T20:39:59"/>
    <s v="186.119.247.139"/>
    <m/>
    <m/>
    <m/>
    <n v="41"/>
    <x v="0"/>
    <x v="2"/>
    <x v="0"/>
    <x v="2"/>
    <s v="N/A"/>
    <x v="0"/>
    <x v="0"/>
    <x v="0"/>
    <n v="5"/>
    <n v="1"/>
    <n v="2"/>
    <n v="3"/>
    <n v="4"/>
    <n v="10"/>
    <n v="8"/>
    <n v="4"/>
    <n v="9"/>
    <x v="6"/>
    <n v="6"/>
    <n v="5"/>
    <n v="1"/>
    <n v="2"/>
    <n v="3"/>
    <x v="2"/>
  </r>
  <r>
    <n v="6912643423"/>
    <n v="174216493"/>
    <d v="2018-07-09T20:36:43"/>
    <d v="2018-07-09T20:39:38"/>
    <s v="190.24.116.13"/>
    <m/>
    <m/>
    <m/>
    <n v="36"/>
    <x v="0"/>
    <x v="2"/>
    <x v="0"/>
    <x v="2"/>
    <s v="N/A"/>
    <x v="0"/>
    <x v="0"/>
    <x v="0"/>
    <n v="1"/>
    <n v="2"/>
    <n v="3"/>
    <n v="4"/>
    <n v="5"/>
    <n v="1"/>
    <n v="3"/>
    <n v="5"/>
    <n v="2"/>
    <x v="8"/>
    <n v="6"/>
    <n v="7"/>
    <n v="8"/>
    <n v="9"/>
    <n v="10"/>
    <x v="0"/>
  </r>
  <r>
    <n v="6912643058"/>
    <n v="174216493"/>
    <d v="2018-07-09T20:35:14"/>
    <d v="2018-07-09T20:38:14"/>
    <s v="200.112.108.79"/>
    <m/>
    <m/>
    <m/>
    <n v="39"/>
    <x v="0"/>
    <x v="2"/>
    <x v="2"/>
    <x v="2"/>
    <s v="N/A"/>
    <x v="0"/>
    <x v="2"/>
    <x v="0"/>
    <n v="2"/>
    <n v="5"/>
    <n v="1"/>
    <n v="4"/>
    <n v="3"/>
    <n v="1"/>
    <n v="2"/>
    <n v="6"/>
    <n v="8"/>
    <x v="3"/>
    <n v="7"/>
    <n v="3"/>
    <n v="4"/>
    <n v="5"/>
    <n v="10"/>
    <x v="0"/>
  </r>
  <r>
    <n v="6912643002"/>
    <n v="174216493"/>
    <d v="2018-07-09T20:36:48"/>
    <d v="2018-07-09T20:38:03"/>
    <s v="152.201.185.200"/>
    <m/>
    <m/>
    <m/>
    <n v="39"/>
    <x v="2"/>
    <x v="2"/>
    <x v="2"/>
    <x v="2"/>
    <s v="N/A"/>
    <x v="0"/>
    <x v="2"/>
    <x v="0"/>
    <n v="1"/>
    <n v="2"/>
    <n v="4"/>
    <n v="3"/>
    <n v="5"/>
    <n v="3"/>
    <n v="1"/>
    <n v="2"/>
    <n v="4"/>
    <x v="2"/>
    <n v="6"/>
    <n v="7"/>
    <n v="8"/>
    <n v="9"/>
    <n v="10"/>
    <x v="0"/>
  </r>
  <r>
    <n v="6912642807"/>
    <n v="174216493"/>
    <d v="2018-07-09T20:34:16"/>
    <d v="2018-07-09T20:37:15"/>
    <s v="186.154.99.161"/>
    <m/>
    <m/>
    <m/>
    <n v="56"/>
    <x v="0"/>
    <x v="2"/>
    <x v="2"/>
    <x v="2"/>
    <s v="N/A"/>
    <x v="2"/>
    <x v="0"/>
    <x v="0"/>
    <n v="1"/>
    <n v="2"/>
    <n v="4"/>
    <n v="3"/>
    <n v="5"/>
    <n v="1"/>
    <n v="2"/>
    <n v="3"/>
    <n v="5"/>
    <x v="8"/>
    <n v="6"/>
    <n v="7"/>
    <n v="8"/>
    <n v="9"/>
    <n v="10"/>
    <x v="4"/>
  </r>
  <r>
    <n v="6912642652"/>
    <n v="174216493"/>
    <d v="2018-07-09T19:56:01"/>
    <d v="2018-07-09T20:36:41"/>
    <s v="190.25.42.91"/>
    <m/>
    <m/>
    <m/>
    <n v="37"/>
    <x v="0"/>
    <x v="2"/>
    <x v="0"/>
    <x v="0"/>
    <s v="Ecoutlet"/>
    <x v="0"/>
    <x v="0"/>
    <x v="0"/>
    <m/>
    <n v="2"/>
    <n v="4"/>
    <n v="1"/>
    <n v="5"/>
    <n v="4"/>
    <n v="1"/>
    <n v="2"/>
    <n v="5"/>
    <x v="0"/>
    <n v="6"/>
    <n v="7"/>
    <n v="8"/>
    <n v="9"/>
    <n v="10"/>
    <x v="0"/>
  </r>
  <r>
    <n v="6912641648"/>
    <n v="174216493"/>
    <d v="2018-07-09T20:26:25"/>
    <d v="2018-07-09T20:33:01"/>
    <s v="179.18.46.236"/>
    <m/>
    <m/>
    <m/>
    <n v="40"/>
    <x v="0"/>
    <x v="2"/>
    <x v="0"/>
    <x v="2"/>
    <s v="N/A"/>
    <x v="0"/>
    <x v="0"/>
    <x v="0"/>
    <n v="1"/>
    <n v="3"/>
    <n v="4"/>
    <n v="2"/>
    <n v="5"/>
    <n v="6"/>
    <n v="7"/>
    <n v="8"/>
    <n v="2"/>
    <x v="3"/>
    <n v="4"/>
    <n v="1"/>
    <n v="5"/>
    <n v="3"/>
    <n v="10"/>
    <x v="2"/>
  </r>
  <r>
    <n v="6912641237"/>
    <n v="174216493"/>
    <d v="2018-07-09T20:29:36"/>
    <d v="2018-07-09T20:31:30"/>
    <s v="201.244.168.141"/>
    <m/>
    <m/>
    <m/>
    <n v="36"/>
    <x v="2"/>
    <x v="2"/>
    <x v="2"/>
    <x v="2"/>
    <s v="N/A"/>
    <x v="0"/>
    <x v="0"/>
    <x v="0"/>
    <n v="2"/>
    <n v="5"/>
    <n v="3"/>
    <n v="4"/>
    <n v="1"/>
    <n v="2"/>
    <n v="1"/>
    <n v="3"/>
    <n v="4"/>
    <x v="2"/>
    <n v="6"/>
    <n v="7"/>
    <n v="8"/>
    <n v="9"/>
    <n v="10"/>
    <x v="0"/>
  </r>
  <r>
    <n v="6912640831"/>
    <n v="174216493"/>
    <d v="2018-07-09T20:28:06"/>
    <d v="2018-07-09T20:29:54"/>
    <s v="181.33.91.81"/>
    <m/>
    <m/>
    <m/>
    <n v="47"/>
    <x v="0"/>
    <x v="0"/>
    <x v="2"/>
    <x v="2"/>
    <s v="N/A"/>
    <x v="0"/>
    <x v="0"/>
    <x v="0"/>
    <n v="1"/>
    <n v="2"/>
    <n v="4"/>
    <n v="5"/>
    <n v="3"/>
    <n v="1"/>
    <n v="2"/>
    <n v="3"/>
    <n v="4"/>
    <x v="2"/>
    <n v="6"/>
    <n v="7"/>
    <n v="8"/>
    <n v="9"/>
    <n v="10"/>
    <x v="2"/>
  </r>
  <r>
    <n v="6912638888"/>
    <n v="174216493"/>
    <d v="2018-07-09T20:06:40"/>
    <d v="2018-07-09T20:23:17"/>
    <s v="190.156.29.30"/>
    <m/>
    <m/>
    <m/>
    <n v="34"/>
    <x v="0"/>
    <x v="2"/>
    <x v="2"/>
    <x v="2"/>
    <s v="https://www.datos.gov.co/widgets/4s2i-bneh"/>
    <x v="0"/>
    <x v="2"/>
    <x v="0"/>
    <n v="4"/>
    <n v="1"/>
    <n v="5"/>
    <n v="2"/>
    <n v="3"/>
    <n v="6"/>
    <n v="4"/>
    <n v="1"/>
    <n v="10"/>
    <x v="2"/>
    <n v="9"/>
    <n v="7"/>
    <n v="2"/>
    <n v="8"/>
    <n v="3"/>
    <x v="0"/>
  </r>
  <r>
    <n v="6912638527"/>
    <n v="174366944"/>
    <d v="2018-07-09T20:19:58"/>
    <d v="2018-07-09T20:22:01"/>
    <s v="181.138.13.172"/>
    <s v="granjaporcicolaguarne@gmail.com"/>
    <m/>
    <m/>
    <n v="29"/>
    <x v="0"/>
    <x v="0"/>
    <x v="2"/>
    <x v="2"/>
    <s v="N/A"/>
    <x v="0"/>
    <x v="2"/>
    <x v="0"/>
    <n v="3"/>
    <n v="2"/>
    <n v="1"/>
    <n v="4"/>
    <n v="5"/>
    <n v="10"/>
    <n v="1"/>
    <n v="5"/>
    <n v="2"/>
    <x v="0"/>
    <n v="8"/>
    <n v="6"/>
    <n v="7"/>
    <n v="4"/>
    <n v="9"/>
    <x v="3"/>
  </r>
  <r>
    <n v="6912637932"/>
    <n v="174216493"/>
    <d v="2018-07-09T20:15:31"/>
    <d v="2018-07-09T20:19:46"/>
    <s v="177.252.248.30"/>
    <m/>
    <m/>
    <m/>
    <n v="42"/>
    <x v="2"/>
    <x v="2"/>
    <x v="0"/>
    <x v="2"/>
    <s v="N/A"/>
    <x v="0"/>
    <x v="0"/>
    <x v="0"/>
    <n v="3"/>
    <n v="2"/>
    <n v="1"/>
    <n v="4"/>
    <n v="5"/>
    <n v="10"/>
    <n v="7"/>
    <n v="2"/>
    <n v="6"/>
    <x v="2"/>
    <n v="9"/>
    <n v="8"/>
    <n v="4"/>
    <n v="3"/>
    <n v="1"/>
    <x v="2"/>
  </r>
  <r>
    <n v="6912637275"/>
    <n v="174216493"/>
    <d v="2018-07-09T20:15:22"/>
    <d v="2018-07-09T20:17:20"/>
    <s v="181.59.8.142"/>
    <m/>
    <m/>
    <m/>
    <n v="42"/>
    <x v="2"/>
    <x v="2"/>
    <x v="2"/>
    <x v="2"/>
    <s v="N/A"/>
    <x v="0"/>
    <x v="0"/>
    <x v="0"/>
    <n v="1"/>
    <n v="4"/>
    <n v="2"/>
    <n v="3"/>
    <n v="5"/>
    <n v="1"/>
    <n v="2"/>
    <n v="3"/>
    <n v="4"/>
    <x v="2"/>
    <n v="6"/>
    <n v="7"/>
    <n v="8"/>
    <n v="9"/>
    <n v="10"/>
    <x v="2"/>
  </r>
  <r>
    <n v="6912636499"/>
    <n v="174216493"/>
    <d v="2018-07-09T20:13:04"/>
    <d v="2018-07-09T20:14:25"/>
    <s v="190.9.209.152"/>
    <m/>
    <m/>
    <m/>
    <n v="36"/>
    <x v="2"/>
    <x v="2"/>
    <x v="2"/>
    <x v="2"/>
    <s v="N/A"/>
    <x v="2"/>
    <x v="2"/>
    <x v="0"/>
    <m/>
    <m/>
    <m/>
    <m/>
    <n v="1"/>
    <n v="1"/>
    <n v="2"/>
    <n v="3"/>
    <n v="4"/>
    <x v="2"/>
    <n v="6"/>
    <n v="7"/>
    <n v="8"/>
    <n v="9"/>
    <n v="10"/>
    <x v="0"/>
  </r>
  <r>
    <n v="6912635447"/>
    <n v="174216493"/>
    <d v="2018-07-09T20:07:41"/>
    <d v="2018-07-09T20:10:44"/>
    <s v="190.145.245.171"/>
    <m/>
    <m/>
    <m/>
    <n v="44"/>
    <x v="0"/>
    <x v="2"/>
    <x v="0"/>
    <x v="0"/>
    <s v="ekoplanet"/>
    <x v="0"/>
    <x v="0"/>
    <x v="3"/>
    <n v="4"/>
    <n v="1"/>
    <n v="5"/>
    <n v="2"/>
    <n v="3"/>
    <n v="7"/>
    <n v="1"/>
    <n v="2"/>
    <n v="3"/>
    <x v="8"/>
    <n v="5"/>
    <n v="6"/>
    <n v="8"/>
    <n v="9"/>
    <n v="10"/>
    <x v="2"/>
  </r>
  <r>
    <n v="6912635008"/>
    <n v="174216493"/>
    <d v="2018-07-09T20:07:00"/>
    <d v="2018-07-09T20:09:13"/>
    <s v="181.57.245.155"/>
    <m/>
    <m/>
    <m/>
    <n v="39"/>
    <x v="0"/>
    <x v="2"/>
    <x v="2"/>
    <x v="2"/>
    <s v="N/A"/>
    <x v="0"/>
    <x v="2"/>
    <x v="3"/>
    <n v="1"/>
    <n v="3"/>
    <n v="2"/>
    <n v="4"/>
    <n v="5"/>
    <n v="9"/>
    <n v="4"/>
    <n v="1"/>
    <n v="2"/>
    <x v="0"/>
    <n v="5"/>
    <n v="6"/>
    <n v="7"/>
    <n v="8"/>
    <n v="10"/>
    <x v="0"/>
  </r>
  <r>
    <n v="6912634292"/>
    <n v="174216493"/>
    <d v="2018-07-09T20:04:51"/>
    <d v="2018-07-09T20:07:13"/>
    <s v="190.12.141.242"/>
    <m/>
    <m/>
    <m/>
    <n v="39"/>
    <x v="0"/>
    <x v="0"/>
    <x v="0"/>
    <x v="2"/>
    <s v="N/A"/>
    <x v="0"/>
    <x v="0"/>
    <x v="0"/>
    <m/>
    <m/>
    <n v="5"/>
    <n v="4"/>
    <m/>
    <n v="1"/>
    <n v="5"/>
    <n v="6"/>
    <n v="2"/>
    <x v="6"/>
    <n v="3"/>
    <n v="4"/>
    <n v="8"/>
    <n v="9"/>
    <n v="10"/>
    <x v="0"/>
  </r>
  <r>
    <n v="6912634175"/>
    <n v="174216493"/>
    <d v="2018-07-09T20:00:37"/>
    <d v="2018-07-09T20:06:22"/>
    <s v="190.156.38.26"/>
    <m/>
    <m/>
    <m/>
    <n v="35"/>
    <x v="2"/>
    <x v="2"/>
    <x v="2"/>
    <x v="2"/>
    <s v="N/A"/>
    <x v="0"/>
    <x v="2"/>
    <x v="3"/>
    <n v="3"/>
    <n v="1"/>
    <n v="5"/>
    <n v="4"/>
    <n v="2"/>
    <n v="8"/>
    <n v="4"/>
    <n v="2"/>
    <n v="10"/>
    <x v="7"/>
    <n v="9"/>
    <n v="7"/>
    <n v="1"/>
    <n v="3"/>
    <n v="5"/>
    <x v="0"/>
  </r>
  <r>
    <n v="6912633835"/>
    <n v="174216493"/>
    <d v="2018-07-09T20:00:12"/>
    <d v="2018-07-09T20:05:15"/>
    <s v="191.72.184.250"/>
    <m/>
    <m/>
    <m/>
    <n v="34"/>
    <x v="0"/>
    <x v="2"/>
    <x v="0"/>
    <x v="2"/>
    <s v="N/A"/>
    <x v="0"/>
    <x v="0"/>
    <x v="0"/>
    <n v="1"/>
    <n v="2"/>
    <n v="5"/>
    <n v="4"/>
    <n v="3"/>
    <n v="10"/>
    <n v="5"/>
    <n v="3"/>
    <n v="9"/>
    <x v="9"/>
    <n v="8"/>
    <n v="7"/>
    <n v="1"/>
    <n v="6"/>
    <n v="4"/>
    <x v="0"/>
  </r>
  <r>
    <n v="6912633039"/>
    <n v="174216493"/>
    <d v="2018-07-09T20:00:11"/>
    <d v="2018-07-09T20:02:32"/>
    <s v="167.0.253.199"/>
    <m/>
    <m/>
    <m/>
    <n v="33"/>
    <x v="0"/>
    <x v="2"/>
    <x v="2"/>
    <x v="2"/>
    <s v="N/A"/>
    <x v="0"/>
    <x v="0"/>
    <x v="0"/>
    <n v="5"/>
    <n v="2"/>
    <m/>
    <n v="4"/>
    <n v="3"/>
    <n v="10"/>
    <n v="5"/>
    <n v="1"/>
    <n v="2"/>
    <x v="8"/>
    <n v="3"/>
    <n v="9"/>
    <n v="7"/>
    <n v="8"/>
    <n v="6"/>
    <x v="0"/>
  </r>
  <r>
    <n v="6912632870"/>
    <n v="174216493"/>
    <d v="2018-07-09T20:00:15"/>
    <d v="2018-07-09T20:01:59"/>
    <s v="190.85.113.133"/>
    <m/>
    <m/>
    <m/>
    <n v="35"/>
    <x v="2"/>
    <x v="2"/>
    <x v="2"/>
    <x v="2"/>
    <s v="N/A"/>
    <x v="0"/>
    <x v="2"/>
    <x v="0"/>
    <n v="1"/>
    <n v="3"/>
    <n v="5"/>
    <n v="2"/>
    <n v="4"/>
    <n v="1"/>
    <n v="3"/>
    <n v="5"/>
    <n v="4"/>
    <x v="7"/>
    <n v="2"/>
    <n v="7"/>
    <n v="8"/>
    <n v="9"/>
    <n v="10"/>
    <x v="0"/>
  </r>
  <r>
    <n v="6912632799"/>
    <n v="174216493"/>
    <d v="2018-07-09T19:57:23"/>
    <d v="2018-07-09T20:03:09"/>
    <s v="181.50.216.93"/>
    <m/>
    <m/>
    <m/>
    <n v="31"/>
    <x v="2"/>
    <x v="2"/>
    <x v="2"/>
    <x v="2"/>
    <s v="N/A"/>
    <x v="2"/>
    <x v="2"/>
    <x v="0"/>
    <n v="1"/>
    <n v="3"/>
    <n v="4"/>
    <n v="2"/>
    <n v="5"/>
    <n v="10"/>
    <n v="4"/>
    <n v="2"/>
    <n v="1"/>
    <x v="0"/>
    <n v="7"/>
    <n v="9"/>
    <n v="5"/>
    <n v="8"/>
    <n v="6"/>
    <x v="0"/>
  </r>
  <r>
    <n v="6912632693"/>
    <n v="174216493"/>
    <d v="2018-07-09T19:59:45"/>
    <d v="2018-07-09T20:01:25"/>
    <s v="181.57.240.211"/>
    <m/>
    <m/>
    <m/>
    <m/>
    <x v="0"/>
    <x v="2"/>
    <x v="2"/>
    <x v="2"/>
    <s v="N/A"/>
    <x v="0"/>
    <x v="0"/>
    <x v="0"/>
    <n v="2"/>
    <n v="5"/>
    <n v="1"/>
    <n v="3"/>
    <m/>
    <n v="1"/>
    <n v="2"/>
    <n v="3"/>
    <n v="4"/>
    <x v="2"/>
    <n v="6"/>
    <n v="7"/>
    <n v="8"/>
    <n v="9"/>
    <n v="10"/>
    <x v="1"/>
  </r>
  <r>
    <n v="6912632571"/>
    <n v="174216493"/>
    <d v="2018-07-09T19:56:33"/>
    <d v="2018-07-09T20:01:00"/>
    <s v="152.202.65.45"/>
    <m/>
    <m/>
    <m/>
    <n v="40"/>
    <x v="0"/>
    <x v="2"/>
    <x v="0"/>
    <x v="2"/>
    <s v="N/A"/>
    <x v="0"/>
    <x v="0"/>
    <x v="0"/>
    <n v="4"/>
    <n v="2"/>
    <n v="5"/>
    <n v="1"/>
    <n v="3"/>
    <n v="2"/>
    <n v="9"/>
    <n v="10"/>
    <n v="4"/>
    <x v="5"/>
    <n v="3"/>
    <n v="8"/>
    <n v="6"/>
    <n v="7"/>
    <n v="5"/>
    <x v="2"/>
  </r>
  <r>
    <n v="6912632438"/>
    <n v="174216493"/>
    <d v="2018-07-09T19:56:06"/>
    <d v="2018-07-09T20:00:28"/>
    <s v="167.0.189.231"/>
    <m/>
    <m/>
    <m/>
    <n v="27"/>
    <x v="0"/>
    <x v="2"/>
    <x v="2"/>
    <x v="2"/>
    <s v="N/A"/>
    <x v="0"/>
    <x v="2"/>
    <x v="0"/>
    <n v="5"/>
    <n v="2"/>
    <n v="4"/>
    <n v="3"/>
    <n v="1"/>
    <n v="10"/>
    <n v="8"/>
    <n v="2"/>
    <n v="4"/>
    <x v="0"/>
    <n v="6"/>
    <n v="7"/>
    <n v="5"/>
    <n v="9"/>
    <n v="1"/>
    <x v="3"/>
  </r>
  <r>
    <n v="6912632372"/>
    <n v="174216493"/>
    <d v="2018-07-09T19:56:32"/>
    <d v="2018-07-09T20:00:14"/>
    <s v="190.27.4.39"/>
    <m/>
    <m/>
    <m/>
    <n v="38"/>
    <x v="2"/>
    <x v="2"/>
    <x v="2"/>
    <x v="2"/>
    <s v="N/A"/>
    <x v="0"/>
    <x v="2"/>
    <x v="0"/>
    <n v="5"/>
    <m/>
    <n v="4"/>
    <m/>
    <m/>
    <n v="2"/>
    <n v="10"/>
    <n v="3"/>
    <n v="9"/>
    <x v="8"/>
    <n v="5"/>
    <n v="8"/>
    <n v="6"/>
    <n v="7"/>
    <n v="1"/>
    <x v="0"/>
  </r>
  <r>
    <n v="6912632236"/>
    <n v="174216493"/>
    <d v="2018-07-09T19:56:57"/>
    <d v="2018-07-09T19:59:43"/>
    <s v="181.57.242.143"/>
    <m/>
    <m/>
    <m/>
    <n v="37"/>
    <x v="2"/>
    <x v="2"/>
    <x v="2"/>
    <x v="2"/>
    <s v="N/A"/>
    <x v="0"/>
    <x v="0"/>
    <x v="0"/>
    <n v="1"/>
    <n v="2"/>
    <n v="3"/>
    <n v="4"/>
    <n v="5"/>
    <n v="2"/>
    <n v="1"/>
    <n v="3"/>
    <n v="4"/>
    <x v="2"/>
    <n v="6"/>
    <n v="7"/>
    <n v="8"/>
    <n v="9"/>
    <n v="10"/>
    <x v="0"/>
  </r>
  <r>
    <n v="6912632104"/>
    <n v="174216493"/>
    <d v="2018-07-09T19:57:16"/>
    <d v="2018-07-09T19:59:14"/>
    <s v="190.25.42.91"/>
    <m/>
    <m/>
    <m/>
    <n v="36"/>
    <x v="2"/>
    <x v="2"/>
    <x v="2"/>
    <x v="2"/>
    <s v="N/A"/>
    <x v="0"/>
    <x v="0"/>
    <x v="0"/>
    <n v="1"/>
    <n v="3"/>
    <n v="2"/>
    <n v="4"/>
    <n v="5"/>
    <n v="10"/>
    <n v="3"/>
    <n v="1"/>
    <n v="2"/>
    <x v="8"/>
    <n v="6"/>
    <n v="5"/>
    <n v="7"/>
    <n v="8"/>
    <n v="9"/>
    <x v="0"/>
  </r>
  <r>
    <n v="6912631928"/>
    <n v="174216493"/>
    <d v="2018-07-09T19:56:09"/>
    <d v="2018-07-09T19:58:56"/>
    <s v="190.157.123.158"/>
    <m/>
    <m/>
    <m/>
    <n v="40"/>
    <x v="2"/>
    <x v="2"/>
    <x v="2"/>
    <x v="2"/>
    <s v="N/A"/>
    <x v="0"/>
    <x v="0"/>
    <x v="0"/>
    <n v="5"/>
    <m/>
    <n v="4"/>
    <n v="2"/>
    <n v="1"/>
    <n v="3"/>
    <n v="4"/>
    <n v="2"/>
    <n v="7"/>
    <x v="2"/>
    <n v="8"/>
    <n v="6"/>
    <n v="10"/>
    <n v="9"/>
    <n v="1"/>
    <x v="2"/>
  </r>
  <r>
    <n v="6912631925"/>
    <n v="174216493"/>
    <d v="2018-07-09T19:57:03"/>
    <d v="2018-07-09T19:58:34"/>
    <s v="190.85.146.125"/>
    <m/>
    <m/>
    <m/>
    <n v="33"/>
    <x v="2"/>
    <x v="2"/>
    <x v="2"/>
    <x v="2"/>
    <s v="N/A"/>
    <x v="2"/>
    <x v="0"/>
    <x v="0"/>
    <n v="1"/>
    <n v="4"/>
    <n v="5"/>
    <n v="2"/>
    <n v="3"/>
    <n v="1"/>
    <n v="2"/>
    <n v="4"/>
    <n v="5"/>
    <x v="0"/>
    <n v="6"/>
    <n v="7"/>
    <n v="8"/>
    <n v="9"/>
    <n v="10"/>
    <x v="0"/>
  </r>
  <r>
    <n v="6912631841"/>
    <n v="174216493"/>
    <d v="2018-07-09T19:56:05"/>
    <d v="2018-07-09T19:58:14"/>
    <s v="186.146.43.50"/>
    <m/>
    <m/>
    <m/>
    <n v="29"/>
    <x v="2"/>
    <x v="2"/>
    <x v="2"/>
    <x v="2"/>
    <s v="N/A"/>
    <x v="0"/>
    <x v="0"/>
    <x v="0"/>
    <n v="3"/>
    <n v="2"/>
    <n v="1"/>
    <n v="4"/>
    <n v="5"/>
    <n v="6"/>
    <n v="1"/>
    <n v="4"/>
    <n v="2"/>
    <x v="0"/>
    <n v="7"/>
    <n v="9"/>
    <n v="10"/>
    <n v="8"/>
    <n v="5"/>
    <x v="3"/>
  </r>
  <r>
    <n v="6912631742"/>
    <n v="174216493"/>
    <d v="2018-07-09T19:56:13"/>
    <d v="2018-07-09T19:58:05"/>
    <s v="107.77.216.113"/>
    <m/>
    <m/>
    <m/>
    <n v="36"/>
    <x v="0"/>
    <x v="2"/>
    <x v="0"/>
    <x v="0"/>
    <s v="Amazon"/>
    <x v="0"/>
    <x v="2"/>
    <x v="2"/>
    <n v="4"/>
    <n v="2"/>
    <n v="1"/>
    <n v="5"/>
    <n v="3"/>
    <n v="2"/>
    <n v="1"/>
    <n v="3"/>
    <n v="4"/>
    <x v="2"/>
    <n v="6"/>
    <n v="7"/>
    <n v="8"/>
    <n v="9"/>
    <n v="10"/>
    <x v="0"/>
  </r>
  <r>
    <n v="6912583437"/>
    <n v="174366944"/>
    <d v="2018-07-09T15:59:58"/>
    <d v="2018-07-09T15:59:58"/>
    <s v="186.155.30.66"/>
    <s v="apapamija@minambiente.gov.co"/>
    <m/>
    <m/>
    <m/>
    <x v="1"/>
    <x v="1"/>
    <x v="1"/>
    <x v="1"/>
    <s v="N/A"/>
    <x v="1"/>
    <x v="1"/>
    <x v="1"/>
    <m/>
    <m/>
    <m/>
    <m/>
    <m/>
    <m/>
    <m/>
    <m/>
    <m/>
    <x v="1"/>
    <m/>
    <m/>
    <m/>
    <m/>
    <m/>
    <x v="1"/>
  </r>
  <r>
    <n v="6911744536"/>
    <n v="174366944"/>
    <d v="2018-07-07T12:04:21"/>
    <d v="2018-07-07T12:04:21"/>
    <s v="190.9.199.250"/>
    <s v="amarantadecolombia@gmail.com"/>
    <m/>
    <m/>
    <m/>
    <x v="1"/>
    <x v="1"/>
    <x v="1"/>
    <x v="1"/>
    <s v="N/A"/>
    <x v="1"/>
    <x v="1"/>
    <x v="1"/>
    <m/>
    <m/>
    <m/>
    <m/>
    <m/>
    <m/>
    <m/>
    <m/>
    <m/>
    <x v="1"/>
    <m/>
    <m/>
    <m/>
    <m/>
    <m/>
    <x v="1"/>
  </r>
  <r>
    <n v="6910438920"/>
    <n v="174366944"/>
    <d v="2018-07-04T11:30:52"/>
    <d v="2018-07-04T11:33:02"/>
    <s v="186.31.7.16"/>
    <s v="andresfmurillo@hotmail.com"/>
    <m/>
    <m/>
    <n v="36"/>
    <x v="2"/>
    <x v="2"/>
    <x v="2"/>
    <x v="2"/>
    <s v="N/A"/>
    <x v="2"/>
    <x v="2"/>
    <x v="0"/>
    <m/>
    <m/>
    <m/>
    <m/>
    <n v="1"/>
    <n v="1"/>
    <n v="3"/>
    <n v="4"/>
    <n v="5"/>
    <x v="7"/>
    <n v="7"/>
    <n v="8"/>
    <n v="9"/>
    <n v="2"/>
    <n v="10"/>
    <x v="0"/>
  </r>
  <r>
    <n v="6909882790"/>
    <n v="174216493"/>
    <d v="2018-07-03T10:14:38"/>
    <d v="2018-07-03T10:17:37"/>
    <s v="152.202.2.153"/>
    <m/>
    <m/>
    <m/>
    <n v="18"/>
    <x v="0"/>
    <x v="2"/>
    <x v="0"/>
    <x v="0"/>
    <s v="De planta "/>
    <x v="0"/>
    <x v="2"/>
    <x v="2"/>
    <n v="3"/>
    <n v="1"/>
    <n v="4"/>
    <n v="2"/>
    <n v="5"/>
    <n v="8"/>
    <n v="7"/>
    <n v="2"/>
    <n v="9"/>
    <x v="0"/>
    <n v="10"/>
    <n v="6"/>
    <n v="1"/>
    <n v="5"/>
    <n v="4"/>
    <x v="3"/>
  </r>
  <r>
    <n v="6909841163"/>
    <n v="174366944"/>
    <d v="2018-07-03T09:06:29"/>
    <d v="2018-07-03T09:09:57"/>
    <s v="69.174.87.156"/>
    <s v="jgirald97380@universidadean.edu.co"/>
    <m/>
    <m/>
    <n v="29"/>
    <x v="2"/>
    <x v="2"/>
    <x v="2"/>
    <x v="2"/>
    <s v="N/A"/>
    <x v="0"/>
    <x v="2"/>
    <x v="0"/>
    <n v="1"/>
    <n v="2"/>
    <n v="3"/>
    <n v="4"/>
    <n v="5"/>
    <n v="1"/>
    <n v="2"/>
    <n v="3"/>
    <n v="4"/>
    <x v="2"/>
    <n v="6"/>
    <n v="7"/>
    <n v="8"/>
    <n v="9"/>
    <n v="10"/>
    <x v="3"/>
  </r>
  <r>
    <n v="6909637967"/>
    <n v="174366944"/>
    <d v="2018-07-02T22:42:24"/>
    <d v="2018-07-02T22:44:28"/>
    <s v="186.147.36.20"/>
    <s v="foxmoreno@hotmail.com"/>
    <m/>
    <m/>
    <n v="36"/>
    <x v="2"/>
    <x v="2"/>
    <x v="2"/>
    <x v="2"/>
    <s v="N/A"/>
    <x v="0"/>
    <x v="0"/>
    <x v="0"/>
    <n v="1"/>
    <n v="2"/>
    <n v="3"/>
    <n v="4"/>
    <n v="5"/>
    <n v="3"/>
    <n v="6"/>
    <n v="10"/>
    <n v="5"/>
    <x v="9"/>
    <n v="9"/>
    <n v="4"/>
    <n v="7"/>
    <n v="8"/>
    <n v="1"/>
    <x v="0"/>
  </r>
  <r>
    <n v="6909630643"/>
    <n v="174366944"/>
    <d v="2018-07-02T22:11:28"/>
    <d v="2018-07-02T22:13:37"/>
    <s v="181.57.249.130"/>
    <s v="Aolarte52883@universidadean.edu.co"/>
    <s v="ANDRES"/>
    <s v="ROJAS"/>
    <n v="37"/>
    <x v="0"/>
    <x v="2"/>
    <x v="2"/>
    <x v="2"/>
    <s v="N/A"/>
    <x v="0"/>
    <x v="0"/>
    <x v="3"/>
    <n v="2"/>
    <n v="3"/>
    <n v="1"/>
    <n v="4"/>
    <n v="5"/>
    <n v="6"/>
    <n v="7"/>
    <n v="2"/>
    <n v="8"/>
    <x v="4"/>
    <n v="1"/>
    <n v="3"/>
    <n v="4"/>
    <n v="9"/>
    <n v="5"/>
    <x v="0"/>
  </r>
  <r>
    <n v="6909609484"/>
    <n v="174366944"/>
    <d v="2018-07-02T20:55:26"/>
    <d v="2018-07-02T20:57:07"/>
    <s v="190.156.71.114"/>
    <s v="agonzale4164@universidadean.edu.co"/>
    <s v="ANGIE"/>
    <s v="SAAVEDRA"/>
    <n v="35"/>
    <x v="2"/>
    <x v="2"/>
    <x v="2"/>
    <x v="2"/>
    <s v="N/A"/>
    <x v="2"/>
    <x v="2"/>
    <x v="0"/>
    <n v="2"/>
    <n v="4"/>
    <n v="3"/>
    <n v="5"/>
    <n v="1"/>
    <n v="1"/>
    <n v="2"/>
    <n v="3"/>
    <n v="4"/>
    <x v="2"/>
    <n v="6"/>
    <n v="7"/>
    <n v="8"/>
    <n v="9"/>
    <n v="10"/>
    <x v="0"/>
  </r>
  <r>
    <n v="6909397011"/>
    <n v="174366944"/>
    <d v="2018-07-02T12:36:38"/>
    <d v="2018-07-02T12:38:05"/>
    <s v="152.201.48.166"/>
    <s v="maklac@hotmail.com"/>
    <s v="Maria"/>
    <s v="Coral"/>
    <n v="32"/>
    <x v="2"/>
    <x v="2"/>
    <x v="2"/>
    <x v="2"/>
    <s v="N/A"/>
    <x v="0"/>
    <x v="0"/>
    <x v="0"/>
    <m/>
    <m/>
    <m/>
    <m/>
    <n v="5"/>
    <n v="1"/>
    <n v="2"/>
    <n v="3"/>
    <n v="5"/>
    <x v="8"/>
    <n v="6"/>
    <n v="7"/>
    <n v="8"/>
    <n v="9"/>
    <n v="10"/>
    <x v="0"/>
  </r>
  <r>
    <n v="6906640910"/>
    <n v="174216493"/>
    <d v="2018-06-26T18:25:26"/>
    <d v="2018-06-26T18:28:42"/>
    <s v="170.246.114.70"/>
    <m/>
    <m/>
    <m/>
    <n v="33"/>
    <x v="0"/>
    <x v="2"/>
    <x v="2"/>
    <x v="2"/>
    <s v="N/A"/>
    <x v="0"/>
    <x v="2"/>
    <x v="0"/>
    <n v="4"/>
    <n v="1"/>
    <n v="2"/>
    <n v="3"/>
    <n v="5"/>
    <n v="9"/>
    <n v="8"/>
    <n v="4"/>
    <n v="5"/>
    <x v="5"/>
    <n v="7"/>
    <n v="6"/>
    <n v="2"/>
    <n v="10"/>
    <n v="3"/>
    <x v="0"/>
  </r>
  <r>
    <n v="6906640881"/>
    <n v="174216493"/>
    <d v="2018-06-26T18:26:11"/>
    <d v="2018-06-26T18:27:52"/>
    <s v="186.155.81.191"/>
    <m/>
    <m/>
    <m/>
    <n v="29"/>
    <x v="2"/>
    <x v="2"/>
    <x v="2"/>
    <x v="2"/>
    <s v="N/A"/>
    <x v="0"/>
    <x v="0"/>
    <x v="0"/>
    <m/>
    <m/>
    <n v="1"/>
    <n v="5"/>
    <m/>
    <n v="10"/>
    <n v="2"/>
    <n v="4"/>
    <n v="3"/>
    <x v="2"/>
    <n v="6"/>
    <n v="7"/>
    <n v="8"/>
    <n v="9"/>
    <n v="1"/>
    <x v="3"/>
  </r>
  <r>
    <n v="6906570812"/>
    <n v="174366944"/>
    <d v="2018-06-26T15:39:11"/>
    <d v="2018-06-26T15:39:11"/>
    <s v="181.57.248.252"/>
    <s v="vpuniformes@hotmail.com"/>
    <s v="vestimos"/>
    <s v="profesionales"/>
    <m/>
    <x v="1"/>
    <x v="1"/>
    <x v="1"/>
    <x v="1"/>
    <s v="N/A"/>
    <x v="1"/>
    <x v="1"/>
    <x v="1"/>
    <m/>
    <m/>
    <m/>
    <m/>
    <m/>
    <m/>
    <m/>
    <m/>
    <m/>
    <x v="1"/>
    <m/>
    <m/>
    <m/>
    <m/>
    <m/>
    <x v="1"/>
  </r>
  <r>
    <n v="6906377112"/>
    <n v="174366944"/>
    <d v="2018-06-26T10:23:54"/>
    <d v="2018-06-26T10:26:58"/>
    <s v="181.57.249.9"/>
    <s v="marios6@areandina.edu.co"/>
    <s v="marcela"/>
    <s v="rios"/>
    <n v="42"/>
    <x v="0"/>
    <x v="2"/>
    <x v="2"/>
    <x v="2"/>
    <s v="N/A"/>
    <x v="0"/>
    <x v="0"/>
    <x v="0"/>
    <m/>
    <m/>
    <n v="4"/>
    <n v="5"/>
    <m/>
    <n v="10"/>
    <n v="9"/>
    <n v="7"/>
    <n v="8"/>
    <x v="7"/>
    <n v="5"/>
    <n v="4"/>
    <n v="1"/>
    <n v="2"/>
    <n v="3"/>
    <x v="2"/>
  </r>
  <r>
    <n v="6906337772"/>
    <n v="174366944"/>
    <d v="2018-06-26T09:27:55"/>
    <d v="2018-06-26T09:30:34"/>
    <s v="190.146.206.233"/>
    <s v="julianramos@fluvia.co"/>
    <s v="vidarte.col@gmail.com"/>
    <s v="jennifer.villalba@corporacionhorizontes.com"/>
    <n v="35"/>
    <x v="0"/>
    <x v="0"/>
    <x v="0"/>
    <x v="2"/>
    <s v="Colombia Compra Eficiente"/>
    <x v="0"/>
    <x v="0"/>
    <x v="0"/>
    <m/>
    <n v="2"/>
    <n v="3"/>
    <n v="5"/>
    <n v="1"/>
    <n v="5"/>
    <n v="6"/>
    <n v="7"/>
    <n v="8"/>
    <x v="5"/>
    <n v="9"/>
    <n v="4"/>
    <n v="10"/>
    <n v="3"/>
    <n v="2"/>
    <x v="0"/>
  </r>
  <r>
    <n v="6905629312"/>
    <n v="174366944"/>
    <d v="2018-06-25T07:01:38"/>
    <d v="2018-06-25T07:07:06"/>
    <s v="177.252.254.208"/>
    <s v="kreabienestar@gmail.com"/>
    <s v="Krea"/>
    <s v="Bienestar"/>
    <n v="40"/>
    <x v="0"/>
    <x v="2"/>
    <x v="2"/>
    <x v="2"/>
    <s v="Ecooutlet"/>
    <x v="0"/>
    <x v="0"/>
    <x v="0"/>
    <n v="3"/>
    <n v="1"/>
    <n v="4"/>
    <n v="2"/>
    <n v="5"/>
    <n v="9"/>
    <n v="10"/>
    <n v="2"/>
    <n v="1"/>
    <x v="0"/>
    <n v="4"/>
    <n v="5"/>
    <n v="6"/>
    <n v="7"/>
    <n v="8"/>
    <x v="2"/>
  </r>
  <r>
    <n v="6905426468"/>
    <n v="174216493"/>
    <d v="2018-06-24T18:52:20"/>
    <d v="2018-06-24T18:56:07"/>
    <s v="190.156.171.11"/>
    <m/>
    <m/>
    <m/>
    <n v="28"/>
    <x v="2"/>
    <x v="2"/>
    <x v="2"/>
    <x v="2"/>
    <s v="N/A"/>
    <x v="0"/>
    <x v="0"/>
    <x v="0"/>
    <n v="3"/>
    <n v="2"/>
    <n v="1"/>
    <n v="4"/>
    <n v="5"/>
    <n v="9"/>
    <n v="6"/>
    <n v="2"/>
    <n v="5"/>
    <x v="4"/>
    <n v="4"/>
    <n v="7"/>
    <n v="3"/>
    <n v="8"/>
    <n v="1"/>
    <x v="3"/>
  </r>
  <r>
    <n v="6905323364"/>
    <n v="174366944"/>
    <d v="2018-06-24T11:21:12"/>
    <d v="2018-06-24T11:21:12"/>
    <s v="190.14.238.114"/>
    <s v="Alopezz31620@universidadean.edu.co"/>
    <s v="ANGI"/>
    <s v="ZAMUDIO"/>
    <m/>
    <x v="1"/>
    <x v="1"/>
    <x v="1"/>
    <x v="1"/>
    <s v="N/A"/>
    <x v="1"/>
    <x v="1"/>
    <x v="1"/>
    <m/>
    <m/>
    <m/>
    <m/>
    <m/>
    <m/>
    <m/>
    <m/>
    <m/>
    <x v="1"/>
    <m/>
    <m/>
    <m/>
    <m/>
    <m/>
    <x v="1"/>
  </r>
  <r>
    <n v="6905159895"/>
    <n v="174216493"/>
    <d v="2018-06-23T19:58:10"/>
    <d v="2018-06-23T20:02:49"/>
    <s v="190.127.196.147"/>
    <m/>
    <m/>
    <m/>
    <n v="37"/>
    <x v="0"/>
    <x v="2"/>
    <x v="0"/>
    <x v="2"/>
    <s v="N/A"/>
    <x v="0"/>
    <x v="2"/>
    <x v="0"/>
    <n v="5"/>
    <n v="1"/>
    <n v="4"/>
    <n v="2"/>
    <n v="3"/>
    <n v="10"/>
    <n v="9"/>
    <n v="5"/>
    <n v="6"/>
    <x v="0"/>
    <n v="8"/>
    <n v="7"/>
    <n v="1"/>
    <n v="4"/>
    <n v="2"/>
    <x v="0"/>
  </r>
  <r>
    <n v="6905154495"/>
    <n v="174216493"/>
    <d v="2018-06-23T19:25:48"/>
    <d v="2018-06-23T19:28:30"/>
    <s v="186.155.21.65"/>
    <m/>
    <m/>
    <m/>
    <n v="42"/>
    <x v="0"/>
    <x v="2"/>
    <x v="2"/>
    <x v="2"/>
    <s v="N/A"/>
    <x v="0"/>
    <x v="0"/>
    <x v="3"/>
    <n v="5"/>
    <m/>
    <m/>
    <m/>
    <n v="1"/>
    <n v="9"/>
    <n v="5"/>
    <n v="1"/>
    <n v="10"/>
    <x v="8"/>
    <n v="8"/>
    <n v="7"/>
    <n v="2"/>
    <n v="6"/>
    <n v="3"/>
    <x v="2"/>
  </r>
  <r>
    <n v="6905122047"/>
    <n v="174366944"/>
    <d v="2018-06-23T16:25:16"/>
    <d v="2018-06-23T16:28:14"/>
    <s v="186.80.184.167"/>
    <s v="marthaisjimenez@gmail.com"/>
    <m/>
    <m/>
    <n v="39"/>
    <x v="0"/>
    <x v="2"/>
    <x v="2"/>
    <x v="2"/>
    <s v="N/A"/>
    <x v="0"/>
    <x v="2"/>
    <x v="0"/>
    <n v="1"/>
    <n v="5"/>
    <n v="2"/>
    <n v="3"/>
    <n v="4"/>
    <n v="10"/>
    <n v="2"/>
    <n v="3"/>
    <n v="9"/>
    <x v="2"/>
    <n v="6"/>
    <n v="8"/>
    <n v="1"/>
    <n v="4"/>
    <n v="7"/>
    <x v="0"/>
  </r>
  <r>
    <n v="6905054618"/>
    <n v="174366944"/>
    <d v="2018-06-23T11:43:32"/>
    <d v="2018-06-23T11:44:31"/>
    <s v="181.57.248.252"/>
    <s v="foxmoreno@gmail.com"/>
    <s v="Hector"/>
    <s v="Vasquez"/>
    <n v="36"/>
    <x v="0"/>
    <x v="2"/>
    <x v="2"/>
    <x v="2"/>
    <s v="N/A"/>
    <x v="0"/>
    <x v="2"/>
    <x v="0"/>
    <n v="1"/>
    <n v="2"/>
    <n v="4"/>
    <n v="3"/>
    <n v="5"/>
    <n v="1"/>
    <n v="2"/>
    <n v="3"/>
    <n v="4"/>
    <x v="2"/>
    <n v="6"/>
    <n v="7"/>
    <n v="8"/>
    <n v="9"/>
    <n v="10"/>
    <x v="0"/>
  </r>
  <r>
    <n v="6905051515"/>
    <n v="174216493"/>
    <d v="2018-06-23T11:31:20"/>
    <d v="2018-06-23T11:32:38"/>
    <s v="190.127.141.169"/>
    <m/>
    <m/>
    <m/>
    <n v="28"/>
    <x v="2"/>
    <x v="2"/>
    <x v="2"/>
    <x v="2"/>
    <s v="N/A"/>
    <x v="0"/>
    <x v="2"/>
    <x v="0"/>
    <n v="1"/>
    <n v="2"/>
    <n v="3"/>
    <n v="4"/>
    <n v="5"/>
    <n v="1"/>
    <n v="2"/>
    <n v="3"/>
    <n v="4"/>
    <x v="2"/>
    <n v="6"/>
    <n v="7"/>
    <n v="8"/>
    <n v="9"/>
    <n v="10"/>
    <x v="3"/>
  </r>
  <r>
    <n v="6904861773"/>
    <n v="174366944"/>
    <d v="2018-06-22T19:23:09"/>
    <d v="2018-06-22T19:29:04"/>
    <s v="181.55.221.114"/>
    <s v="okjavier@gmail.com"/>
    <s v="Oscar"/>
    <s v="Olaya"/>
    <n v="40"/>
    <x v="0"/>
    <x v="2"/>
    <x v="0"/>
    <x v="2"/>
    <s v="N/A"/>
    <x v="0"/>
    <x v="0"/>
    <x v="0"/>
    <n v="5"/>
    <n v="3"/>
    <n v="4"/>
    <n v="2"/>
    <n v="1"/>
    <n v="1"/>
    <n v="8"/>
    <n v="7"/>
    <n v="9"/>
    <x v="7"/>
    <n v="2"/>
    <n v="4"/>
    <n v="5"/>
    <n v="10"/>
    <n v="3"/>
    <x v="2"/>
  </r>
  <r>
    <n v="6904853111"/>
    <n v="166090270"/>
    <d v="2018-06-22T18:51:29"/>
    <d v="2018-06-22T18:52:56"/>
    <s v="181.57.246.63"/>
    <m/>
    <m/>
    <m/>
    <n v="47"/>
    <x v="2"/>
    <x v="2"/>
    <x v="2"/>
    <x v="2"/>
    <s v="N/A"/>
    <x v="2"/>
    <x v="2"/>
    <x v="0"/>
    <n v="1"/>
    <n v="2"/>
    <n v="3"/>
    <n v="4"/>
    <n v="5"/>
    <n v="1"/>
    <n v="5"/>
    <n v="3"/>
    <n v="4"/>
    <x v="9"/>
    <n v="6"/>
    <n v="7"/>
    <n v="8"/>
    <n v="9"/>
    <n v="10"/>
    <x v="2"/>
  </r>
  <r>
    <n v="6904852604"/>
    <n v="174216493"/>
    <d v="2018-06-22T18:48:33"/>
    <d v="2018-06-22T18:51:35"/>
    <s v="201.234.79.165"/>
    <m/>
    <m/>
    <m/>
    <n v="39"/>
    <x v="0"/>
    <x v="2"/>
    <x v="0"/>
    <x v="2"/>
    <s v="N/A"/>
    <x v="0"/>
    <x v="2"/>
    <x v="0"/>
    <n v="3"/>
    <n v="1"/>
    <m/>
    <n v="4"/>
    <n v="5"/>
    <n v="6"/>
    <n v="9"/>
    <n v="4"/>
    <n v="2"/>
    <x v="2"/>
    <n v="3"/>
    <n v="7"/>
    <n v="8"/>
    <n v="10"/>
    <n v="1"/>
    <x v="0"/>
  </r>
  <r>
    <n v="6904847713"/>
    <n v="174366944"/>
    <d v="2018-06-22T18:29:33"/>
    <d v="2018-06-22T18:31:18"/>
    <s v="191.102.236.26"/>
    <s v="roncanciomiguel@hotmail.com"/>
    <s v="miguel"/>
    <s v="roncancio"/>
    <m/>
    <x v="0"/>
    <x v="2"/>
    <x v="2"/>
    <x v="2"/>
    <s v="N/A"/>
    <x v="0"/>
    <x v="0"/>
    <x v="2"/>
    <n v="1"/>
    <n v="4"/>
    <n v="2"/>
    <n v="3"/>
    <n v="5"/>
    <n v="10"/>
    <n v="2"/>
    <n v="1"/>
    <n v="4"/>
    <x v="2"/>
    <n v="3"/>
    <n v="6"/>
    <n v="7"/>
    <n v="8"/>
    <n v="9"/>
    <x v="1"/>
  </r>
  <r>
    <n v="6904844363"/>
    <n v="174366944"/>
    <d v="2018-06-22T18:17:22"/>
    <d v="2018-06-22T18:18:50"/>
    <s v="186.80.28.76"/>
    <s v="hmoreno84175@universidadean.edu.co"/>
    <m/>
    <m/>
    <m/>
    <x v="0"/>
    <x v="2"/>
    <x v="0"/>
    <x v="2"/>
    <s v="N/A"/>
    <x v="0"/>
    <x v="0"/>
    <x v="0"/>
    <n v="2"/>
    <n v="1"/>
    <n v="4"/>
    <n v="3"/>
    <n v="5"/>
    <n v="1"/>
    <n v="9"/>
    <n v="10"/>
    <n v="8"/>
    <x v="6"/>
    <n v="6"/>
    <n v="5"/>
    <n v="4"/>
    <n v="3"/>
    <n v="2"/>
    <x v="1"/>
  </r>
  <r>
    <n v="6904843592"/>
    <n v="174366944"/>
    <d v="2018-06-22T18:12:45"/>
    <d v="2018-06-22T18:16:30"/>
    <s v="181.59.169.85"/>
    <s v="ninijohanarojas@hotmail.com"/>
    <s v="johanna"/>
    <s v="ROJAS"/>
    <m/>
    <x v="0"/>
    <x v="2"/>
    <x v="2"/>
    <x v="2"/>
    <s v="N/A"/>
    <x v="0"/>
    <x v="2"/>
    <x v="2"/>
    <n v="4"/>
    <n v="2"/>
    <n v="1"/>
    <n v="3"/>
    <n v="5"/>
    <n v="2"/>
    <n v="5"/>
    <n v="1"/>
    <n v="4"/>
    <x v="7"/>
    <n v="8"/>
    <n v="9"/>
    <n v="3"/>
    <n v="10"/>
    <n v="7"/>
    <x v="1"/>
  </r>
  <r>
    <n v="6903958261"/>
    <n v="174216493"/>
    <d v="2018-06-21T08:04:49"/>
    <d v="2018-06-21T08:06:33"/>
    <s v="177.252.254.213"/>
    <m/>
    <m/>
    <m/>
    <m/>
    <x v="0"/>
    <x v="2"/>
    <x v="2"/>
    <x v="2"/>
    <s v="N/A"/>
    <x v="0"/>
    <x v="2"/>
    <x v="0"/>
    <n v="2"/>
    <n v="1"/>
    <n v="4"/>
    <n v="5"/>
    <n v="3"/>
    <n v="1"/>
    <n v="2"/>
    <n v="3"/>
    <n v="4"/>
    <x v="2"/>
    <n v="6"/>
    <n v="7"/>
    <n v="8"/>
    <n v="9"/>
    <n v="10"/>
    <x v="1"/>
  </r>
  <r>
    <n v="6903715642"/>
    <n v="174216493"/>
    <d v="2018-06-20T19:13:09"/>
    <d v="2018-06-20T19:17:02"/>
    <s v="186.146.140.237"/>
    <m/>
    <m/>
    <m/>
    <m/>
    <x v="2"/>
    <x v="2"/>
    <x v="2"/>
    <x v="2"/>
    <s v="N/A"/>
    <x v="0"/>
    <x v="0"/>
    <x v="0"/>
    <n v="4"/>
    <n v="1"/>
    <n v="3"/>
    <n v="2"/>
    <n v="5"/>
    <n v="1"/>
    <n v="7"/>
    <n v="5"/>
    <n v="4"/>
    <x v="7"/>
    <n v="2"/>
    <n v="3"/>
    <n v="9"/>
    <n v="8"/>
    <n v="10"/>
    <x v="1"/>
  </r>
  <r>
    <n v="6903697087"/>
    <n v="166090270"/>
    <d v="2018-06-20T18:21:22"/>
    <d v="2018-06-20T18:22:19"/>
    <s v="186.80.28.76"/>
    <m/>
    <m/>
    <m/>
    <m/>
    <x v="0"/>
    <x v="2"/>
    <x v="2"/>
    <x v="0"/>
    <s v="discrepante "/>
    <x v="0"/>
    <x v="0"/>
    <x v="0"/>
    <n v="1"/>
    <n v="2"/>
    <n v="3"/>
    <n v="4"/>
    <n v="5"/>
    <n v="1"/>
    <n v="2"/>
    <n v="3"/>
    <n v="4"/>
    <x v="2"/>
    <n v="7"/>
    <n v="6"/>
    <n v="8"/>
    <n v="9"/>
    <n v="10"/>
    <x v="1"/>
  </r>
  <r>
    <n v="6893202279"/>
    <n v="174216493"/>
    <d v="2018-06-03T18:32:33"/>
    <d v="2018-06-03T18:33:47"/>
    <s v="181.54.243.45"/>
    <m/>
    <m/>
    <m/>
    <m/>
    <x v="0"/>
    <x v="2"/>
    <x v="0"/>
    <x v="1"/>
    <s v="N/A"/>
    <x v="0"/>
    <x v="0"/>
    <x v="0"/>
    <m/>
    <m/>
    <m/>
    <m/>
    <m/>
    <n v="1"/>
    <m/>
    <n v="8"/>
    <n v="10"/>
    <x v="8"/>
    <m/>
    <m/>
    <n v="7"/>
    <n v="2"/>
    <n v="3"/>
    <x v="1"/>
  </r>
  <r>
    <n v="6893202204"/>
    <n v="174216493"/>
    <d v="2018-06-03T18:31:07"/>
    <d v="2018-06-03T18:33:32"/>
    <s v="190.14.238.114"/>
    <m/>
    <m/>
    <m/>
    <m/>
    <x v="0"/>
    <x v="2"/>
    <x v="0"/>
    <x v="1"/>
    <s v="N/A"/>
    <x v="0"/>
    <x v="2"/>
    <x v="0"/>
    <m/>
    <m/>
    <m/>
    <m/>
    <m/>
    <n v="6"/>
    <n v="7"/>
    <n v="2"/>
    <n v="8"/>
    <x v="1"/>
    <n v="4"/>
    <n v="5"/>
    <m/>
    <n v="9"/>
    <n v="3"/>
    <x v="1"/>
  </r>
  <r>
    <n v="6893201399"/>
    <n v="174216493"/>
    <d v="2018-06-03T18:26:25"/>
    <d v="2018-06-03T18:30:30"/>
    <s v="186.83.199.34"/>
    <m/>
    <m/>
    <m/>
    <m/>
    <x v="2"/>
    <x v="2"/>
    <x v="2"/>
    <x v="1"/>
    <s v="N/A"/>
    <x v="0"/>
    <x v="2"/>
    <x v="0"/>
    <m/>
    <m/>
    <m/>
    <m/>
    <m/>
    <m/>
    <m/>
    <m/>
    <m/>
    <x v="1"/>
    <m/>
    <n v="10"/>
    <m/>
    <m/>
    <n v="1"/>
    <x v="1"/>
  </r>
  <r>
    <n v="6570088595"/>
    <n v="166090270"/>
    <d v="2017-12-07T05:13:08"/>
    <d v="2017-12-07T05:13:58"/>
    <s v="190.205.176.134"/>
    <m/>
    <m/>
    <m/>
    <m/>
    <x v="2"/>
    <x v="2"/>
    <x v="2"/>
    <x v="1"/>
    <s v="N/A"/>
    <x v="2"/>
    <x v="2"/>
    <x v="0"/>
    <m/>
    <m/>
    <m/>
    <m/>
    <m/>
    <m/>
    <m/>
    <m/>
    <m/>
    <x v="1"/>
    <m/>
    <m/>
    <m/>
    <m/>
    <m/>
    <x v="1"/>
  </r>
  <r>
    <n v="6569173674"/>
    <n v="166090270"/>
    <d v="2017-12-06T16:56:46"/>
    <d v="2017-12-06T17:11:17"/>
    <s v="190.9.201.145"/>
    <m/>
    <m/>
    <m/>
    <m/>
    <x v="2"/>
    <x v="2"/>
    <x v="0"/>
    <x v="1"/>
    <s v="N/A"/>
    <x v="0"/>
    <x v="0"/>
    <x v="0"/>
    <m/>
    <m/>
    <m/>
    <m/>
    <m/>
    <m/>
    <m/>
    <m/>
    <m/>
    <x v="1"/>
    <m/>
    <m/>
    <m/>
    <m/>
    <m/>
    <x v="1"/>
  </r>
  <r>
    <n v="6549171961"/>
    <n v="166090270"/>
    <d v="2017-11-28T06:42:43"/>
    <d v="2017-11-28T06:43:23"/>
    <s v="186.29.15.231"/>
    <m/>
    <m/>
    <m/>
    <m/>
    <x v="0"/>
    <x v="2"/>
    <x v="0"/>
    <x v="1"/>
    <s v="N/A"/>
    <x v="0"/>
    <x v="0"/>
    <x v="0"/>
    <m/>
    <m/>
    <m/>
    <m/>
    <m/>
    <m/>
    <m/>
    <m/>
    <m/>
    <x v="1"/>
    <m/>
    <m/>
    <m/>
    <m/>
    <m/>
    <x v="1"/>
  </r>
  <r>
    <n v="6545093597"/>
    <n v="166090270"/>
    <d v="2017-11-26T22:39:43"/>
    <d v="2017-11-26T22:40:16"/>
    <s v="181.57.251.208"/>
    <m/>
    <m/>
    <m/>
    <m/>
    <x v="0"/>
    <x v="0"/>
    <x v="0"/>
    <x v="1"/>
    <s v="N/A"/>
    <x v="0"/>
    <x v="0"/>
    <x v="0"/>
    <m/>
    <m/>
    <m/>
    <m/>
    <m/>
    <m/>
    <m/>
    <m/>
    <m/>
    <x v="1"/>
    <m/>
    <m/>
    <m/>
    <m/>
    <m/>
    <x v="1"/>
  </r>
  <r>
    <n v="6544062051"/>
    <n v="166090270"/>
    <d v="2017-11-25T22:03:04"/>
    <d v="2017-11-25T22:04:33"/>
    <s v="186.28.200.56"/>
    <m/>
    <m/>
    <m/>
    <m/>
    <x v="0"/>
    <x v="0"/>
    <x v="2"/>
    <x v="1"/>
    <s v="N/A"/>
    <x v="0"/>
    <x v="0"/>
    <x v="3"/>
    <m/>
    <m/>
    <m/>
    <m/>
    <m/>
    <m/>
    <m/>
    <m/>
    <m/>
    <x v="1"/>
    <m/>
    <m/>
    <m/>
    <m/>
    <m/>
    <x v="1"/>
  </r>
  <r>
    <n v="6543544747"/>
    <n v="166090270"/>
    <d v="2017-11-25T08:01:52"/>
    <d v="2017-11-25T08:03:13"/>
    <s v="152.201.177.20"/>
    <m/>
    <m/>
    <m/>
    <m/>
    <x v="0"/>
    <x v="2"/>
    <x v="2"/>
    <x v="1"/>
    <s v="N/A"/>
    <x v="0"/>
    <x v="2"/>
    <x v="2"/>
    <m/>
    <m/>
    <m/>
    <m/>
    <m/>
    <m/>
    <m/>
    <m/>
    <m/>
    <x v="1"/>
    <m/>
    <m/>
    <m/>
    <m/>
    <m/>
    <x v="1"/>
  </r>
  <r>
    <n v="6543103303"/>
    <n v="166090270"/>
    <d v="2017-11-24T18:42:03"/>
    <d v="2017-11-24T18:42:46"/>
    <s v="191.146.73.24"/>
    <m/>
    <m/>
    <m/>
    <m/>
    <x v="2"/>
    <x v="2"/>
    <x v="2"/>
    <x v="1"/>
    <s v="N/A"/>
    <x v="0"/>
    <x v="0"/>
    <x v="0"/>
    <m/>
    <m/>
    <m/>
    <m/>
    <m/>
    <m/>
    <m/>
    <m/>
    <m/>
    <x v="1"/>
    <m/>
    <m/>
    <m/>
    <m/>
    <m/>
    <x v="1"/>
  </r>
  <r>
    <n v="6543041433"/>
    <n v="166090270"/>
    <d v="2017-11-24T17:17:00"/>
    <d v="2017-11-24T17:17:42"/>
    <s v="181.54.49.207"/>
    <m/>
    <m/>
    <m/>
    <m/>
    <x v="2"/>
    <x v="2"/>
    <x v="2"/>
    <x v="1"/>
    <s v="N/A"/>
    <x v="0"/>
    <x v="2"/>
    <x v="0"/>
    <m/>
    <m/>
    <m/>
    <m/>
    <m/>
    <m/>
    <m/>
    <m/>
    <m/>
    <x v="1"/>
    <m/>
    <m/>
    <m/>
    <m/>
    <m/>
    <x v="1"/>
  </r>
  <r>
    <n v="6542738331"/>
    <n v="166090270"/>
    <d v="2017-11-24T12:30:55"/>
    <d v="2017-11-24T12:31:41"/>
    <s v="186.154.37.150"/>
    <m/>
    <m/>
    <m/>
    <m/>
    <x v="2"/>
    <x v="2"/>
    <x v="2"/>
    <x v="1"/>
    <s v="N/A"/>
    <x v="0"/>
    <x v="0"/>
    <x v="0"/>
    <m/>
    <m/>
    <m/>
    <m/>
    <m/>
    <m/>
    <m/>
    <m/>
    <m/>
    <x v="1"/>
    <m/>
    <m/>
    <m/>
    <m/>
    <m/>
    <x v="1"/>
  </r>
  <r>
    <n v="6542462888"/>
    <n v="166090270"/>
    <d v="2017-11-24T09:22:28"/>
    <d v="2017-11-24T09:23:25"/>
    <s v="186.30.180.64"/>
    <m/>
    <m/>
    <m/>
    <m/>
    <x v="2"/>
    <x v="2"/>
    <x v="2"/>
    <x v="1"/>
    <s v="N/A"/>
    <x v="0"/>
    <x v="0"/>
    <x v="0"/>
    <m/>
    <m/>
    <m/>
    <m/>
    <m/>
    <m/>
    <m/>
    <m/>
    <m/>
    <x v="1"/>
    <m/>
    <m/>
    <m/>
    <m/>
    <m/>
    <x v="1"/>
  </r>
  <r>
    <n v="6542440247"/>
    <n v="166090270"/>
    <d v="2017-11-24T09:06:39"/>
    <d v="2017-11-24T09:09:13"/>
    <s v="190.66.23.194"/>
    <m/>
    <m/>
    <m/>
    <m/>
    <x v="0"/>
    <x v="2"/>
    <x v="2"/>
    <x v="1"/>
    <s v="N/A"/>
    <x v="0"/>
    <x v="0"/>
    <x v="0"/>
    <m/>
    <m/>
    <m/>
    <m/>
    <m/>
    <m/>
    <m/>
    <m/>
    <m/>
    <x v="1"/>
    <m/>
    <m/>
    <m/>
    <m/>
    <m/>
    <x v="1"/>
  </r>
  <r>
    <n v="6542373778"/>
    <n v="166090270"/>
    <d v="2017-11-24T08:27:59"/>
    <d v="2017-11-24T08:28:34"/>
    <s v="186.80.207.113"/>
    <m/>
    <m/>
    <m/>
    <m/>
    <x v="0"/>
    <x v="2"/>
    <x v="0"/>
    <x v="1"/>
    <s v="N/A"/>
    <x v="0"/>
    <x v="0"/>
    <x v="3"/>
    <m/>
    <m/>
    <m/>
    <m/>
    <m/>
    <m/>
    <m/>
    <m/>
    <m/>
    <x v="1"/>
    <m/>
    <m/>
    <m/>
    <m/>
    <m/>
    <x v="1"/>
  </r>
  <r>
    <n v="6541736538"/>
    <n v="166090270"/>
    <d v="2017-11-23T23:15:55"/>
    <d v="2017-11-23T23:16:33"/>
    <s v="62.57.153.132"/>
    <m/>
    <m/>
    <m/>
    <m/>
    <x v="0"/>
    <x v="0"/>
    <x v="0"/>
    <x v="1"/>
    <s v="N/A"/>
    <x v="0"/>
    <x v="0"/>
    <x v="0"/>
    <m/>
    <m/>
    <m/>
    <m/>
    <m/>
    <m/>
    <m/>
    <m/>
    <m/>
    <x v="1"/>
    <m/>
    <m/>
    <m/>
    <m/>
    <m/>
    <x v="1"/>
  </r>
  <r>
    <n v="6541673339"/>
    <n v="166090270"/>
    <d v="2017-11-23T21:45:38"/>
    <d v="2017-11-23T21:46:29"/>
    <s v="181.49.73.77"/>
    <m/>
    <m/>
    <m/>
    <m/>
    <x v="0"/>
    <x v="2"/>
    <x v="2"/>
    <x v="1"/>
    <s v="N/A"/>
    <x v="0"/>
    <x v="0"/>
    <x v="2"/>
    <m/>
    <m/>
    <m/>
    <m/>
    <m/>
    <m/>
    <m/>
    <m/>
    <m/>
    <x v="1"/>
    <m/>
    <m/>
    <m/>
    <m/>
    <m/>
    <x v="1"/>
  </r>
  <r>
    <n v="6541496994"/>
    <n v="166090270"/>
    <d v="2017-11-23T18:05:38"/>
    <d v="2017-11-23T18:06:20"/>
    <s v="186.86.25.211"/>
    <m/>
    <m/>
    <m/>
    <m/>
    <x v="0"/>
    <x v="2"/>
    <x v="0"/>
    <x v="1"/>
    <s v="N/A"/>
    <x v="0"/>
    <x v="2"/>
    <x v="0"/>
    <m/>
    <m/>
    <m/>
    <m/>
    <m/>
    <m/>
    <m/>
    <m/>
    <m/>
    <x v="1"/>
    <m/>
    <m/>
    <m/>
    <m/>
    <m/>
    <x v="1"/>
  </r>
  <r>
    <n v="6541190543"/>
    <n v="166090270"/>
    <d v="2017-11-23T13:08:57"/>
    <d v="2017-11-23T13:09:30"/>
    <s v="181.57.182.97"/>
    <m/>
    <m/>
    <m/>
    <m/>
    <x v="2"/>
    <x v="2"/>
    <x v="2"/>
    <x v="1"/>
    <s v="N/A"/>
    <x v="2"/>
    <x v="2"/>
    <x v="0"/>
    <m/>
    <m/>
    <m/>
    <m/>
    <m/>
    <m/>
    <m/>
    <m/>
    <m/>
    <x v="1"/>
    <m/>
    <m/>
    <m/>
    <m/>
    <m/>
    <x v="1"/>
  </r>
  <r>
    <n v="6541187539"/>
    <n v="166090270"/>
    <d v="2017-11-23T13:06:30"/>
    <d v="2017-11-23T13:06:58"/>
    <s v="181.52.220.188"/>
    <m/>
    <m/>
    <m/>
    <m/>
    <x v="0"/>
    <x v="2"/>
    <x v="0"/>
    <x v="1"/>
    <s v="N/A"/>
    <x v="0"/>
    <x v="0"/>
    <x v="0"/>
    <m/>
    <m/>
    <m/>
    <m/>
    <m/>
    <m/>
    <m/>
    <m/>
    <m/>
    <x v="1"/>
    <m/>
    <m/>
    <m/>
    <m/>
    <m/>
    <x v="1"/>
  </r>
  <r>
    <n v="6541167025"/>
    <n v="166090270"/>
    <d v="2017-11-23T12:48:58"/>
    <d v="2017-11-23T12:49:39"/>
    <s v="181.33.62.200"/>
    <m/>
    <m/>
    <m/>
    <m/>
    <x v="0"/>
    <x v="2"/>
    <x v="2"/>
    <x v="1"/>
    <s v="N/A"/>
    <x v="2"/>
    <x v="0"/>
    <x v="0"/>
    <m/>
    <m/>
    <m/>
    <m/>
    <m/>
    <m/>
    <m/>
    <m/>
    <m/>
    <x v="1"/>
    <m/>
    <m/>
    <m/>
    <m/>
    <m/>
    <x v="1"/>
  </r>
  <r>
    <n v="6541049786"/>
    <n v="166090270"/>
    <d v="2017-11-23T11:20:08"/>
    <d v="2017-11-23T11:21:31"/>
    <s v="191.158.198.116"/>
    <m/>
    <m/>
    <m/>
    <m/>
    <x v="0"/>
    <x v="0"/>
    <x v="2"/>
    <x v="1"/>
    <s v="N/A"/>
    <x v="0"/>
    <x v="0"/>
    <x v="0"/>
    <m/>
    <m/>
    <m/>
    <m/>
    <m/>
    <m/>
    <m/>
    <m/>
    <m/>
    <x v="1"/>
    <m/>
    <m/>
    <m/>
    <m/>
    <m/>
    <x v="1"/>
  </r>
  <r>
    <n v="6540772845"/>
    <n v="166090270"/>
    <d v="2017-11-23T08:30:46"/>
    <d v="2017-11-23T08:32:12"/>
    <s v="177.252.248.228"/>
    <m/>
    <m/>
    <m/>
    <m/>
    <x v="2"/>
    <x v="2"/>
    <x v="2"/>
    <x v="1"/>
    <s v="N/A"/>
    <x v="0"/>
    <x v="0"/>
    <x v="0"/>
    <m/>
    <m/>
    <m/>
    <m/>
    <m/>
    <m/>
    <m/>
    <m/>
    <m/>
    <x v="1"/>
    <m/>
    <m/>
    <m/>
    <m/>
    <m/>
    <x v="1"/>
  </r>
  <r>
    <n v="6540721011"/>
    <n v="166090270"/>
    <d v="2017-11-23T08:03:59"/>
    <d v="2017-11-23T08:06:29"/>
    <s v="179.18.50.120"/>
    <m/>
    <m/>
    <m/>
    <m/>
    <x v="0"/>
    <x v="2"/>
    <x v="0"/>
    <x v="1"/>
    <s v="N/A"/>
    <x v="0"/>
    <x v="2"/>
    <x v="0"/>
    <m/>
    <m/>
    <m/>
    <m/>
    <m/>
    <m/>
    <m/>
    <m/>
    <m/>
    <x v="1"/>
    <m/>
    <m/>
    <m/>
    <m/>
    <m/>
    <x v="1"/>
  </r>
  <r>
    <n v="6540700468"/>
    <n v="166090270"/>
    <d v="2017-11-23T07:57:33"/>
    <d v="2017-11-23T07:58:50"/>
    <s v="186.82.226.61"/>
    <m/>
    <m/>
    <m/>
    <m/>
    <x v="2"/>
    <x v="2"/>
    <x v="2"/>
    <x v="1"/>
    <s v="N/A"/>
    <x v="0"/>
    <x v="2"/>
    <x v="1"/>
    <m/>
    <m/>
    <m/>
    <m/>
    <m/>
    <m/>
    <m/>
    <m/>
    <m/>
    <x v="1"/>
    <m/>
    <m/>
    <m/>
    <m/>
    <m/>
    <x v="1"/>
  </r>
  <r>
    <n v="6540277266"/>
    <n v="166090270"/>
    <d v="2017-11-23T04:42:08"/>
    <d v="2017-11-23T04:42:56"/>
    <s v="191.102.196.82"/>
    <m/>
    <m/>
    <m/>
    <m/>
    <x v="0"/>
    <x v="2"/>
    <x v="0"/>
    <x v="1"/>
    <s v="N/A"/>
    <x v="0"/>
    <x v="2"/>
    <x v="0"/>
    <m/>
    <m/>
    <m/>
    <m/>
    <m/>
    <m/>
    <m/>
    <m/>
    <m/>
    <x v="1"/>
    <m/>
    <m/>
    <m/>
    <m/>
    <m/>
    <x v="1"/>
  </r>
  <r>
    <n v="6540248018"/>
    <n v="166090270"/>
    <d v="2017-11-23T04:25:49"/>
    <d v="2017-11-23T04:27:11"/>
    <s v="190.27.202.198"/>
    <m/>
    <m/>
    <m/>
    <m/>
    <x v="2"/>
    <x v="2"/>
    <x v="2"/>
    <x v="1"/>
    <s v="N/A"/>
    <x v="0"/>
    <x v="0"/>
    <x v="0"/>
    <m/>
    <m/>
    <m/>
    <m/>
    <m/>
    <m/>
    <m/>
    <m/>
    <m/>
    <x v="1"/>
    <m/>
    <m/>
    <m/>
    <m/>
    <m/>
    <x v="1"/>
  </r>
  <r>
    <n v="6540147919"/>
    <n v="166090270"/>
    <d v="2017-11-23T03:29:33"/>
    <d v="2017-11-23T03:30:49"/>
    <s v="213.143.48.34"/>
    <m/>
    <m/>
    <m/>
    <m/>
    <x v="0"/>
    <x v="0"/>
    <x v="0"/>
    <x v="1"/>
    <s v="N/A"/>
    <x v="0"/>
    <x v="0"/>
    <x v="3"/>
    <m/>
    <m/>
    <m/>
    <m/>
    <m/>
    <m/>
    <m/>
    <m/>
    <m/>
    <x v="1"/>
    <m/>
    <m/>
    <m/>
    <m/>
    <m/>
    <x v="1"/>
  </r>
  <r>
    <n v="6539859349"/>
    <n v="166090270"/>
    <d v="2017-11-22T23:10:23"/>
    <d v="2017-11-22T23:10:59"/>
    <s v="181.54.39.215"/>
    <m/>
    <m/>
    <m/>
    <m/>
    <x v="0"/>
    <x v="2"/>
    <x v="2"/>
    <x v="1"/>
    <s v="N/A"/>
    <x v="0"/>
    <x v="2"/>
    <x v="0"/>
    <m/>
    <m/>
    <m/>
    <m/>
    <m/>
    <m/>
    <m/>
    <m/>
    <m/>
    <x v="1"/>
    <m/>
    <m/>
    <m/>
    <m/>
    <m/>
    <x v="1"/>
  </r>
  <r>
    <n v="6539818843"/>
    <n v="166090270"/>
    <d v="2017-11-22T22:26:49"/>
    <d v="2017-11-22T22:27:35"/>
    <s v="181.63.134.111"/>
    <m/>
    <m/>
    <m/>
    <m/>
    <x v="0"/>
    <x v="2"/>
    <x v="0"/>
    <x v="1"/>
    <s v="N/A"/>
    <x v="0"/>
    <x v="2"/>
    <x v="0"/>
    <m/>
    <m/>
    <m/>
    <m/>
    <m/>
    <m/>
    <m/>
    <m/>
    <m/>
    <x v="1"/>
    <m/>
    <m/>
    <m/>
    <m/>
    <m/>
    <x v="1"/>
  </r>
  <r>
    <n v="6539816585"/>
    <n v="166090270"/>
    <d v="2017-11-22T22:24:34"/>
    <d v="2017-11-22T22:25:12"/>
    <s v="190.66.181.14"/>
    <m/>
    <m/>
    <m/>
    <m/>
    <x v="0"/>
    <x v="2"/>
    <x v="2"/>
    <x v="1"/>
    <s v="N/A"/>
    <x v="0"/>
    <x v="2"/>
    <x v="0"/>
    <m/>
    <m/>
    <m/>
    <m/>
    <m/>
    <m/>
    <m/>
    <m/>
    <m/>
    <x v="1"/>
    <m/>
    <m/>
    <m/>
    <m/>
    <m/>
    <x v="1"/>
  </r>
  <r>
    <n v="6539807007"/>
    <n v="166090270"/>
    <d v="2017-11-22T22:14:04"/>
    <d v="2017-11-22T22:15:06"/>
    <s v="181.206.4.109"/>
    <m/>
    <m/>
    <m/>
    <m/>
    <x v="2"/>
    <x v="2"/>
    <x v="2"/>
    <x v="1"/>
    <s v="N/A"/>
    <x v="0"/>
    <x v="0"/>
    <x v="0"/>
    <m/>
    <m/>
    <m/>
    <m/>
    <m/>
    <m/>
    <m/>
    <m/>
    <m/>
    <x v="1"/>
    <m/>
    <m/>
    <m/>
    <m/>
    <m/>
    <x v="1"/>
  </r>
  <r>
    <n v="6539804112"/>
    <n v="166090270"/>
    <d v="2017-11-22T22:11:29"/>
    <d v="2017-11-22T22:12:15"/>
    <s v="186.115.35.94"/>
    <m/>
    <m/>
    <m/>
    <m/>
    <x v="2"/>
    <x v="2"/>
    <x v="2"/>
    <x v="1"/>
    <s v="N/A"/>
    <x v="0"/>
    <x v="0"/>
    <x v="0"/>
    <m/>
    <m/>
    <m/>
    <m/>
    <m/>
    <m/>
    <m/>
    <m/>
    <m/>
    <x v="1"/>
    <m/>
    <m/>
    <m/>
    <m/>
    <m/>
    <x v="1"/>
  </r>
  <r>
    <n v="6539787834"/>
    <n v="166090270"/>
    <d v="2017-11-22T21:55:27"/>
    <d v="2017-11-22T21:56:03"/>
    <s v="190.27.7.173"/>
    <m/>
    <m/>
    <m/>
    <m/>
    <x v="0"/>
    <x v="2"/>
    <x v="2"/>
    <x v="1"/>
    <s v="N/A"/>
    <x v="0"/>
    <x v="2"/>
    <x v="1"/>
    <m/>
    <m/>
    <m/>
    <m/>
    <m/>
    <m/>
    <m/>
    <m/>
    <m/>
    <x v="1"/>
    <m/>
    <m/>
    <m/>
    <m/>
    <m/>
    <x v="1"/>
  </r>
  <r>
    <n v="6539584772"/>
    <n v="166090270"/>
    <d v="2017-11-22T18:50:47"/>
    <d v="2017-11-22T18:51:23"/>
    <s v="152.202.76.19"/>
    <m/>
    <m/>
    <m/>
    <m/>
    <x v="0"/>
    <x v="2"/>
    <x v="2"/>
    <x v="1"/>
    <s v="N/A"/>
    <x v="0"/>
    <x v="0"/>
    <x v="0"/>
    <m/>
    <m/>
    <m/>
    <m/>
    <m/>
    <m/>
    <m/>
    <m/>
    <m/>
    <x v="1"/>
    <m/>
    <m/>
    <m/>
    <m/>
    <m/>
    <x v="1"/>
  </r>
  <r>
    <n v="6539377824"/>
    <n v="166090270"/>
    <d v="2017-11-22T16:03:56"/>
    <d v="2017-11-22T16:04:34"/>
    <s v="201.245.229.72"/>
    <m/>
    <m/>
    <m/>
    <m/>
    <x v="2"/>
    <x v="2"/>
    <x v="2"/>
    <x v="1"/>
    <s v="N/A"/>
    <x v="0"/>
    <x v="0"/>
    <x v="0"/>
    <m/>
    <m/>
    <m/>
    <m/>
    <m/>
    <m/>
    <m/>
    <m/>
    <m/>
    <x v="1"/>
    <m/>
    <m/>
    <m/>
    <m/>
    <m/>
    <x v="1"/>
  </r>
  <r>
    <n v="6538950119"/>
    <n v="166090270"/>
    <d v="2017-11-22T12:11:36"/>
    <d v="2017-11-22T12:12:16"/>
    <s v="152.201.36.43"/>
    <m/>
    <m/>
    <m/>
    <m/>
    <x v="0"/>
    <x v="2"/>
    <x v="2"/>
    <x v="1"/>
    <s v="N/A"/>
    <x v="0"/>
    <x v="0"/>
    <x v="0"/>
    <m/>
    <m/>
    <m/>
    <m/>
    <m/>
    <m/>
    <m/>
    <m/>
    <m/>
    <x v="1"/>
    <m/>
    <m/>
    <m/>
    <m/>
    <m/>
    <x v="1"/>
  </r>
  <r>
    <n v="6538903455"/>
    <n v="166090270"/>
    <d v="2017-11-22T11:49:33"/>
    <d v="2017-11-22T11:50:06"/>
    <s v="191.74.217.122"/>
    <m/>
    <m/>
    <m/>
    <m/>
    <x v="2"/>
    <x v="2"/>
    <x v="2"/>
    <x v="1"/>
    <s v="N/A"/>
    <x v="0"/>
    <x v="2"/>
    <x v="3"/>
    <m/>
    <m/>
    <m/>
    <m/>
    <m/>
    <m/>
    <m/>
    <m/>
    <m/>
    <x v="1"/>
    <m/>
    <m/>
    <m/>
    <m/>
    <m/>
    <x v="1"/>
  </r>
  <r>
    <n v="6538870373"/>
    <n v="166090270"/>
    <d v="2017-11-22T11:33:39"/>
    <d v="2017-11-22T11:35:04"/>
    <s v="83.45.128.117"/>
    <m/>
    <m/>
    <m/>
    <m/>
    <x v="0"/>
    <x v="2"/>
    <x v="2"/>
    <x v="1"/>
    <s v="N/A"/>
    <x v="0"/>
    <x v="0"/>
    <x v="0"/>
    <m/>
    <m/>
    <m/>
    <m/>
    <m/>
    <m/>
    <m/>
    <m/>
    <m/>
    <x v="1"/>
    <m/>
    <m/>
    <m/>
    <m/>
    <m/>
    <x v="1"/>
  </r>
  <r>
    <n v="6538340520"/>
    <n v="166090270"/>
    <d v="2017-11-22T07:50:59"/>
    <d v="2017-11-22T07:51:30"/>
    <s v="186.115.205.46"/>
    <m/>
    <m/>
    <m/>
    <m/>
    <x v="0"/>
    <x v="0"/>
    <x v="2"/>
    <x v="1"/>
    <s v="N/A"/>
    <x v="0"/>
    <x v="0"/>
    <x v="0"/>
    <m/>
    <m/>
    <m/>
    <m/>
    <m/>
    <m/>
    <m/>
    <m/>
    <m/>
    <x v="1"/>
    <m/>
    <m/>
    <m/>
    <m/>
    <m/>
    <x v="1"/>
  </r>
  <r>
    <n v="6538332474"/>
    <n v="166090270"/>
    <d v="2017-11-22T07:46:56"/>
    <d v="2017-11-22T07:47:46"/>
    <s v="181.57.251.188"/>
    <m/>
    <m/>
    <m/>
    <m/>
    <x v="0"/>
    <x v="2"/>
    <x v="2"/>
    <x v="1"/>
    <s v="N/A"/>
    <x v="0"/>
    <x v="0"/>
    <x v="0"/>
    <m/>
    <m/>
    <m/>
    <m/>
    <m/>
    <m/>
    <m/>
    <m/>
    <m/>
    <x v="1"/>
    <m/>
    <m/>
    <m/>
    <m/>
    <m/>
    <x v="1"/>
  </r>
  <r>
    <n v="6538206682"/>
    <n v="166090270"/>
    <d v="2017-11-22T06:44:53"/>
    <d v="2017-11-22T06:45:29"/>
    <s v="177.252.255.142"/>
    <m/>
    <m/>
    <m/>
    <m/>
    <x v="2"/>
    <x v="0"/>
    <x v="0"/>
    <x v="1"/>
    <s v="N/A"/>
    <x v="0"/>
    <x v="0"/>
    <x v="3"/>
    <m/>
    <m/>
    <m/>
    <m/>
    <m/>
    <m/>
    <m/>
    <m/>
    <m/>
    <x v="1"/>
    <m/>
    <m/>
    <m/>
    <m/>
    <m/>
    <x v="1"/>
  </r>
  <r>
    <n v="6538052883"/>
    <n v="166090270"/>
    <d v="2017-11-22T05:09:01"/>
    <d v="2017-11-22T05:09:35"/>
    <s v="24.0.149.124"/>
    <m/>
    <m/>
    <m/>
    <m/>
    <x v="2"/>
    <x v="2"/>
    <x v="2"/>
    <x v="1"/>
    <s v="N/A"/>
    <x v="0"/>
    <x v="2"/>
    <x v="2"/>
    <m/>
    <m/>
    <m/>
    <m/>
    <m/>
    <m/>
    <m/>
    <m/>
    <m/>
    <x v="1"/>
    <m/>
    <m/>
    <m/>
    <m/>
    <m/>
    <x v="1"/>
  </r>
  <r>
    <n v="6538008655"/>
    <n v="166090270"/>
    <d v="2017-11-22T04:40:01"/>
    <d v="2017-11-22T04:41:15"/>
    <s v="186.29.172.148"/>
    <m/>
    <m/>
    <m/>
    <m/>
    <x v="0"/>
    <x v="2"/>
    <x v="0"/>
    <x v="1"/>
    <s v="N/A"/>
    <x v="0"/>
    <x v="0"/>
    <x v="3"/>
    <m/>
    <m/>
    <m/>
    <m/>
    <m/>
    <m/>
    <m/>
    <m/>
    <m/>
    <x v="1"/>
    <m/>
    <m/>
    <m/>
    <m/>
    <m/>
    <x v="1"/>
  </r>
  <r>
    <n v="6537661107"/>
    <n v="166090270"/>
    <d v="2017-11-21T23:50:35"/>
    <d v="2017-11-21T23:50:56"/>
    <s v="181.61.173.164"/>
    <m/>
    <m/>
    <m/>
    <m/>
    <x v="2"/>
    <x v="2"/>
    <x v="2"/>
    <x v="1"/>
    <s v="N/A"/>
    <x v="2"/>
    <x v="2"/>
    <x v="2"/>
    <m/>
    <m/>
    <m/>
    <m/>
    <m/>
    <m/>
    <m/>
    <m/>
    <m/>
    <x v="1"/>
    <m/>
    <m/>
    <m/>
    <m/>
    <m/>
    <x v="1"/>
  </r>
  <r>
    <n v="6537608942"/>
    <n v="166090270"/>
    <d v="2017-11-21T22:52:53"/>
    <d v="2017-11-21T22:53:40"/>
    <s v="186.155.162.30"/>
    <m/>
    <m/>
    <m/>
    <m/>
    <x v="0"/>
    <x v="0"/>
    <x v="0"/>
    <x v="1"/>
    <s v="N/A"/>
    <x v="0"/>
    <x v="2"/>
    <x v="0"/>
    <m/>
    <m/>
    <m/>
    <m/>
    <m/>
    <m/>
    <m/>
    <m/>
    <m/>
    <x v="1"/>
    <m/>
    <m/>
    <m/>
    <m/>
    <m/>
    <x v="1"/>
  </r>
  <r>
    <n v="6537594792"/>
    <n v="166090270"/>
    <d v="2017-11-21T22:37:54"/>
    <d v="2017-11-21T22:38:29"/>
    <s v="186.145.49.77"/>
    <m/>
    <m/>
    <m/>
    <m/>
    <x v="2"/>
    <x v="2"/>
    <x v="2"/>
    <x v="1"/>
    <s v="N/A"/>
    <x v="0"/>
    <x v="0"/>
    <x v="0"/>
    <m/>
    <m/>
    <m/>
    <m/>
    <m/>
    <m/>
    <m/>
    <m/>
    <m/>
    <x v="1"/>
    <m/>
    <m/>
    <m/>
    <m/>
    <m/>
    <x v="1"/>
  </r>
  <r>
    <n v="6537542686"/>
    <n v="166090270"/>
    <d v="2017-11-21T21:47:16"/>
    <d v="2017-11-21T21:48:24"/>
    <s v="152.201.32.116"/>
    <m/>
    <m/>
    <m/>
    <m/>
    <x v="0"/>
    <x v="2"/>
    <x v="0"/>
    <x v="1"/>
    <s v="N/A"/>
    <x v="0"/>
    <x v="2"/>
    <x v="0"/>
    <m/>
    <m/>
    <m/>
    <m/>
    <m/>
    <m/>
    <m/>
    <m/>
    <m/>
    <x v="1"/>
    <m/>
    <m/>
    <m/>
    <m/>
    <m/>
    <x v="1"/>
  </r>
  <r>
    <n v="6537496772"/>
    <n v="166090270"/>
    <d v="2017-11-21T21:06:47"/>
    <d v="2017-11-21T21:07:31"/>
    <s v="177.252.250.56"/>
    <m/>
    <m/>
    <m/>
    <m/>
    <x v="0"/>
    <x v="2"/>
    <x v="0"/>
    <x v="1"/>
    <s v="N/A"/>
    <x v="0"/>
    <x v="0"/>
    <x v="0"/>
    <m/>
    <m/>
    <m/>
    <m/>
    <m/>
    <m/>
    <m/>
    <m/>
    <m/>
    <x v="1"/>
    <m/>
    <m/>
    <m/>
    <m/>
    <m/>
    <x v="1"/>
  </r>
  <r>
    <n v="6537460187"/>
    <n v="166090270"/>
    <d v="2017-11-21T20:35:48"/>
    <d v="2017-11-21T20:36:35"/>
    <s v="190.25.65.167"/>
    <m/>
    <m/>
    <m/>
    <m/>
    <x v="0"/>
    <x v="2"/>
    <x v="0"/>
    <x v="1"/>
    <s v="N/A"/>
    <x v="0"/>
    <x v="0"/>
    <x v="0"/>
    <m/>
    <m/>
    <m/>
    <m/>
    <m/>
    <m/>
    <m/>
    <m/>
    <m/>
    <x v="1"/>
    <m/>
    <m/>
    <m/>
    <m/>
    <m/>
    <x v="1"/>
  </r>
  <r>
    <n v="6537435642"/>
    <n v="166090270"/>
    <d v="2017-11-21T17:58:03"/>
    <d v="2017-11-21T20:16:11"/>
    <s v="190.24.49.245"/>
    <m/>
    <m/>
    <m/>
    <m/>
    <x v="0"/>
    <x v="2"/>
    <x v="2"/>
    <x v="1"/>
    <s v="N/A"/>
    <x v="0"/>
    <x v="0"/>
    <x v="0"/>
    <m/>
    <m/>
    <m/>
    <m/>
    <m/>
    <m/>
    <m/>
    <m/>
    <m/>
    <x v="1"/>
    <m/>
    <m/>
    <m/>
    <m/>
    <m/>
    <x v="1"/>
  </r>
  <r>
    <n v="6537285181"/>
    <n v="166090270"/>
    <d v="2017-11-21T18:23:07"/>
    <d v="2017-11-21T18:23:47"/>
    <s v="177.252.249.216"/>
    <m/>
    <m/>
    <m/>
    <m/>
    <x v="0"/>
    <x v="2"/>
    <x v="0"/>
    <x v="1"/>
    <s v="N/A"/>
    <x v="2"/>
    <x v="2"/>
    <x v="0"/>
    <m/>
    <m/>
    <m/>
    <m/>
    <m/>
    <m/>
    <m/>
    <m/>
    <m/>
    <x v="1"/>
    <m/>
    <m/>
    <m/>
    <m/>
    <m/>
    <x v="1"/>
  </r>
  <r>
    <n v="6537280236"/>
    <n v="166090270"/>
    <d v="2017-11-21T18:19:33"/>
    <d v="2017-11-21T18:20:14"/>
    <s v="181.57.242.253"/>
    <m/>
    <m/>
    <m/>
    <m/>
    <x v="2"/>
    <x v="2"/>
    <x v="2"/>
    <x v="1"/>
    <s v="N/A"/>
    <x v="0"/>
    <x v="2"/>
    <x v="0"/>
    <m/>
    <m/>
    <m/>
    <m/>
    <m/>
    <m/>
    <m/>
    <m/>
    <m/>
    <x v="1"/>
    <m/>
    <m/>
    <m/>
    <m/>
    <m/>
    <x v="1"/>
  </r>
  <r>
    <n v="6537278761"/>
    <n v="166090270"/>
    <d v="2017-11-21T18:15:05"/>
    <d v="2017-11-21T18:19:15"/>
    <s v="181.151.117.72"/>
    <m/>
    <m/>
    <m/>
    <m/>
    <x v="2"/>
    <x v="2"/>
    <x v="2"/>
    <x v="1"/>
    <s v="N/A"/>
    <x v="0"/>
    <x v="0"/>
    <x v="0"/>
    <m/>
    <m/>
    <m/>
    <m/>
    <m/>
    <m/>
    <m/>
    <m/>
    <m/>
    <x v="1"/>
    <m/>
    <m/>
    <m/>
    <m/>
    <m/>
    <x v="1"/>
  </r>
  <r>
    <n v="6537126870"/>
    <n v="166090270"/>
    <d v="2017-11-21T16:40:38"/>
    <d v="2017-11-21T16:41:20"/>
    <s v="181.33.52.62"/>
    <m/>
    <m/>
    <m/>
    <m/>
    <x v="0"/>
    <x v="2"/>
    <x v="0"/>
    <x v="1"/>
    <s v="N/A"/>
    <x v="0"/>
    <x v="0"/>
    <x v="3"/>
    <m/>
    <m/>
    <m/>
    <m/>
    <m/>
    <m/>
    <m/>
    <m/>
    <m/>
    <x v="1"/>
    <m/>
    <m/>
    <m/>
    <m/>
    <m/>
    <x v="1"/>
  </r>
  <r>
    <n v="6537019507"/>
    <n v="166090270"/>
    <d v="2017-11-21T15:47:06"/>
    <d v="2017-11-21T15:48:02"/>
    <s v="177.252.254.138"/>
    <m/>
    <m/>
    <m/>
    <m/>
    <x v="0"/>
    <x v="0"/>
    <x v="2"/>
    <x v="1"/>
    <s v="N/A"/>
    <x v="0"/>
    <x v="0"/>
    <x v="0"/>
    <m/>
    <m/>
    <m/>
    <m/>
    <m/>
    <m/>
    <m/>
    <m/>
    <m/>
    <x v="1"/>
    <m/>
    <m/>
    <m/>
    <m/>
    <m/>
    <x v="1"/>
  </r>
  <r>
    <n v="6536907145"/>
    <n v="166090270"/>
    <d v="2017-11-21T14:35:45"/>
    <d v="2017-11-21T14:58:23"/>
    <s v="190.130.107.63"/>
    <m/>
    <m/>
    <m/>
    <m/>
    <x v="0"/>
    <x v="0"/>
    <x v="0"/>
    <x v="1"/>
    <s v="N/A"/>
    <x v="0"/>
    <x v="0"/>
    <x v="0"/>
    <m/>
    <m/>
    <m/>
    <m/>
    <m/>
    <m/>
    <m/>
    <m/>
    <m/>
    <x v="1"/>
    <m/>
    <m/>
    <m/>
    <m/>
    <m/>
    <x v="1"/>
  </r>
  <r>
    <n v="6536896733"/>
    <n v="166090270"/>
    <d v="2017-11-21T14:52:20"/>
    <d v="2017-11-21T14:53:55"/>
    <s v="190.242.60.154"/>
    <m/>
    <m/>
    <m/>
    <m/>
    <x v="0"/>
    <x v="2"/>
    <x v="0"/>
    <x v="1"/>
    <s v="N/A"/>
    <x v="0"/>
    <x v="0"/>
    <x v="1"/>
    <m/>
    <m/>
    <m/>
    <m/>
    <m/>
    <m/>
    <m/>
    <m/>
    <m/>
    <x v="1"/>
    <m/>
    <m/>
    <m/>
    <m/>
    <m/>
    <x v="1"/>
  </r>
  <r>
    <n v="6536836733"/>
    <n v="166090270"/>
    <d v="2017-11-21T14:28:29"/>
    <d v="2017-11-21T14:29:13"/>
    <s v="191.73.97.20"/>
    <m/>
    <m/>
    <m/>
    <m/>
    <x v="2"/>
    <x v="2"/>
    <x v="2"/>
    <x v="1"/>
    <s v="N/A"/>
    <x v="0"/>
    <x v="2"/>
    <x v="0"/>
    <m/>
    <m/>
    <m/>
    <m/>
    <m/>
    <m/>
    <m/>
    <m/>
    <m/>
    <x v="1"/>
    <m/>
    <m/>
    <m/>
    <m/>
    <m/>
    <x v="1"/>
  </r>
  <r>
    <n v="6536661517"/>
    <n v="166090270"/>
    <d v="2017-11-21T13:12:55"/>
    <d v="2017-11-21T13:17:36"/>
    <s v="190.110.102.185"/>
    <m/>
    <m/>
    <m/>
    <m/>
    <x v="2"/>
    <x v="2"/>
    <x v="2"/>
    <x v="1"/>
    <s v="N/A"/>
    <x v="0"/>
    <x v="2"/>
    <x v="1"/>
    <m/>
    <m/>
    <m/>
    <m/>
    <m/>
    <m/>
    <m/>
    <m/>
    <m/>
    <x v="1"/>
    <m/>
    <m/>
    <m/>
    <m/>
    <m/>
    <x v="1"/>
  </r>
  <r>
    <n v="6536628825"/>
    <n v="166090270"/>
    <d v="2017-11-21T13:04:06"/>
    <d v="2017-11-21T13:04:44"/>
    <s v="186.84.196.193"/>
    <m/>
    <m/>
    <m/>
    <m/>
    <x v="0"/>
    <x v="2"/>
    <x v="0"/>
    <x v="1"/>
    <s v="N/A"/>
    <x v="0"/>
    <x v="0"/>
    <x v="0"/>
    <m/>
    <m/>
    <m/>
    <m/>
    <m/>
    <m/>
    <m/>
    <m/>
    <m/>
    <x v="1"/>
    <m/>
    <m/>
    <m/>
    <m/>
    <m/>
    <x v="1"/>
  </r>
  <r>
    <n v="6536601139"/>
    <n v="166090270"/>
    <d v="2017-11-21T12:53:38"/>
    <d v="2017-11-21T12:54:13"/>
    <s v="186.29.174.82"/>
    <m/>
    <m/>
    <m/>
    <m/>
    <x v="2"/>
    <x v="2"/>
    <x v="2"/>
    <x v="1"/>
    <s v="N/A"/>
    <x v="0"/>
    <x v="2"/>
    <x v="0"/>
    <m/>
    <m/>
    <m/>
    <m/>
    <m/>
    <m/>
    <m/>
    <m/>
    <m/>
    <x v="1"/>
    <m/>
    <m/>
    <m/>
    <m/>
    <m/>
    <x v="1"/>
  </r>
  <r>
    <n v="6536458221"/>
    <n v="166090270"/>
    <d v="2017-11-21T11:57:50"/>
    <d v="2017-11-21T11:58:27"/>
    <s v="190.240.142.240"/>
    <m/>
    <m/>
    <m/>
    <m/>
    <x v="2"/>
    <x v="2"/>
    <x v="2"/>
    <x v="1"/>
    <s v="N/A"/>
    <x v="0"/>
    <x v="0"/>
    <x v="3"/>
    <m/>
    <m/>
    <m/>
    <m/>
    <m/>
    <m/>
    <m/>
    <m/>
    <m/>
    <x v="1"/>
    <m/>
    <m/>
    <m/>
    <m/>
    <m/>
    <x v="1"/>
  </r>
  <r>
    <n v="6536380308"/>
    <n v="166090270"/>
    <d v="2017-11-21T11:26:55"/>
    <d v="2017-11-21T11:27:29"/>
    <s v="181.57.250.9"/>
    <m/>
    <m/>
    <m/>
    <m/>
    <x v="0"/>
    <x v="2"/>
    <x v="2"/>
    <x v="1"/>
    <s v="N/A"/>
    <x v="0"/>
    <x v="2"/>
    <x v="0"/>
    <m/>
    <m/>
    <m/>
    <m/>
    <m/>
    <m/>
    <m/>
    <m/>
    <m/>
    <x v="1"/>
    <m/>
    <m/>
    <m/>
    <m/>
    <m/>
    <x v="1"/>
  </r>
  <r>
    <n v="6536365418"/>
    <n v="166090270"/>
    <d v="2017-11-21T11:20:52"/>
    <d v="2017-11-21T11:21:34"/>
    <s v="186.154.114.201"/>
    <m/>
    <m/>
    <m/>
    <m/>
    <x v="0"/>
    <x v="2"/>
    <x v="0"/>
    <x v="1"/>
    <s v="N/A"/>
    <x v="0"/>
    <x v="2"/>
    <x v="0"/>
    <m/>
    <m/>
    <m/>
    <m/>
    <m/>
    <m/>
    <m/>
    <m/>
    <m/>
    <x v="1"/>
    <m/>
    <m/>
    <m/>
    <m/>
    <m/>
    <x v="1"/>
  </r>
  <r>
    <n v="6536307102"/>
    <n v="166090270"/>
    <d v="2017-11-21T11:00:08"/>
    <d v="2017-11-21T11:01:03"/>
    <s v="179.18.51.83"/>
    <m/>
    <m/>
    <m/>
    <m/>
    <x v="0"/>
    <x v="2"/>
    <x v="0"/>
    <x v="1"/>
    <s v="N/A"/>
    <x v="0"/>
    <x v="0"/>
    <x v="0"/>
    <m/>
    <m/>
    <m/>
    <m/>
    <m/>
    <m/>
    <m/>
    <m/>
    <m/>
    <x v="1"/>
    <m/>
    <m/>
    <m/>
    <m/>
    <m/>
    <x v="1"/>
  </r>
  <r>
    <n v="6536245456"/>
    <n v="166090270"/>
    <d v="2017-11-21T10:38:18"/>
    <d v="2017-11-21T10:38:58"/>
    <s v="181.48.140.18"/>
    <m/>
    <m/>
    <m/>
    <m/>
    <x v="0"/>
    <x v="2"/>
    <x v="0"/>
    <x v="1"/>
    <s v="N/A"/>
    <x v="2"/>
    <x v="2"/>
    <x v="1"/>
    <m/>
    <m/>
    <m/>
    <m/>
    <m/>
    <m/>
    <m/>
    <m/>
    <m/>
    <x v="1"/>
    <m/>
    <m/>
    <m/>
    <m/>
    <m/>
    <x v="1"/>
  </r>
  <r>
    <n v="6536230756"/>
    <n v="166090270"/>
    <d v="2017-11-21T10:33:06"/>
    <d v="2017-11-21T10:33:48"/>
    <s v="152.200.233.111"/>
    <m/>
    <m/>
    <m/>
    <m/>
    <x v="0"/>
    <x v="2"/>
    <x v="0"/>
    <x v="1"/>
    <s v="N/A"/>
    <x v="0"/>
    <x v="0"/>
    <x v="0"/>
    <m/>
    <m/>
    <m/>
    <m/>
    <m/>
    <m/>
    <m/>
    <m/>
    <m/>
    <x v="1"/>
    <m/>
    <m/>
    <m/>
    <m/>
    <m/>
    <x v="1"/>
  </r>
  <r>
    <n v="6536026651"/>
    <n v="166090270"/>
    <d v="2017-11-21T09:22:37"/>
    <d v="2017-11-21T09:23:15"/>
    <s v="191.150.115.25"/>
    <m/>
    <m/>
    <m/>
    <m/>
    <x v="2"/>
    <x v="2"/>
    <x v="2"/>
    <x v="1"/>
    <s v="N/A"/>
    <x v="0"/>
    <x v="2"/>
    <x v="0"/>
    <m/>
    <m/>
    <m/>
    <m/>
    <m/>
    <m/>
    <m/>
    <m/>
    <m/>
    <x v="1"/>
    <m/>
    <m/>
    <m/>
    <m/>
    <m/>
    <x v="1"/>
  </r>
  <r>
    <n v="6536003366"/>
    <n v="166090270"/>
    <d v="2017-11-21T09:13:37"/>
    <d v="2017-11-21T09:14:58"/>
    <s v="200.32.80.33"/>
    <m/>
    <m/>
    <m/>
    <m/>
    <x v="2"/>
    <x v="2"/>
    <x v="0"/>
    <x v="1"/>
    <s v="N/A"/>
    <x v="0"/>
    <x v="2"/>
    <x v="1"/>
    <m/>
    <m/>
    <m/>
    <m/>
    <m/>
    <m/>
    <m/>
    <m/>
    <m/>
    <x v="1"/>
    <m/>
    <m/>
    <m/>
    <m/>
    <m/>
    <x v="1"/>
  </r>
  <r>
    <n v="6535990487"/>
    <n v="166090270"/>
    <d v="2017-11-21T09:09:30"/>
    <d v="2017-11-21T09:10:18"/>
    <s v="200.119.124.50"/>
    <m/>
    <m/>
    <m/>
    <m/>
    <x v="0"/>
    <x v="2"/>
    <x v="2"/>
    <x v="1"/>
    <s v="N/A"/>
    <x v="0"/>
    <x v="0"/>
    <x v="0"/>
    <m/>
    <m/>
    <m/>
    <m/>
    <m/>
    <m/>
    <m/>
    <m/>
    <m/>
    <x v="1"/>
    <m/>
    <m/>
    <m/>
    <m/>
    <m/>
    <x v="1"/>
  </r>
  <r>
    <n v="6535972439"/>
    <n v="166090270"/>
    <d v="2017-11-21T09:03:16"/>
    <d v="2017-11-21T09:03:48"/>
    <s v="186.154.135.91"/>
    <m/>
    <m/>
    <m/>
    <m/>
    <x v="0"/>
    <x v="2"/>
    <x v="2"/>
    <x v="1"/>
    <s v="N/A"/>
    <x v="0"/>
    <x v="0"/>
    <x v="0"/>
    <m/>
    <m/>
    <m/>
    <m/>
    <m/>
    <m/>
    <m/>
    <m/>
    <m/>
    <x v="1"/>
    <m/>
    <m/>
    <m/>
    <m/>
    <m/>
    <x v="1"/>
  </r>
  <r>
    <n v="6535939180"/>
    <n v="166090270"/>
    <d v="2017-11-21T08:47:57"/>
    <d v="2017-11-21T08:51:38"/>
    <s v="190.9.204.184"/>
    <m/>
    <m/>
    <m/>
    <m/>
    <x v="0"/>
    <x v="2"/>
    <x v="2"/>
    <x v="1"/>
    <s v="N/A"/>
    <x v="0"/>
    <x v="0"/>
    <x v="0"/>
    <m/>
    <m/>
    <m/>
    <m/>
    <m/>
    <m/>
    <m/>
    <m/>
    <m/>
    <x v="1"/>
    <m/>
    <m/>
    <m/>
    <m/>
    <m/>
    <x v="1"/>
  </r>
  <r>
    <n v="6535931846"/>
    <n v="166090270"/>
    <d v="2017-11-21T08:48:27"/>
    <d v="2017-11-21T08:49:01"/>
    <s v="186.170.43.184"/>
    <m/>
    <m/>
    <m/>
    <m/>
    <x v="0"/>
    <x v="2"/>
    <x v="0"/>
    <x v="1"/>
    <s v="N/A"/>
    <x v="0"/>
    <x v="0"/>
    <x v="0"/>
    <m/>
    <m/>
    <m/>
    <m/>
    <m/>
    <m/>
    <m/>
    <m/>
    <m/>
    <x v="1"/>
    <m/>
    <m/>
    <m/>
    <m/>
    <m/>
    <x v="1"/>
  </r>
  <r>
    <n v="6535931186"/>
    <n v="166090270"/>
    <d v="2017-11-21T08:47:16"/>
    <d v="2017-11-21T08:48:47"/>
    <s v="186.112.32.47"/>
    <m/>
    <m/>
    <m/>
    <m/>
    <x v="0"/>
    <x v="2"/>
    <x v="0"/>
    <x v="1"/>
    <s v="N/A"/>
    <x v="0"/>
    <x v="0"/>
    <x v="2"/>
    <m/>
    <m/>
    <m/>
    <m/>
    <m/>
    <m/>
    <m/>
    <m/>
    <m/>
    <x v="1"/>
    <m/>
    <m/>
    <m/>
    <m/>
    <m/>
    <x v="1"/>
  </r>
  <r>
    <n v="6535888315"/>
    <n v="166090270"/>
    <d v="2017-11-21T08:32:31"/>
    <d v="2017-11-21T08:33:01"/>
    <s v="201.245.209.245"/>
    <m/>
    <m/>
    <m/>
    <m/>
    <x v="0"/>
    <x v="0"/>
    <x v="0"/>
    <x v="1"/>
    <s v="N/A"/>
    <x v="0"/>
    <x v="0"/>
    <x v="0"/>
    <m/>
    <m/>
    <m/>
    <m/>
    <m/>
    <m/>
    <m/>
    <m/>
    <m/>
    <x v="1"/>
    <m/>
    <m/>
    <m/>
    <m/>
    <m/>
    <x v="1"/>
  </r>
  <r>
    <n v="6535869789"/>
    <n v="166090270"/>
    <d v="2017-11-21T08:24:50"/>
    <d v="2017-11-21T08:25:51"/>
    <s v="186.159.112.126"/>
    <m/>
    <m/>
    <m/>
    <m/>
    <x v="0"/>
    <x v="2"/>
    <x v="0"/>
    <x v="1"/>
    <s v="N/A"/>
    <x v="0"/>
    <x v="0"/>
    <x v="0"/>
    <m/>
    <m/>
    <m/>
    <m/>
    <m/>
    <m/>
    <m/>
    <m/>
    <m/>
    <x v="1"/>
    <m/>
    <m/>
    <m/>
    <m/>
    <m/>
    <x v="1"/>
  </r>
  <r>
    <n v="6535863494"/>
    <n v="166090270"/>
    <d v="2017-11-21T08:22:55"/>
    <d v="2017-11-21T08:23:17"/>
    <s v="152.202.96.161"/>
    <m/>
    <m/>
    <m/>
    <m/>
    <x v="0"/>
    <x v="2"/>
    <x v="2"/>
    <x v="1"/>
    <s v="N/A"/>
    <x v="0"/>
    <x v="0"/>
    <x v="0"/>
    <m/>
    <m/>
    <m/>
    <m/>
    <m/>
    <m/>
    <m/>
    <m/>
    <m/>
    <x v="1"/>
    <m/>
    <m/>
    <m/>
    <m/>
    <m/>
    <x v="1"/>
  </r>
  <r>
    <n v="6535861271"/>
    <n v="166090270"/>
    <d v="2017-11-21T08:21:12"/>
    <d v="2017-11-21T08:22:25"/>
    <s v="152.200.164.6"/>
    <m/>
    <m/>
    <m/>
    <m/>
    <x v="2"/>
    <x v="2"/>
    <x v="2"/>
    <x v="1"/>
    <s v="N/A"/>
    <x v="2"/>
    <x v="2"/>
    <x v="0"/>
    <m/>
    <m/>
    <m/>
    <m/>
    <m/>
    <m/>
    <m/>
    <m/>
    <m/>
    <x v="1"/>
    <m/>
    <m/>
    <m/>
    <m/>
    <m/>
    <x v="1"/>
  </r>
  <r>
    <n v="6535856431"/>
    <n v="166090270"/>
    <d v="2017-11-21T08:19:10"/>
    <d v="2017-11-21T08:20:28"/>
    <s v="200.3.222.147"/>
    <m/>
    <m/>
    <m/>
    <m/>
    <x v="0"/>
    <x v="2"/>
    <x v="0"/>
    <x v="1"/>
    <s v="N/A"/>
    <x v="0"/>
    <x v="2"/>
    <x v="1"/>
    <m/>
    <m/>
    <m/>
    <m/>
    <m/>
    <m/>
    <m/>
    <m/>
    <m/>
    <x v="1"/>
    <m/>
    <m/>
    <m/>
    <m/>
    <m/>
    <x v="1"/>
  </r>
  <r>
    <n v="6535835172"/>
    <n v="166090270"/>
    <d v="2017-11-21T08:11:25"/>
    <d v="2017-11-21T08:12:09"/>
    <s v="184.151.114.70"/>
    <m/>
    <m/>
    <m/>
    <m/>
    <x v="2"/>
    <x v="2"/>
    <x v="2"/>
    <x v="1"/>
    <s v="N/A"/>
    <x v="2"/>
    <x v="2"/>
    <x v="1"/>
    <m/>
    <m/>
    <m/>
    <m/>
    <m/>
    <m/>
    <m/>
    <m/>
    <m/>
    <x v="1"/>
    <m/>
    <m/>
    <m/>
    <m/>
    <m/>
    <x v="1"/>
  </r>
  <r>
    <n v="6535786865"/>
    <n v="166090270"/>
    <d v="2017-11-21T07:52:06"/>
    <d v="2017-11-21T07:52:49"/>
    <s v="186.31.216.168"/>
    <m/>
    <m/>
    <m/>
    <m/>
    <x v="0"/>
    <x v="2"/>
    <x v="0"/>
    <x v="1"/>
    <s v="N/A"/>
    <x v="0"/>
    <x v="2"/>
    <x v="0"/>
    <m/>
    <m/>
    <m/>
    <m/>
    <m/>
    <m/>
    <m/>
    <m/>
    <m/>
    <x v="1"/>
    <m/>
    <m/>
    <m/>
    <m/>
    <m/>
    <x v="1"/>
  </r>
  <r>
    <n v="6535777082"/>
    <n v="166090270"/>
    <d v="2017-11-21T07:48:01"/>
    <d v="2017-11-21T07:48:38"/>
    <s v="177.252.249.102"/>
    <m/>
    <m/>
    <m/>
    <m/>
    <x v="0"/>
    <x v="2"/>
    <x v="0"/>
    <x v="1"/>
    <s v="N/A"/>
    <x v="0"/>
    <x v="0"/>
    <x v="0"/>
    <m/>
    <m/>
    <m/>
    <m/>
    <m/>
    <m/>
    <m/>
    <m/>
    <m/>
    <x v="1"/>
    <m/>
    <m/>
    <m/>
    <m/>
    <m/>
    <x v="1"/>
  </r>
  <r>
    <n v="6535761332"/>
    <n v="166090270"/>
    <d v="2017-11-21T07:39:54"/>
    <d v="2017-11-21T07:41:45"/>
    <s v="181.58.207.86"/>
    <m/>
    <m/>
    <m/>
    <m/>
    <x v="2"/>
    <x v="2"/>
    <x v="2"/>
    <x v="1"/>
    <s v="N/A"/>
    <x v="0"/>
    <x v="0"/>
    <x v="0"/>
    <m/>
    <m/>
    <m/>
    <m/>
    <m/>
    <m/>
    <m/>
    <m/>
    <m/>
    <x v="1"/>
    <m/>
    <m/>
    <m/>
    <m/>
    <m/>
    <x v="1"/>
  </r>
  <r>
    <n v="6535748482"/>
    <n v="166090270"/>
    <d v="2017-11-21T07:25:31"/>
    <d v="2017-11-21T07:35:54"/>
    <s v="177.252.249.133"/>
    <m/>
    <m/>
    <m/>
    <m/>
    <x v="0"/>
    <x v="2"/>
    <x v="0"/>
    <x v="1"/>
    <s v="N/A"/>
    <x v="0"/>
    <x v="0"/>
    <x v="0"/>
    <m/>
    <m/>
    <m/>
    <m/>
    <m/>
    <m/>
    <m/>
    <m/>
    <m/>
    <x v="1"/>
    <m/>
    <m/>
    <m/>
    <m/>
    <m/>
    <x v="1"/>
  </r>
  <r>
    <n v="6535746791"/>
    <n v="166090270"/>
    <d v="2017-11-21T07:27:13"/>
    <d v="2017-11-21T07:35:08"/>
    <s v="177.252.248.9"/>
    <m/>
    <m/>
    <m/>
    <m/>
    <x v="2"/>
    <x v="2"/>
    <x v="2"/>
    <x v="1"/>
    <s v="N/A"/>
    <x v="0"/>
    <x v="2"/>
    <x v="1"/>
    <m/>
    <m/>
    <m/>
    <m/>
    <m/>
    <m/>
    <m/>
    <m/>
    <m/>
    <x v="1"/>
    <m/>
    <m/>
    <m/>
    <m/>
    <m/>
    <x v="1"/>
  </r>
  <r>
    <n v="6535736275"/>
    <n v="166090270"/>
    <d v="2017-11-21T07:29:36"/>
    <d v="2017-11-21T07:30:18"/>
    <s v="148.255.220.117"/>
    <m/>
    <m/>
    <m/>
    <m/>
    <x v="2"/>
    <x v="2"/>
    <x v="2"/>
    <x v="1"/>
    <s v="N/A"/>
    <x v="0"/>
    <x v="0"/>
    <x v="2"/>
    <m/>
    <m/>
    <m/>
    <m/>
    <m/>
    <m/>
    <m/>
    <m/>
    <m/>
    <x v="1"/>
    <m/>
    <m/>
    <m/>
    <m/>
    <m/>
    <x v="1"/>
  </r>
  <r>
    <n v="6535729119"/>
    <n v="166090270"/>
    <d v="2017-11-21T07:25:51"/>
    <d v="2017-11-21T07:26:55"/>
    <s v="181.254.39.158"/>
    <m/>
    <m/>
    <m/>
    <m/>
    <x v="0"/>
    <x v="2"/>
    <x v="0"/>
    <x v="1"/>
    <s v="N/A"/>
    <x v="0"/>
    <x v="0"/>
    <x v="0"/>
    <m/>
    <m/>
    <m/>
    <m/>
    <m/>
    <m/>
    <m/>
    <m/>
    <m/>
    <x v="1"/>
    <m/>
    <m/>
    <m/>
    <m/>
    <m/>
    <x v="1"/>
  </r>
  <r>
    <n v="6535723262"/>
    <n v="166090270"/>
    <d v="2017-11-21T07:23:37"/>
    <d v="2017-11-21T07:24:11"/>
    <s v="99.32.59.75"/>
    <m/>
    <m/>
    <m/>
    <m/>
    <x v="0"/>
    <x v="2"/>
    <x v="0"/>
    <x v="1"/>
    <s v="N/A"/>
    <x v="0"/>
    <x v="0"/>
    <x v="0"/>
    <m/>
    <m/>
    <m/>
    <m/>
    <m/>
    <m/>
    <m/>
    <m/>
    <m/>
    <x v="1"/>
    <m/>
    <m/>
    <m/>
    <m/>
    <m/>
    <x v="1"/>
  </r>
  <r>
    <n v="6535707074"/>
    <n v="166090270"/>
    <d v="2017-11-21T07:15:37"/>
    <d v="2017-11-21T07:16:39"/>
    <s v="152.202.52.99"/>
    <m/>
    <m/>
    <m/>
    <m/>
    <x v="0"/>
    <x v="2"/>
    <x v="0"/>
    <x v="1"/>
    <s v="N/A"/>
    <x v="0"/>
    <x v="2"/>
    <x v="0"/>
    <m/>
    <m/>
    <m/>
    <m/>
    <m/>
    <m/>
    <m/>
    <m/>
    <m/>
    <x v="1"/>
    <m/>
    <m/>
    <m/>
    <m/>
    <m/>
    <x v="1"/>
  </r>
  <r>
    <n v="6535704080"/>
    <n v="166090270"/>
    <d v="2017-11-21T07:14:32"/>
    <d v="2017-11-21T07:15:13"/>
    <s v="186.31.145.241"/>
    <m/>
    <m/>
    <m/>
    <m/>
    <x v="0"/>
    <x v="2"/>
    <x v="2"/>
    <x v="1"/>
    <s v="N/A"/>
    <x v="0"/>
    <x v="2"/>
    <x v="0"/>
    <m/>
    <m/>
    <m/>
    <m/>
    <m/>
    <m/>
    <m/>
    <m/>
    <m/>
    <x v="1"/>
    <m/>
    <m/>
    <m/>
    <m/>
    <m/>
    <x v="1"/>
  </r>
  <r>
    <n v="6535686597"/>
    <n v="166090270"/>
    <d v="2017-11-21T07:06:23"/>
    <d v="2017-11-21T07:07:00"/>
    <s v="181.143.182.90"/>
    <m/>
    <m/>
    <m/>
    <m/>
    <x v="0"/>
    <x v="2"/>
    <x v="2"/>
    <x v="1"/>
    <s v="N/A"/>
    <x v="0"/>
    <x v="0"/>
    <x v="0"/>
    <m/>
    <m/>
    <m/>
    <m/>
    <m/>
    <m/>
    <m/>
    <m/>
    <m/>
    <x v="1"/>
    <m/>
    <m/>
    <m/>
    <m/>
    <m/>
    <x v="1"/>
  </r>
  <r>
    <n v="6535671353"/>
    <n v="166090270"/>
    <d v="2017-11-21T06:58:25"/>
    <d v="2017-11-21T06:59:23"/>
    <s v="152.201.181.13"/>
    <m/>
    <m/>
    <m/>
    <m/>
    <x v="0"/>
    <x v="2"/>
    <x v="2"/>
    <x v="1"/>
    <s v="N/A"/>
    <x v="0"/>
    <x v="2"/>
    <x v="3"/>
    <m/>
    <m/>
    <m/>
    <m/>
    <m/>
    <m/>
    <m/>
    <m/>
    <m/>
    <x v="1"/>
    <m/>
    <m/>
    <m/>
    <m/>
    <m/>
    <x v="1"/>
  </r>
  <r>
    <n v="6535668139"/>
    <n v="166090270"/>
    <d v="2017-11-21T06:56:48"/>
    <d v="2017-11-21T06:57:45"/>
    <s v="190.85.212.234"/>
    <m/>
    <m/>
    <m/>
    <m/>
    <x v="2"/>
    <x v="2"/>
    <x v="2"/>
    <x v="1"/>
    <s v="N/A"/>
    <x v="2"/>
    <x v="2"/>
    <x v="1"/>
    <m/>
    <m/>
    <m/>
    <m/>
    <m/>
    <m/>
    <m/>
    <m/>
    <m/>
    <x v="1"/>
    <m/>
    <m/>
    <m/>
    <m/>
    <m/>
    <x v="1"/>
  </r>
  <r>
    <n v="6535667343"/>
    <n v="166090270"/>
    <d v="2017-11-21T06:56:28"/>
    <d v="2017-11-21T06:57:21"/>
    <s v="190.159.228.188"/>
    <m/>
    <m/>
    <m/>
    <m/>
    <x v="2"/>
    <x v="2"/>
    <x v="2"/>
    <x v="1"/>
    <s v="N/A"/>
    <x v="0"/>
    <x v="0"/>
    <x v="0"/>
    <m/>
    <m/>
    <m/>
    <m/>
    <m/>
    <m/>
    <m/>
    <m/>
    <m/>
    <x v="1"/>
    <m/>
    <m/>
    <m/>
    <m/>
    <m/>
    <x v="1"/>
  </r>
  <r>
    <n v="6535667285"/>
    <n v="166090270"/>
    <d v="2017-11-21T06:56:41"/>
    <d v="2017-11-21T06:57:19"/>
    <s v="190.235.77.145"/>
    <m/>
    <m/>
    <m/>
    <m/>
    <x v="0"/>
    <x v="2"/>
    <x v="2"/>
    <x v="1"/>
    <s v="N/A"/>
    <x v="0"/>
    <x v="0"/>
    <x v="0"/>
    <m/>
    <m/>
    <m/>
    <m/>
    <m/>
    <m/>
    <m/>
    <m/>
    <m/>
    <x v="1"/>
    <m/>
    <m/>
    <m/>
    <m/>
    <m/>
    <x v="1"/>
  </r>
  <r>
    <n v="6535663031"/>
    <n v="166090270"/>
    <d v="2017-11-21T06:54:21"/>
    <d v="2017-11-21T06:55:06"/>
    <s v="190.67.247.103"/>
    <m/>
    <m/>
    <m/>
    <m/>
    <x v="0"/>
    <x v="2"/>
    <x v="2"/>
    <x v="1"/>
    <s v="N/A"/>
    <x v="0"/>
    <x v="0"/>
    <x v="1"/>
    <m/>
    <m/>
    <m/>
    <m/>
    <m/>
    <m/>
    <m/>
    <m/>
    <m/>
    <x v="1"/>
    <m/>
    <m/>
    <m/>
    <m/>
    <m/>
    <x v="1"/>
  </r>
  <r>
    <n v="6535661619"/>
    <n v="166090270"/>
    <d v="2017-11-21T06:53:43"/>
    <d v="2017-11-21T06:54:20"/>
    <s v="181.251.33.33"/>
    <m/>
    <m/>
    <m/>
    <m/>
    <x v="0"/>
    <x v="2"/>
    <x v="0"/>
    <x v="1"/>
    <s v="N/A"/>
    <x v="0"/>
    <x v="0"/>
    <x v="0"/>
    <m/>
    <m/>
    <m/>
    <m/>
    <m/>
    <m/>
    <m/>
    <m/>
    <m/>
    <x v="1"/>
    <m/>
    <m/>
    <m/>
    <m/>
    <m/>
    <x v="1"/>
  </r>
  <r>
    <n v="6535661210"/>
    <n v="166090270"/>
    <d v="2017-11-21T06:53:37"/>
    <d v="2017-11-21T06:54:08"/>
    <s v="181.150.203.222"/>
    <m/>
    <m/>
    <m/>
    <m/>
    <x v="0"/>
    <x v="2"/>
    <x v="0"/>
    <x v="1"/>
    <s v="N/A"/>
    <x v="0"/>
    <x v="2"/>
    <x v="0"/>
    <m/>
    <m/>
    <m/>
    <m/>
    <m/>
    <m/>
    <m/>
    <m/>
    <m/>
    <x v="1"/>
    <m/>
    <m/>
    <m/>
    <m/>
    <m/>
    <x v="1"/>
  </r>
  <r>
    <n v="6535658197"/>
    <n v="166090270"/>
    <d v="2017-11-21T06:51:54"/>
    <d v="2017-11-21T06:52:31"/>
    <s v="152.202.24.152"/>
    <m/>
    <m/>
    <m/>
    <m/>
    <x v="0"/>
    <x v="2"/>
    <x v="0"/>
    <x v="1"/>
    <s v="N/A"/>
    <x v="0"/>
    <x v="0"/>
    <x v="3"/>
    <m/>
    <m/>
    <m/>
    <m/>
    <m/>
    <m/>
    <m/>
    <m/>
    <m/>
    <x v="1"/>
    <m/>
    <m/>
    <m/>
    <m/>
    <m/>
    <x v="1"/>
  </r>
  <r>
    <n v="6535655757"/>
    <n v="166090270"/>
    <d v="2017-11-21T06:49:41"/>
    <d v="2017-11-21T06:51:11"/>
    <s v="190.24.98.79"/>
    <m/>
    <m/>
    <m/>
    <m/>
    <x v="0"/>
    <x v="2"/>
    <x v="0"/>
    <x v="1"/>
    <s v="N/A"/>
    <x v="0"/>
    <x v="1"/>
    <x v="1"/>
    <m/>
    <m/>
    <m/>
    <m/>
    <m/>
    <m/>
    <m/>
    <m/>
    <m/>
    <x v="1"/>
    <m/>
    <m/>
    <m/>
    <m/>
    <m/>
    <x v="1"/>
  </r>
  <r>
    <n v="6535653213"/>
    <n v="166090270"/>
    <d v="2017-11-21T06:48:39"/>
    <d v="2017-11-21T06:49:48"/>
    <s v="177.252.251.233"/>
    <m/>
    <m/>
    <m/>
    <m/>
    <x v="0"/>
    <x v="2"/>
    <x v="2"/>
    <x v="1"/>
    <s v="N/A"/>
    <x v="0"/>
    <x v="2"/>
    <x v="0"/>
    <m/>
    <m/>
    <m/>
    <m/>
    <m/>
    <m/>
    <m/>
    <m/>
    <m/>
    <x v="1"/>
    <m/>
    <m/>
    <m/>
    <m/>
    <m/>
    <x v="1"/>
  </r>
  <r>
    <n v="6535648697"/>
    <n v="166090270"/>
    <d v="2017-11-21T06:46:53"/>
    <d v="2017-11-21T06:47:26"/>
    <s v="191.151.209.152"/>
    <m/>
    <m/>
    <m/>
    <m/>
    <x v="0"/>
    <x v="2"/>
    <x v="2"/>
    <x v="1"/>
    <s v="N/A"/>
    <x v="0"/>
    <x v="0"/>
    <x v="0"/>
    <m/>
    <m/>
    <m/>
    <m/>
    <m/>
    <m/>
    <m/>
    <m/>
    <m/>
    <x v="1"/>
    <m/>
    <m/>
    <m/>
    <m/>
    <m/>
    <x v="1"/>
  </r>
  <r>
    <n v="6535647198"/>
    <n v="166090270"/>
    <d v="2017-11-21T06:45:34"/>
    <d v="2017-11-21T06:46:37"/>
    <s v="152.201.50.162"/>
    <m/>
    <m/>
    <m/>
    <m/>
    <x v="0"/>
    <x v="0"/>
    <x v="2"/>
    <x v="1"/>
    <s v="N/A"/>
    <x v="0"/>
    <x v="0"/>
    <x v="0"/>
    <m/>
    <m/>
    <m/>
    <m/>
    <m/>
    <m/>
    <m/>
    <m/>
    <m/>
    <x v="1"/>
    <m/>
    <m/>
    <m/>
    <m/>
    <m/>
    <x v="1"/>
  </r>
  <r>
    <n v="6535626967"/>
    <n v="166090270"/>
    <d v="2017-11-21T06:34:57"/>
    <d v="2017-11-21T06:35:42"/>
    <s v="190.125.148.109"/>
    <m/>
    <m/>
    <m/>
    <m/>
    <x v="2"/>
    <x v="2"/>
    <x v="2"/>
    <x v="1"/>
    <s v="N/A"/>
    <x v="0"/>
    <x v="2"/>
    <x v="0"/>
    <m/>
    <m/>
    <m/>
    <m/>
    <m/>
    <m/>
    <m/>
    <m/>
    <m/>
    <x v="1"/>
    <m/>
    <m/>
    <m/>
    <m/>
    <m/>
    <x v="1"/>
  </r>
  <r>
    <n v="6535611349"/>
    <n v="166090270"/>
    <d v="2017-11-21T06:25:37"/>
    <d v="2017-11-21T06:26:50"/>
    <s v="186.80.204.196"/>
    <m/>
    <m/>
    <m/>
    <m/>
    <x v="2"/>
    <x v="0"/>
    <x v="2"/>
    <x v="1"/>
    <s v="N/A"/>
    <x v="0"/>
    <x v="0"/>
    <x v="3"/>
    <m/>
    <m/>
    <m/>
    <m/>
    <m/>
    <m/>
    <m/>
    <m/>
    <m/>
    <x v="1"/>
    <m/>
    <m/>
    <m/>
    <m/>
    <m/>
    <x v="1"/>
  </r>
  <r>
    <n v="6535606643"/>
    <n v="166090270"/>
    <d v="2017-11-21T06:23:36"/>
    <d v="2017-11-21T06:24:00"/>
    <s v="191.70.174.214"/>
    <m/>
    <m/>
    <m/>
    <m/>
    <x v="2"/>
    <x v="2"/>
    <x v="0"/>
    <x v="1"/>
    <s v="N/A"/>
    <x v="0"/>
    <x v="0"/>
    <x v="0"/>
    <m/>
    <m/>
    <m/>
    <m/>
    <m/>
    <m/>
    <m/>
    <m/>
    <m/>
    <x v="1"/>
    <m/>
    <m/>
    <m/>
    <m/>
    <m/>
    <x v="1"/>
  </r>
  <r>
    <n v="6535606378"/>
    <n v="166090270"/>
    <d v="2017-11-21T06:23:10"/>
    <d v="2017-11-21T06:23:51"/>
    <s v="186.82.11.238"/>
    <m/>
    <m/>
    <m/>
    <m/>
    <x v="0"/>
    <x v="2"/>
    <x v="2"/>
    <x v="1"/>
    <s v="N/A"/>
    <x v="0"/>
    <x v="0"/>
    <x v="3"/>
    <m/>
    <m/>
    <m/>
    <m/>
    <m/>
    <m/>
    <m/>
    <m/>
    <m/>
    <x v="1"/>
    <m/>
    <m/>
    <m/>
    <m/>
    <m/>
    <x v="1"/>
  </r>
  <r>
    <n v="6535605088"/>
    <n v="166090270"/>
    <d v="2017-11-21T06:21:33"/>
    <d v="2017-11-21T06:23:05"/>
    <s v="186.154.57.55"/>
    <m/>
    <m/>
    <m/>
    <m/>
    <x v="0"/>
    <x v="2"/>
    <x v="2"/>
    <x v="1"/>
    <s v="N/A"/>
    <x v="0"/>
    <x v="0"/>
    <x v="0"/>
    <m/>
    <m/>
    <m/>
    <m/>
    <m/>
    <m/>
    <m/>
    <m/>
    <m/>
    <x v="1"/>
    <m/>
    <m/>
    <m/>
    <m/>
    <m/>
    <x v="1"/>
  </r>
  <r>
    <n v="6535601898"/>
    <n v="166090270"/>
    <d v="2017-11-21T06:20:54"/>
    <d v="2017-11-21T06:21:15"/>
    <s v="190.156.117.17"/>
    <m/>
    <m/>
    <m/>
    <m/>
    <x v="2"/>
    <x v="2"/>
    <x v="2"/>
    <x v="1"/>
    <s v="N/A"/>
    <x v="0"/>
    <x v="0"/>
    <x v="0"/>
    <m/>
    <m/>
    <m/>
    <m/>
    <m/>
    <m/>
    <m/>
    <m/>
    <m/>
    <x v="1"/>
    <m/>
    <m/>
    <m/>
    <m/>
    <m/>
    <x v="1"/>
  </r>
  <r>
    <n v="6535600126"/>
    <n v="166090270"/>
    <d v="2017-11-21T06:19:40"/>
    <d v="2017-11-21T06:20:13"/>
    <s v="107.77.215.95"/>
    <m/>
    <m/>
    <m/>
    <m/>
    <x v="0"/>
    <x v="2"/>
    <x v="0"/>
    <x v="1"/>
    <s v="N/A"/>
    <x v="0"/>
    <x v="0"/>
    <x v="0"/>
    <m/>
    <m/>
    <m/>
    <m/>
    <m/>
    <m/>
    <m/>
    <m/>
    <m/>
    <x v="1"/>
    <m/>
    <m/>
    <m/>
    <m/>
    <m/>
    <x v="1"/>
  </r>
  <r>
    <n v="6535598930"/>
    <n v="166090270"/>
    <d v="2017-11-21T06:18:52"/>
    <d v="2017-11-21T06:19:30"/>
    <s v="186.82.11.238"/>
    <m/>
    <m/>
    <m/>
    <m/>
    <x v="0"/>
    <x v="2"/>
    <x v="0"/>
    <x v="1"/>
    <s v="N/A"/>
    <x v="0"/>
    <x v="0"/>
    <x v="0"/>
    <m/>
    <m/>
    <m/>
    <m/>
    <m/>
    <m/>
    <m/>
    <m/>
    <m/>
    <x v="1"/>
    <m/>
    <m/>
    <m/>
    <m/>
    <m/>
    <x v="1"/>
  </r>
  <r>
    <n v="6535598892"/>
    <n v="166090270"/>
    <d v="2017-11-21T06:18:55"/>
    <d v="2017-11-21T06:19:28"/>
    <s v="186.30.174.204"/>
    <m/>
    <m/>
    <m/>
    <m/>
    <x v="0"/>
    <x v="2"/>
    <x v="2"/>
    <x v="1"/>
    <s v="N/A"/>
    <x v="0"/>
    <x v="0"/>
    <x v="0"/>
    <m/>
    <m/>
    <m/>
    <m/>
    <m/>
    <m/>
    <m/>
    <m/>
    <m/>
    <x v="1"/>
    <m/>
    <m/>
    <m/>
    <m/>
    <m/>
    <x v="1"/>
  </r>
  <r>
    <n v="6535596775"/>
    <n v="166090270"/>
    <d v="2017-11-21T06:17:28"/>
    <d v="2017-11-21T06:18:11"/>
    <s v="152.200.147.70"/>
    <m/>
    <m/>
    <m/>
    <m/>
    <x v="2"/>
    <x v="2"/>
    <x v="2"/>
    <x v="1"/>
    <s v="N/A"/>
    <x v="0"/>
    <x v="2"/>
    <x v="3"/>
    <m/>
    <m/>
    <m/>
    <m/>
    <m/>
    <m/>
    <m/>
    <m/>
    <m/>
    <x v="1"/>
    <m/>
    <m/>
    <m/>
    <m/>
    <m/>
    <x v="1"/>
  </r>
  <r>
    <n v="6535595956"/>
    <n v="166090270"/>
    <d v="2017-11-21T06:16:50"/>
    <d v="2017-11-21T06:17:42"/>
    <s v="190.24.40.190"/>
    <m/>
    <m/>
    <m/>
    <m/>
    <x v="0"/>
    <x v="2"/>
    <x v="0"/>
    <x v="1"/>
    <s v="N/A"/>
    <x v="0"/>
    <x v="2"/>
    <x v="1"/>
    <m/>
    <m/>
    <m/>
    <m/>
    <m/>
    <m/>
    <m/>
    <m/>
    <m/>
    <x v="1"/>
    <m/>
    <m/>
    <m/>
    <m/>
    <m/>
    <x v="1"/>
  </r>
  <r>
    <n v="6535595613"/>
    <n v="166090270"/>
    <d v="2017-11-21T06:17:02"/>
    <d v="2017-11-21T06:17:30"/>
    <s v="167.0.135.167"/>
    <m/>
    <m/>
    <m/>
    <m/>
    <x v="0"/>
    <x v="2"/>
    <x v="2"/>
    <x v="1"/>
    <s v="N/A"/>
    <x v="0"/>
    <x v="0"/>
    <x v="0"/>
    <m/>
    <m/>
    <m/>
    <m/>
    <m/>
    <m/>
    <m/>
    <m/>
    <m/>
    <x v="1"/>
    <m/>
    <m/>
    <m/>
    <m/>
    <m/>
    <x v="1"/>
  </r>
  <r>
    <n v="6535594500"/>
    <n v="166090270"/>
    <d v="2017-11-21T06:16:15"/>
    <d v="2017-11-21T06:16:47"/>
    <s v="177.252.250.237"/>
    <m/>
    <m/>
    <m/>
    <m/>
    <x v="0"/>
    <x v="2"/>
    <x v="0"/>
    <x v="1"/>
    <s v="N/A"/>
    <x v="0"/>
    <x v="2"/>
    <x v="0"/>
    <m/>
    <m/>
    <m/>
    <m/>
    <m/>
    <m/>
    <m/>
    <m/>
    <m/>
    <x v="1"/>
    <m/>
    <m/>
    <m/>
    <m/>
    <m/>
    <x v="1"/>
  </r>
  <r>
    <n v="6535593775"/>
    <n v="166090270"/>
    <d v="2017-11-21T06:15:21"/>
    <d v="2017-11-21T06:16:21"/>
    <s v="186.155.108.46"/>
    <m/>
    <m/>
    <m/>
    <m/>
    <x v="0"/>
    <x v="2"/>
    <x v="2"/>
    <x v="1"/>
    <s v="N/A"/>
    <x v="0"/>
    <x v="0"/>
    <x v="0"/>
    <m/>
    <m/>
    <m/>
    <m/>
    <m/>
    <m/>
    <m/>
    <m/>
    <m/>
    <x v="1"/>
    <m/>
    <m/>
    <m/>
    <m/>
    <m/>
    <x v="1"/>
  </r>
  <r>
    <n v="6535593316"/>
    <n v="166090270"/>
    <d v="2017-11-21T06:13:56"/>
    <d v="2017-11-21T06:16:03"/>
    <s v="181.59.56.197"/>
    <m/>
    <m/>
    <m/>
    <m/>
    <x v="2"/>
    <x v="2"/>
    <x v="2"/>
    <x v="1"/>
    <s v="N/A"/>
    <x v="0"/>
    <x v="0"/>
    <x v="0"/>
    <m/>
    <m/>
    <m/>
    <m/>
    <m/>
    <m/>
    <m/>
    <m/>
    <m/>
    <x v="1"/>
    <m/>
    <m/>
    <m/>
    <m/>
    <m/>
    <x v="1"/>
  </r>
  <r>
    <n v="6535590877"/>
    <n v="166090270"/>
    <d v="2017-11-21T06:14:04"/>
    <d v="2017-11-21T06:14:30"/>
    <s v="177.252.251.245"/>
    <m/>
    <m/>
    <m/>
    <m/>
    <x v="0"/>
    <x v="2"/>
    <x v="0"/>
    <x v="1"/>
    <s v="N/A"/>
    <x v="0"/>
    <x v="0"/>
    <x v="0"/>
    <m/>
    <m/>
    <m/>
    <m/>
    <m/>
    <m/>
    <m/>
    <m/>
    <m/>
    <x v="1"/>
    <m/>
    <m/>
    <m/>
    <m/>
    <m/>
    <x v="1"/>
  </r>
  <r>
    <n v="6535589890"/>
    <n v="166090270"/>
    <d v="2017-11-21T06:12:58"/>
    <d v="2017-11-21T06:13:52"/>
    <s v="179.18.55.4"/>
    <m/>
    <m/>
    <m/>
    <m/>
    <x v="2"/>
    <x v="2"/>
    <x v="2"/>
    <x v="1"/>
    <s v="N/A"/>
    <x v="0"/>
    <x v="2"/>
    <x v="0"/>
    <m/>
    <m/>
    <m/>
    <m/>
    <m/>
    <m/>
    <m/>
    <m/>
    <m/>
    <x v="1"/>
    <m/>
    <m/>
    <m/>
    <m/>
    <m/>
    <x v="1"/>
  </r>
  <r>
    <n v="6535589235"/>
    <n v="166090270"/>
    <d v="2017-11-21T06:12:51"/>
    <d v="2017-11-21T06:13:27"/>
    <s v="181.49.72.48"/>
    <m/>
    <m/>
    <m/>
    <m/>
    <x v="2"/>
    <x v="2"/>
    <x v="2"/>
    <x v="1"/>
    <s v="N/A"/>
    <x v="0"/>
    <x v="0"/>
    <x v="0"/>
    <m/>
    <m/>
    <m/>
    <m/>
    <m/>
    <m/>
    <m/>
    <m/>
    <m/>
    <x v="1"/>
    <m/>
    <m/>
    <m/>
    <m/>
    <m/>
    <x v="1"/>
  </r>
  <r>
    <n v="6535588972"/>
    <n v="166090270"/>
    <d v="2017-11-21T06:11:32"/>
    <d v="2017-11-21T06:13:17"/>
    <s v="201.234.79.170"/>
    <m/>
    <m/>
    <m/>
    <m/>
    <x v="0"/>
    <x v="2"/>
    <x v="2"/>
    <x v="1"/>
    <s v="N/A"/>
    <x v="0"/>
    <x v="0"/>
    <x v="3"/>
    <m/>
    <m/>
    <m/>
    <m/>
    <m/>
    <m/>
    <m/>
    <m/>
    <m/>
    <x v="1"/>
    <m/>
    <m/>
    <m/>
    <m/>
    <m/>
    <x v="1"/>
  </r>
  <r>
    <n v="6535587192"/>
    <n v="166090270"/>
    <d v="2017-11-21T06:09:10"/>
    <d v="2017-11-21T06:12:11"/>
    <s v="179.18.40.59"/>
    <m/>
    <m/>
    <m/>
    <m/>
    <x v="0"/>
    <x v="2"/>
    <x v="0"/>
    <x v="1"/>
    <s v="N/A"/>
    <x v="0"/>
    <x v="2"/>
    <x v="1"/>
    <m/>
    <m/>
    <m/>
    <m/>
    <m/>
    <m/>
    <m/>
    <m/>
    <m/>
    <x v="1"/>
    <m/>
    <m/>
    <m/>
    <m/>
    <m/>
    <x v="1"/>
  </r>
  <r>
    <n v="6535530566"/>
    <n v="166090270"/>
    <d v="2017-11-21T05:35:16"/>
    <d v="2017-11-21T05:36:23"/>
    <s v="181.57.251.188"/>
    <m/>
    <m/>
    <m/>
    <m/>
    <x v="0"/>
    <x v="2"/>
    <x v="0"/>
    <x v="1"/>
    <s v="N/A"/>
    <x v="0"/>
    <x v="0"/>
    <x v="0"/>
    <m/>
    <m/>
    <m/>
    <m/>
    <m/>
    <m/>
    <m/>
    <m/>
    <m/>
    <x v="1"/>
    <m/>
    <m/>
    <m/>
    <m/>
    <m/>
    <x v="1"/>
  </r>
  <r>
    <n v="6535508252"/>
    <n v="166090270"/>
    <d v="2017-11-21T05:21:30"/>
    <d v="2017-11-21T05:22:00"/>
    <s v="177.252.254.125"/>
    <m/>
    <m/>
    <m/>
    <m/>
    <x v="0"/>
    <x v="2"/>
    <x v="2"/>
    <x v="1"/>
    <s v="N/A"/>
    <x v="0"/>
    <x v="0"/>
    <x v="0"/>
    <m/>
    <m/>
    <m/>
    <m/>
    <m/>
    <m/>
    <m/>
    <m/>
    <m/>
    <x v="1"/>
    <m/>
    <m/>
    <m/>
    <m/>
    <m/>
    <x v="1"/>
  </r>
  <r>
    <n v="6535459824"/>
    <n v="166090270"/>
    <d v="2017-11-21T04:48:41"/>
    <d v="2017-11-21T04:49:24"/>
    <s v="186.83.103.4"/>
    <m/>
    <m/>
    <m/>
    <m/>
    <x v="0"/>
    <x v="2"/>
    <x v="2"/>
    <x v="1"/>
    <s v="N/A"/>
    <x v="0"/>
    <x v="0"/>
    <x v="0"/>
    <m/>
    <m/>
    <m/>
    <m/>
    <m/>
    <m/>
    <m/>
    <m/>
    <m/>
    <x v="1"/>
    <m/>
    <m/>
    <m/>
    <m/>
    <m/>
    <x v="1"/>
  </r>
  <r>
    <n v="6534933139"/>
    <n v="166090270"/>
    <d v="2017-11-20T21:30:00"/>
    <d v="2017-11-20T21:31:19"/>
    <s v="186.30.71.191"/>
    <m/>
    <m/>
    <m/>
    <m/>
    <x v="2"/>
    <x v="2"/>
    <x v="2"/>
    <x v="1"/>
    <s v="N/A"/>
    <x v="0"/>
    <x v="0"/>
    <x v="3"/>
    <m/>
    <m/>
    <m/>
    <m/>
    <m/>
    <m/>
    <m/>
    <m/>
    <m/>
    <x v="1"/>
    <m/>
    <m/>
    <m/>
    <m/>
    <m/>
    <x v="1"/>
  </r>
  <r>
    <n v="6534904203"/>
    <n v="166090270"/>
    <d v="2017-11-20T21:05:22"/>
    <d v="2017-11-20T21:08:52"/>
    <s v="181.49.78.25"/>
    <m/>
    <m/>
    <m/>
    <m/>
    <x v="2"/>
    <x v="2"/>
    <x v="2"/>
    <x v="1"/>
    <s v="N/A"/>
    <x v="0"/>
    <x v="2"/>
    <x v="0"/>
    <m/>
    <m/>
    <m/>
    <m/>
    <m/>
    <m/>
    <m/>
    <m/>
    <m/>
    <x v="1"/>
    <m/>
    <m/>
    <m/>
    <m/>
    <m/>
    <x v="1"/>
  </r>
  <r>
    <n v="6534898168"/>
    <n v="166090270"/>
    <d v="2017-11-20T21:03:43"/>
    <d v="2017-11-20T21:04:12"/>
    <s v="181.57.240.64"/>
    <m/>
    <m/>
    <m/>
    <m/>
    <x v="0"/>
    <x v="0"/>
    <x v="0"/>
    <x v="1"/>
    <s v="N/A"/>
    <x v="0"/>
    <x v="0"/>
    <x v="0"/>
    <m/>
    <m/>
    <m/>
    <m/>
    <m/>
    <m/>
    <m/>
    <m/>
    <m/>
    <x v="1"/>
    <m/>
    <m/>
    <m/>
    <m/>
    <m/>
    <x v="1"/>
  </r>
  <r>
    <n v="6534895397"/>
    <n v="166090270"/>
    <d v="2017-11-20T21:01:21"/>
    <d v="2017-11-20T21:02:00"/>
    <s v="177.252.251.209"/>
    <m/>
    <m/>
    <m/>
    <m/>
    <x v="0"/>
    <x v="0"/>
    <x v="0"/>
    <x v="1"/>
    <s v="N/A"/>
    <x v="0"/>
    <x v="0"/>
    <x v="0"/>
    <m/>
    <m/>
    <m/>
    <m/>
    <m/>
    <m/>
    <m/>
    <m/>
    <m/>
    <x v="1"/>
    <m/>
    <m/>
    <m/>
    <m/>
    <m/>
    <x v="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5.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7.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8.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9.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Dinámica10" cacheId="3"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R2:S8" firstHeaderRow="1" firstDataRow="1" firstDataCol="1"/>
  <pivotFields count="33">
    <pivotField dataField="1" showAll="0"/>
    <pivotField showAll="0"/>
    <pivotField numFmtId="164" showAll="0"/>
    <pivotField numFmtId="164" showAll="0"/>
    <pivotField showAll="0"/>
    <pivotField showAll="0"/>
    <pivotField showAll="0"/>
    <pivotField showAll="0"/>
    <pivotField showAll="0"/>
    <pivotField showAll="0" sortType="descending">
      <autoSortScope>
        <pivotArea dataOnly="0" outline="0" fieldPosition="0">
          <references count="1">
            <reference field="4294967294" count="1" selected="0">
              <x v="0"/>
            </reference>
          </references>
        </pivotArea>
      </autoSortScope>
    </pivotField>
    <pivotField showAll="0">
      <items count="4">
        <item x="2"/>
        <item x="0"/>
        <item x="1"/>
        <item t="default"/>
      </items>
    </pivotField>
    <pivotField showAll="0">
      <items count="4">
        <item x="2"/>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6">
        <item x="3"/>
        <item x="0"/>
        <item x="2"/>
        <item x="4"/>
        <item x="1"/>
        <item t="default"/>
      </items>
    </pivotField>
  </pivotFields>
  <rowFields count="1">
    <field x="32"/>
  </rowFields>
  <rowItems count="6">
    <i>
      <x/>
    </i>
    <i>
      <x v="1"/>
    </i>
    <i>
      <x v="2"/>
    </i>
    <i>
      <x v="3"/>
    </i>
    <i>
      <x v="4"/>
    </i>
    <i t="grand">
      <x/>
    </i>
  </rowItems>
  <colItems count="1">
    <i/>
  </colItems>
  <dataFields count="1">
    <dataField name="Cuenta de respondent_id" fld="0" subtotal="count" baseField="9"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name="Tabla dinámica10" cacheId="3" applyNumberFormats="0" applyBorderFormats="0" applyFontFormats="0" applyPatternFormats="0" applyAlignmentFormats="0" applyWidthHeightFormats="1" dataCaption="Valores" updatedVersion="5" minRefreshableVersion="3" useAutoFormatting="1" itemPrintTitles="1" createdVersion="6" indent="0" outline="1" outlineData="1" multipleFieldFilters="0">
  <location ref="AG3:AH9" firstHeaderRow="1" firstDataRow="1" firstDataCol="1"/>
  <pivotFields count="33">
    <pivotField showAll="0"/>
    <pivotField showAll="0"/>
    <pivotField numFmtId="164" showAll="0"/>
    <pivotField numFmtId="164" showAll="0"/>
    <pivotField showAll="0"/>
    <pivotField showAll="0"/>
    <pivotField showAll="0"/>
    <pivotField showAll="0"/>
    <pivotField showAll="0"/>
    <pivotField showAll="0"/>
    <pivotField showAll="0">
      <items count="4">
        <item x="2"/>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axis="axisRow" showAll="0" defaultSubtotal="0">
      <items count="5">
        <item x="3"/>
        <item x="0"/>
        <item x="2"/>
        <item x="4"/>
        <item x="1"/>
      </items>
    </pivotField>
  </pivotFields>
  <rowFields count="1">
    <field x="32"/>
  </rowFields>
  <rowItems count="6">
    <i>
      <x/>
    </i>
    <i>
      <x v="1"/>
    </i>
    <i>
      <x v="2"/>
    </i>
    <i>
      <x v="3"/>
    </i>
    <i>
      <x v="4"/>
    </i>
    <i t="grand">
      <x/>
    </i>
  </rowItems>
  <colItems count="1">
    <i/>
  </colItems>
  <dataFields count="1">
    <dataField name="Promedio de Vídeos, libros, papelería" fld="31" subtotal="average" baseField="32"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1.xml><?xml version="1.0" encoding="utf-8"?>
<pivotTableDefinition xmlns="http://schemas.openxmlformats.org/spreadsheetml/2006/main" name="TablaDinámica5" cacheId="2"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K38:L69" firstHeaderRow="1" firstDataRow="1" firstDataCol="1" rowPageCount="1" colPageCount="1"/>
  <pivotFields count="32">
    <pivotField dataField="1" showAll="0"/>
    <pivotField showAll="0"/>
    <pivotField numFmtId="164" showAll="0"/>
    <pivotField numFmtId="164" showAll="0"/>
    <pivotField showAll="0"/>
    <pivotField showAll="0"/>
    <pivotField showAll="0"/>
    <pivotField showAll="0"/>
    <pivotField showAll="0"/>
    <pivotField showAll="0" sortType="descending">
      <autoSortScope>
        <pivotArea dataOnly="0" outline="0" fieldPosition="0">
          <references count="1">
            <reference field="4294967294" count="1" selected="0">
              <x v="0"/>
            </reference>
          </references>
        </pivotArea>
      </autoSortScope>
    </pivotField>
    <pivotField showAll="0"/>
    <pivotField showAll="0"/>
    <pivotField axis="axisPage" multipleItemSelectionAllowed="1" showAll="0">
      <items count="4">
        <item x="2"/>
        <item x="0"/>
        <item x="1"/>
        <item t="default"/>
      </items>
    </pivotField>
    <pivotField axis="axisRow" showAll="0" sortType="descending">
      <items count="32">
        <item x="25"/>
        <item x="10"/>
        <item x="27"/>
        <item x="20"/>
        <item x="14"/>
        <item x="26"/>
        <item x="29"/>
        <item x="18"/>
        <item x="0"/>
        <item x="28"/>
        <item x="5"/>
        <item x="8"/>
        <item x="22"/>
        <item x="24"/>
        <item x="13"/>
        <item x="17"/>
        <item x="15"/>
        <item x="11"/>
        <item x="16"/>
        <item x="19"/>
        <item x="23"/>
        <item x="7"/>
        <item x="12"/>
        <item x="6"/>
        <item x="21"/>
        <item x="3"/>
        <item x="1"/>
        <item x="4"/>
        <item x="9"/>
        <item x="2"/>
        <item m="1" x="30"/>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3"/>
  </rowFields>
  <rowItems count="31">
    <i>
      <x v="26"/>
    </i>
    <i>
      <x v="22"/>
    </i>
    <i>
      <x v="18"/>
    </i>
    <i>
      <x v="29"/>
    </i>
    <i>
      <x v="24"/>
    </i>
    <i>
      <x v="3"/>
    </i>
    <i>
      <x v="16"/>
    </i>
    <i>
      <x v="4"/>
    </i>
    <i>
      <x v="2"/>
    </i>
    <i>
      <x v="20"/>
    </i>
    <i>
      <x v="5"/>
    </i>
    <i>
      <x v="27"/>
    </i>
    <i>
      <x v="6"/>
    </i>
    <i>
      <x v="15"/>
    </i>
    <i>
      <x v="7"/>
    </i>
    <i>
      <x v="17"/>
    </i>
    <i>
      <x v="8"/>
    </i>
    <i>
      <x v="19"/>
    </i>
    <i>
      <x v="9"/>
    </i>
    <i>
      <x v="21"/>
    </i>
    <i>
      <x v="10"/>
    </i>
    <i>
      <x v="23"/>
    </i>
    <i>
      <x v="11"/>
    </i>
    <i>
      <x v="1"/>
    </i>
    <i>
      <x v="25"/>
    </i>
    <i>
      <x v="12"/>
    </i>
    <i>
      <x v="28"/>
    </i>
    <i>
      <x v="13"/>
    </i>
    <i>
      <x/>
    </i>
    <i>
      <x v="14"/>
    </i>
    <i t="grand">
      <x/>
    </i>
  </rowItems>
  <colItems count="1">
    <i/>
  </colItems>
  <pageFields count="1">
    <pageField fld="12" hier="-1"/>
  </pageFields>
  <dataFields count="1">
    <dataField name="Cuenta de respondent_id" fld="0" subtotal="count" baseField="9"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2.xml><?xml version="1.0" encoding="utf-8"?>
<pivotTableDefinition xmlns="http://schemas.openxmlformats.org/spreadsheetml/2006/main" name="TablaDinámica1" cacheId="2"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A3:E8" firstHeaderRow="1" firstDataRow="2" firstDataCol="1"/>
  <pivotFields count="32">
    <pivotField dataField="1" showAll="0"/>
    <pivotField showAll="0"/>
    <pivotField numFmtId="164" showAll="0"/>
    <pivotField numFmtId="164" showAll="0"/>
    <pivotField showAll="0"/>
    <pivotField showAll="0"/>
    <pivotField showAll="0"/>
    <pivotField showAll="0"/>
    <pivotField showAll="0"/>
    <pivotField axis="axisRow" showAll="0" sortType="descending">
      <items count="4">
        <item x="2"/>
        <item x="0"/>
        <item x="1"/>
        <item t="default"/>
      </items>
      <autoSortScope>
        <pivotArea dataOnly="0" outline="0" fieldPosition="0">
          <references count="1">
            <reference field="4294967294" count="1" selected="0">
              <x v="0"/>
            </reference>
          </references>
        </pivotArea>
      </autoSortScope>
    </pivotField>
    <pivotField axis="axisCol" showAll="0">
      <items count="4">
        <item x="2"/>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9"/>
  </rowFields>
  <rowItems count="4">
    <i>
      <x v="1"/>
    </i>
    <i>
      <x/>
    </i>
    <i>
      <x v="2"/>
    </i>
    <i t="grand">
      <x/>
    </i>
  </rowItems>
  <colFields count="1">
    <field x="10"/>
  </colFields>
  <colItems count="4">
    <i>
      <x/>
    </i>
    <i>
      <x v="1"/>
    </i>
    <i>
      <x v="2"/>
    </i>
    <i t="grand">
      <x/>
    </i>
  </colItems>
  <dataFields count="1">
    <dataField name="Cuenta de respondent_id" fld="0" subtotal="count" baseField="9"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3.xml><?xml version="1.0" encoding="utf-8"?>
<pivotTableDefinition xmlns="http://schemas.openxmlformats.org/spreadsheetml/2006/main" name="Tabla dinámica8" cacheId="3" applyNumberFormats="0" applyBorderFormats="0" applyFontFormats="0" applyPatternFormats="0" applyAlignmentFormats="0" applyWidthHeightFormats="1" dataCaption="Valores" updatedVersion="5" minRefreshableVersion="3" useAutoFormatting="1" itemPrintTitles="1" createdVersion="6" indent="0" outline="1" outlineData="1" multipleFieldFilters="0">
  <location ref="AD11:AE17" firstHeaderRow="1" firstDataRow="1" firstDataCol="1"/>
  <pivotFields count="33">
    <pivotField showAll="0"/>
    <pivotField showAll="0"/>
    <pivotField numFmtId="164" showAll="0"/>
    <pivotField numFmtId="164" showAll="0"/>
    <pivotField showAll="0"/>
    <pivotField showAll="0"/>
    <pivotField showAll="0"/>
    <pivotField showAll="0"/>
    <pivotField showAll="0"/>
    <pivotField showAll="0"/>
    <pivotField showAll="0">
      <items count="4">
        <item x="2"/>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axis="axisRow" showAll="0" defaultSubtotal="0">
      <items count="5">
        <item x="3"/>
        <item x="0"/>
        <item x="2"/>
        <item x="4"/>
        <item x="1"/>
      </items>
    </pivotField>
  </pivotFields>
  <rowFields count="1">
    <field x="32"/>
  </rowFields>
  <rowItems count="6">
    <i>
      <x/>
    </i>
    <i>
      <x v="1"/>
    </i>
    <i>
      <x v="2"/>
    </i>
    <i>
      <x v="3"/>
    </i>
    <i>
      <x v="4"/>
    </i>
    <i t="grand">
      <x/>
    </i>
  </rowItems>
  <colItems count="1">
    <i/>
  </colItems>
  <dataFields count="1">
    <dataField name="Promedio de Accesorios para animales" fld="29" subtotal="average" baseField="32"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4.xml><?xml version="1.0" encoding="utf-8"?>
<pivotTableDefinition xmlns="http://schemas.openxmlformats.org/spreadsheetml/2006/main" name="TablaDinámica2" cacheId="2"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K3:O8" firstHeaderRow="1" firstDataRow="2" firstDataCol="1"/>
  <pivotFields count="32">
    <pivotField dataField="1" showAll="0"/>
    <pivotField showAll="0"/>
    <pivotField numFmtId="164" showAll="0"/>
    <pivotField numFmtId="164" showAll="0"/>
    <pivotField showAll="0"/>
    <pivotField showAll="0"/>
    <pivotField showAll="0"/>
    <pivotField showAll="0"/>
    <pivotField showAll="0"/>
    <pivotField showAll="0" sortType="descending">
      <autoSortScope>
        <pivotArea dataOnly="0" outline="0" fieldPosition="0">
          <references count="1">
            <reference field="4294967294" count="1" selected="0">
              <x v="0"/>
            </reference>
          </references>
        </pivotArea>
      </autoSortScope>
    </pivotField>
    <pivotField axis="axisRow" showAll="0">
      <items count="4">
        <item x="2"/>
        <item x="0"/>
        <item x="1"/>
        <item t="default"/>
      </items>
    </pivotField>
    <pivotField axis="axisCol" showAll="0">
      <items count="4">
        <item x="2"/>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0"/>
  </rowFields>
  <rowItems count="4">
    <i>
      <x/>
    </i>
    <i>
      <x v="1"/>
    </i>
    <i>
      <x v="2"/>
    </i>
    <i t="grand">
      <x/>
    </i>
  </rowItems>
  <colFields count="1">
    <field x="11"/>
  </colFields>
  <colItems count="4">
    <i>
      <x/>
    </i>
    <i>
      <x v="1"/>
    </i>
    <i>
      <x v="2"/>
    </i>
    <i t="grand">
      <x/>
    </i>
  </colItems>
  <dataFields count="1">
    <dataField name="Cuenta de respondent_id" fld="0" subtotal="count" baseField="9"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5.xml><?xml version="1.0" encoding="utf-8"?>
<pivotTableDefinition xmlns="http://schemas.openxmlformats.org/spreadsheetml/2006/main" name="Tabla dinámica1" cacheId="3" applyNumberFormats="0" applyBorderFormats="0" applyFontFormats="0" applyPatternFormats="0" applyAlignmentFormats="0" applyWidthHeightFormats="1" dataCaption="Valores" updatedVersion="5" minRefreshableVersion="3" useAutoFormatting="1" itemPrintTitles="1" createdVersion="6" indent="0" outline="1" outlineData="1" multipleFieldFilters="0">
  <location ref="X3:Y9" firstHeaderRow="1" firstDataRow="1" firstDataCol="1"/>
  <pivotFields count="33">
    <pivotField showAll="0"/>
    <pivotField showAll="0"/>
    <pivotField numFmtId="164" showAll="0"/>
    <pivotField numFmtId="164" showAll="0"/>
    <pivotField showAll="0"/>
    <pivotField showAll="0"/>
    <pivotField showAll="0"/>
    <pivotField showAll="0"/>
    <pivotField showAll="0"/>
    <pivotField showAll="0"/>
    <pivotField showAll="0">
      <items count="4">
        <item x="2"/>
        <item x="0"/>
        <item x="1"/>
        <item t="default"/>
      </items>
    </pivotField>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axis="axisRow" showAll="0" defaultSubtotal="0">
      <items count="5">
        <item x="3"/>
        <item x="0"/>
        <item x="2"/>
        <item x="4"/>
        <item x="1"/>
      </items>
    </pivotField>
  </pivotFields>
  <rowFields count="1">
    <field x="32"/>
  </rowFields>
  <rowItems count="6">
    <i>
      <x/>
    </i>
    <i>
      <x v="1"/>
    </i>
    <i>
      <x v="2"/>
    </i>
    <i>
      <x v="3"/>
    </i>
    <i>
      <x v="4"/>
    </i>
    <i t="grand">
      <x/>
    </i>
  </rowItems>
  <colItems count="1">
    <i/>
  </colItems>
  <dataFields count="1">
    <dataField name="Promedio de Alimentos y bebidas (Mercado ecológico)" fld="22" subtotal="average" baseField="1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6.xml><?xml version="1.0" encoding="utf-8"?>
<pivotTableDefinition xmlns="http://schemas.openxmlformats.org/spreadsheetml/2006/main" name="TablaDinámica6" cacheId="2"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Q3:U8" firstHeaderRow="1" firstDataRow="2" firstDataCol="1"/>
  <pivotFields count="32">
    <pivotField dataField="1" showAll="0"/>
    <pivotField showAll="0"/>
    <pivotField numFmtId="164" showAll="0"/>
    <pivotField numFmtId="164" showAll="0"/>
    <pivotField showAll="0"/>
    <pivotField showAll="0"/>
    <pivotField showAll="0"/>
    <pivotField showAll="0"/>
    <pivotField showAll="0"/>
    <pivotField axis="axisRow" showAll="0" sortType="descending">
      <items count="4">
        <item x="2"/>
        <item x="0"/>
        <item x="1"/>
        <item t="default"/>
      </items>
      <autoSortScope>
        <pivotArea dataOnly="0" outline="0" fieldPosition="0">
          <references count="1">
            <reference field="4294967294" count="1" selected="0">
              <x v="0"/>
            </reference>
          </references>
        </pivotArea>
      </autoSortScope>
    </pivotField>
    <pivotField showAll="0">
      <items count="4">
        <item x="2"/>
        <item x="0"/>
        <item x="1"/>
        <item t="default"/>
      </items>
    </pivotField>
    <pivotField showAll="0">
      <items count="4">
        <item x="2"/>
        <item x="0"/>
        <item x="1"/>
        <item t="default"/>
      </items>
    </pivotField>
    <pivotField showAll="0"/>
    <pivotField showAll="0"/>
    <pivotField axis="axisCol" showAll="0">
      <items count="4">
        <item x="2"/>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9"/>
  </rowFields>
  <rowItems count="4">
    <i>
      <x v="1"/>
    </i>
    <i>
      <x/>
    </i>
    <i>
      <x v="2"/>
    </i>
    <i t="grand">
      <x/>
    </i>
  </rowItems>
  <colFields count="1">
    <field x="14"/>
  </colFields>
  <colItems count="4">
    <i>
      <x/>
    </i>
    <i>
      <x v="1"/>
    </i>
    <i>
      <x v="2"/>
    </i>
    <i t="grand">
      <x/>
    </i>
  </colItems>
  <dataFields count="1">
    <dataField name="Cuenta de respondent_id" fld="0" subtotal="count" baseField="9"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7.xml><?xml version="1.0" encoding="utf-8"?>
<pivotTableDefinition xmlns="http://schemas.openxmlformats.org/spreadsheetml/2006/main" name="Tabla dinámica2" cacheId="3" applyNumberFormats="0" applyBorderFormats="0" applyFontFormats="0" applyPatternFormats="0" applyAlignmentFormats="0" applyWidthHeightFormats="1" dataCaption="Valores" updatedVersion="5" minRefreshableVersion="3" useAutoFormatting="1" itemPrintTitles="1" createdVersion="6" indent="0" outline="1" outlineData="1" multipleFieldFilters="0">
  <location ref="X11:Y17" firstHeaderRow="1" firstDataRow="1" firstDataCol="1"/>
  <pivotFields count="33">
    <pivotField showAll="0"/>
    <pivotField showAll="0"/>
    <pivotField numFmtId="164" showAll="0"/>
    <pivotField numFmtId="164" showAll="0"/>
    <pivotField showAll="0"/>
    <pivotField showAll="0"/>
    <pivotField showAll="0"/>
    <pivotField showAll="0"/>
    <pivotField showAll="0"/>
    <pivotField showAll="0"/>
    <pivotField showAll="0">
      <items count="4">
        <item x="2"/>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axis="axisRow" showAll="0" defaultSubtotal="0">
      <items count="5">
        <item x="3"/>
        <item x="0"/>
        <item x="2"/>
        <item x="4"/>
        <item x="1"/>
      </items>
    </pivotField>
  </pivotFields>
  <rowFields count="1">
    <field x="32"/>
  </rowFields>
  <rowItems count="6">
    <i>
      <x/>
    </i>
    <i>
      <x v="1"/>
    </i>
    <i>
      <x v="2"/>
    </i>
    <i>
      <x v="3"/>
    </i>
    <i>
      <x v="4"/>
    </i>
    <i t="grand">
      <x/>
    </i>
  </rowItems>
  <colItems count="1">
    <i/>
  </colItems>
  <dataFields count="1">
    <dataField name="Promedio de Ropa y accesorios ecológicos (joyería, ropa de bebe)" fld="23" subtotal="average" baseField="32"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8.xml><?xml version="1.0" encoding="utf-8"?>
<pivotTableDefinition xmlns="http://schemas.openxmlformats.org/spreadsheetml/2006/main" name="Tabla dinámica3" cacheId="3" applyNumberFormats="0" applyBorderFormats="0" applyFontFormats="0" applyPatternFormats="0" applyAlignmentFormats="0" applyWidthHeightFormats="1" dataCaption="Valores" updatedVersion="5" minRefreshableVersion="3" useAutoFormatting="1" itemPrintTitles="1" createdVersion="6" indent="0" outline="1" outlineData="1" multipleFieldFilters="0">
  <location ref="X19:Y25" firstHeaderRow="1" firstDataRow="1" firstDataCol="1"/>
  <pivotFields count="33">
    <pivotField showAll="0"/>
    <pivotField showAll="0"/>
    <pivotField numFmtId="164" showAll="0"/>
    <pivotField numFmtId="164" showAll="0"/>
    <pivotField showAll="0"/>
    <pivotField showAll="0"/>
    <pivotField showAll="0"/>
    <pivotField showAll="0"/>
    <pivotField showAll="0"/>
    <pivotField showAll="0"/>
    <pivotField showAll="0">
      <items count="4">
        <item x="2"/>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axis="axisRow" showAll="0" defaultSubtotal="0">
      <items count="5">
        <item x="3"/>
        <item x="0"/>
        <item x="2"/>
        <item x="4"/>
        <item x="1"/>
      </items>
    </pivotField>
  </pivotFields>
  <rowFields count="1">
    <field x="32"/>
  </rowFields>
  <rowItems count="6">
    <i>
      <x/>
    </i>
    <i>
      <x v="1"/>
    </i>
    <i>
      <x v="2"/>
    </i>
    <i>
      <x v="3"/>
    </i>
    <i>
      <x v="4"/>
    </i>
    <i t="grand">
      <x/>
    </i>
  </rowItems>
  <colItems count="1">
    <i/>
  </colItems>
  <dataFields count="1">
    <dataField name="Promedio de Juguetes ecológicos" fld="24" subtotal="average" baseField="32"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9.xml><?xml version="1.0" encoding="utf-8"?>
<pivotTableDefinition xmlns="http://schemas.openxmlformats.org/spreadsheetml/2006/main" name="Tabla dinámica9" cacheId="3" applyNumberFormats="0" applyBorderFormats="0" applyFontFormats="0" applyPatternFormats="0" applyAlignmentFormats="0" applyWidthHeightFormats="1" dataCaption="Valores" updatedVersion="5" minRefreshableVersion="3" useAutoFormatting="1" itemPrintTitles="1" createdVersion="6" indent="0" outline="1" outlineData="1" multipleFieldFilters="0">
  <location ref="AD19:AE25" firstHeaderRow="1" firstDataRow="1" firstDataCol="1"/>
  <pivotFields count="33">
    <pivotField showAll="0"/>
    <pivotField showAll="0"/>
    <pivotField numFmtId="164" showAll="0"/>
    <pivotField numFmtId="164" showAll="0"/>
    <pivotField showAll="0"/>
    <pivotField showAll="0"/>
    <pivotField showAll="0"/>
    <pivotField showAll="0"/>
    <pivotField showAll="0"/>
    <pivotField showAll="0"/>
    <pivotField showAll="0">
      <items count="4">
        <item x="2"/>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axis="axisRow" showAll="0" defaultSubtotal="0">
      <items count="5">
        <item x="3"/>
        <item x="0"/>
        <item x="2"/>
        <item x="4"/>
        <item x="1"/>
      </items>
    </pivotField>
  </pivotFields>
  <rowFields count="1">
    <field x="32"/>
  </rowFields>
  <rowItems count="6">
    <i>
      <x/>
    </i>
    <i>
      <x v="1"/>
    </i>
    <i>
      <x v="2"/>
    </i>
    <i>
      <x v="3"/>
    </i>
    <i>
      <x v="4"/>
    </i>
    <i t="grand">
      <x/>
    </i>
  </rowItems>
  <colItems count="1">
    <i/>
  </colItems>
  <dataFields count="1">
    <dataField name="Promedio de Desechables y biodegradables (platos, vasos, cubiertos)" fld="30" subtotal="average" baseField="32"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name="TablaDinámica15" cacheId="3"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W60:Z67" firstHeaderRow="1" firstDataRow="2" firstDataCol="1" rowPageCount="1" colPageCount="1"/>
  <pivotFields count="33">
    <pivotField dataField="1" showAll="0"/>
    <pivotField showAll="0"/>
    <pivotField numFmtId="164" showAll="0"/>
    <pivotField numFmtId="164" showAll="0"/>
    <pivotField showAll="0"/>
    <pivotField showAll="0"/>
    <pivotField showAll="0"/>
    <pivotField showAll="0"/>
    <pivotField showAll="0"/>
    <pivotField showAll="0" sortType="descending">
      <items count="4">
        <item x="2"/>
        <item x="0"/>
        <item x="1"/>
        <item t="default"/>
      </items>
      <autoSortScope>
        <pivotArea dataOnly="0" outline="0" fieldPosition="0">
          <references count="1">
            <reference field="4294967294" count="1" selected="0">
              <x v="0"/>
            </reference>
          </references>
        </pivotArea>
      </autoSortScope>
    </pivotField>
    <pivotField axis="axisPage" multipleItemSelectionAllowed="1" showAll="0">
      <items count="4">
        <item h="1" x="2"/>
        <item x="0"/>
        <item h="1" x="1"/>
        <item t="default"/>
      </items>
    </pivotField>
    <pivotField showAll="0">
      <items count="4">
        <item x="2"/>
        <item x="0"/>
        <item x="1"/>
        <item t="default"/>
      </items>
    </pivotField>
    <pivotField showAll="0">
      <items count="4">
        <item x="2"/>
        <item x="0"/>
        <item x="1"/>
        <item t="default"/>
      </items>
    </pivotField>
    <pivotField showAll="0"/>
    <pivotField showAll="0">
      <items count="4">
        <item x="2"/>
        <item x="0"/>
        <item x="1"/>
        <item t="default"/>
      </items>
    </pivotField>
    <pivotField axis="axisCol" showAll="0">
      <items count="4">
        <item x="2"/>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6">
        <item x="3"/>
        <item x="0"/>
        <item x="2"/>
        <item x="4"/>
        <item x="1"/>
        <item t="default"/>
      </items>
    </pivotField>
  </pivotFields>
  <rowFields count="1">
    <field x="32"/>
  </rowFields>
  <rowItems count="6">
    <i>
      <x/>
    </i>
    <i>
      <x v="1"/>
    </i>
    <i>
      <x v="2"/>
    </i>
    <i>
      <x v="3"/>
    </i>
    <i>
      <x v="4"/>
    </i>
    <i t="grand">
      <x/>
    </i>
  </rowItems>
  <colFields count="1">
    <field x="15"/>
  </colFields>
  <colItems count="3">
    <i>
      <x/>
    </i>
    <i>
      <x v="1"/>
    </i>
    <i t="grand">
      <x/>
    </i>
  </colItems>
  <pageFields count="1">
    <pageField fld="10" hier="-1"/>
  </pageFields>
  <dataFields count="1">
    <dataField name="Cuenta de respondent_id" fld="0" subtotal="count" showDataAs="percentOfRow" baseField="9" baseItem="0" numFmtId="1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0.xml><?xml version="1.0" encoding="utf-8"?>
<pivotTableDefinition xmlns="http://schemas.openxmlformats.org/spreadsheetml/2006/main" name="TablaDinámica3" cacheId="2"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K13:O18" firstHeaderRow="1" firstDataRow="2" firstDataCol="1"/>
  <pivotFields count="32">
    <pivotField dataField="1" showAll="0"/>
    <pivotField showAll="0"/>
    <pivotField numFmtId="164" showAll="0"/>
    <pivotField numFmtId="164" showAll="0"/>
    <pivotField showAll="0"/>
    <pivotField showAll="0"/>
    <pivotField showAll="0"/>
    <pivotField showAll="0"/>
    <pivotField showAll="0"/>
    <pivotField axis="axisRow" showAll="0" sortType="descending">
      <items count="4">
        <item x="2"/>
        <item x="0"/>
        <item x="1"/>
        <item t="default"/>
      </items>
      <autoSortScope>
        <pivotArea dataOnly="0" outline="0" fieldPosition="0">
          <references count="1">
            <reference field="4294967294" count="1" selected="0">
              <x v="0"/>
            </reference>
          </references>
        </pivotArea>
      </autoSortScope>
    </pivotField>
    <pivotField showAll="0"/>
    <pivotField axis="axisCol" showAll="0">
      <items count="4">
        <item x="2"/>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9"/>
  </rowFields>
  <rowItems count="4">
    <i>
      <x v="1"/>
    </i>
    <i>
      <x/>
    </i>
    <i>
      <x v="2"/>
    </i>
    <i t="grand">
      <x/>
    </i>
  </rowItems>
  <colFields count="1">
    <field x="11"/>
  </colFields>
  <colItems count="4">
    <i>
      <x/>
    </i>
    <i>
      <x v="1"/>
    </i>
    <i>
      <x v="2"/>
    </i>
    <i t="grand">
      <x/>
    </i>
  </colItems>
  <dataFields count="1">
    <dataField name="Cuenta de respondent_id" fld="0" subtotal="count" baseField="9"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1.xml><?xml version="1.0" encoding="utf-8"?>
<pivotTableDefinition xmlns="http://schemas.openxmlformats.org/spreadsheetml/2006/main" name="TablaDinámica7" cacheId="2"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Q13:U18" firstHeaderRow="1" firstDataRow="2" firstDataCol="1"/>
  <pivotFields count="32">
    <pivotField dataField="1" showAll="0"/>
    <pivotField showAll="0"/>
    <pivotField numFmtId="164" showAll="0"/>
    <pivotField numFmtId="164" showAll="0"/>
    <pivotField showAll="0"/>
    <pivotField showAll="0"/>
    <pivotField showAll="0"/>
    <pivotField showAll="0"/>
    <pivotField showAll="0"/>
    <pivotField showAll="0" sortType="descending">
      <items count="4">
        <item x="2"/>
        <item x="0"/>
        <item x="1"/>
        <item t="default"/>
      </items>
      <autoSortScope>
        <pivotArea dataOnly="0" outline="0" fieldPosition="0">
          <references count="1">
            <reference field="4294967294" count="1" selected="0">
              <x v="0"/>
            </reference>
          </references>
        </pivotArea>
      </autoSortScope>
    </pivotField>
    <pivotField axis="axisRow" showAll="0">
      <items count="4">
        <item x="2"/>
        <item x="0"/>
        <item x="1"/>
        <item t="default"/>
      </items>
    </pivotField>
    <pivotField showAll="0">
      <items count="4">
        <item x="2"/>
        <item x="0"/>
        <item x="1"/>
        <item t="default"/>
      </items>
    </pivotField>
    <pivotField showAll="0"/>
    <pivotField showAll="0"/>
    <pivotField showAll="0">
      <items count="4">
        <item x="2"/>
        <item x="0"/>
        <item x="1"/>
        <item t="default"/>
      </items>
    </pivotField>
    <pivotField axis="axisCol" showAll="0">
      <items count="4">
        <item x="2"/>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0"/>
  </rowFields>
  <rowItems count="4">
    <i>
      <x/>
    </i>
    <i>
      <x v="1"/>
    </i>
    <i>
      <x v="2"/>
    </i>
    <i t="grand">
      <x/>
    </i>
  </rowItems>
  <colFields count="1">
    <field x="15"/>
  </colFields>
  <colItems count="4">
    <i>
      <x/>
    </i>
    <i>
      <x v="1"/>
    </i>
    <i>
      <x v="2"/>
    </i>
    <i t="grand">
      <x/>
    </i>
  </colItems>
  <dataFields count="1">
    <dataField name="Cuenta de respondent_id" fld="0" subtotal="count" baseField="9"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2.xml><?xml version="1.0" encoding="utf-8"?>
<pivotTableDefinition xmlns="http://schemas.openxmlformats.org/spreadsheetml/2006/main" name="Tabla dinámica5" cacheId="3" applyNumberFormats="0" applyBorderFormats="0" applyFontFormats="0" applyPatternFormats="0" applyAlignmentFormats="0" applyWidthHeightFormats="1" dataCaption="Valores" updatedVersion="5" minRefreshableVersion="3" useAutoFormatting="1" itemPrintTitles="1" createdVersion="6" indent="0" outline="1" outlineData="1" multipleFieldFilters="0">
  <location ref="AA11:AB17" firstHeaderRow="1" firstDataRow="1" firstDataCol="1"/>
  <pivotFields count="33">
    <pivotField showAll="0"/>
    <pivotField showAll="0"/>
    <pivotField numFmtId="164" showAll="0"/>
    <pivotField numFmtId="164" showAll="0"/>
    <pivotField showAll="0"/>
    <pivotField showAll="0"/>
    <pivotField showAll="0"/>
    <pivotField showAll="0"/>
    <pivotField showAll="0"/>
    <pivotField showAll="0"/>
    <pivotField showAll="0">
      <items count="4">
        <item x="2"/>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items count="12">
        <item x="5"/>
        <item x="9"/>
        <item x="0"/>
        <item x="8"/>
        <item x="2"/>
        <item x="7"/>
        <item x="6"/>
        <item x="10"/>
        <item x="3"/>
        <item x="4"/>
        <item x="1"/>
        <item t="default"/>
      </items>
    </pivotField>
    <pivotField showAll="0"/>
    <pivotField showAll="0"/>
    <pivotField showAll="0"/>
    <pivotField showAll="0"/>
    <pivotField showAll="0"/>
    <pivotField axis="axisRow" showAll="0" defaultSubtotal="0">
      <items count="5">
        <item x="3"/>
        <item x="0"/>
        <item x="2"/>
        <item x="4"/>
        <item x="1"/>
      </items>
    </pivotField>
  </pivotFields>
  <rowFields count="1">
    <field x="32"/>
  </rowFields>
  <rowItems count="6">
    <i>
      <x/>
    </i>
    <i>
      <x v="1"/>
    </i>
    <i>
      <x v="2"/>
    </i>
    <i>
      <x v="3"/>
    </i>
    <i>
      <x v="4"/>
    </i>
    <i t="grand">
      <x/>
    </i>
  </rowItems>
  <colItems count="1">
    <i/>
  </colItems>
  <dataFields count="1">
    <dataField name="Promedio de Servicios ambientales (empresa de consultoría)" fld="26" subtotal="average" baseField="32"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3.xml><?xml version="1.0" encoding="utf-8"?>
<pivotTableDefinition xmlns="http://schemas.openxmlformats.org/spreadsheetml/2006/main" name="TablaDinámica8" cacheId="2"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Q23:R35" firstHeaderRow="1" firstDataRow="1" firstDataCol="1"/>
  <pivotFields count="32">
    <pivotField dataField="1" showAll="0"/>
    <pivotField showAll="0"/>
    <pivotField numFmtId="164" showAll="0"/>
    <pivotField numFmtId="164" showAll="0"/>
    <pivotField showAll="0"/>
    <pivotField showAll="0"/>
    <pivotField showAll="0"/>
    <pivotField showAll="0"/>
    <pivotField showAll="0"/>
    <pivotField showAll="0" sortType="descending">
      <items count="4">
        <item x="2"/>
        <item x="0"/>
        <item x="1"/>
        <item t="default"/>
      </items>
      <autoSortScope>
        <pivotArea dataOnly="0" outline="0" fieldPosition="0">
          <references count="1">
            <reference field="4294967294" count="1" selected="0">
              <x v="0"/>
            </reference>
          </references>
        </pivotArea>
      </autoSortScope>
    </pivotField>
    <pivotField axis="axisRow" showAll="0">
      <items count="4">
        <item x="2"/>
        <item x="0"/>
        <item x="1"/>
        <item t="default"/>
      </items>
    </pivotField>
    <pivotField showAll="0">
      <items count="4">
        <item x="2"/>
        <item x="0"/>
        <item x="1"/>
        <item t="default"/>
      </items>
    </pivotField>
    <pivotField showAll="0"/>
    <pivotField showAll="0"/>
    <pivotField showAll="0">
      <items count="4">
        <item x="2"/>
        <item x="0"/>
        <item x="1"/>
        <item t="default"/>
      </items>
    </pivotField>
    <pivotField showAll="0">
      <items count="4">
        <item x="2"/>
        <item x="0"/>
        <item x="1"/>
        <item t="default"/>
      </items>
    </pivotField>
    <pivotField axis="axisRow" showAll="0" sortType="descending">
      <items count="5">
        <item x="3"/>
        <item x="0"/>
        <item x="2"/>
        <item x="1"/>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10"/>
    <field x="16"/>
  </rowFields>
  <rowItems count="12">
    <i>
      <x/>
    </i>
    <i r="1">
      <x v="1"/>
    </i>
    <i r="1">
      <x/>
    </i>
    <i r="1">
      <x v="3"/>
    </i>
    <i r="1">
      <x v="2"/>
    </i>
    <i>
      <x v="1"/>
    </i>
    <i r="1">
      <x v="1"/>
    </i>
    <i r="1">
      <x/>
    </i>
    <i r="1">
      <x v="2"/>
    </i>
    <i>
      <x v="2"/>
    </i>
    <i r="1">
      <x v="3"/>
    </i>
    <i t="grand">
      <x/>
    </i>
  </rowItems>
  <colItems count="1">
    <i/>
  </colItems>
  <dataFields count="1">
    <dataField name="Cuenta de respondent_id" fld="0" subtotal="count" baseField="9"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name="TablaDinámica13" cacheId="3"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W43:AA50" firstHeaderRow="1" firstDataRow="2" firstDataCol="1"/>
  <pivotFields count="33">
    <pivotField dataField="1" showAll="0"/>
    <pivotField showAll="0"/>
    <pivotField numFmtId="164" showAll="0"/>
    <pivotField numFmtId="164" showAll="0"/>
    <pivotField showAll="0"/>
    <pivotField showAll="0"/>
    <pivotField showAll="0"/>
    <pivotField showAll="0"/>
    <pivotField showAll="0"/>
    <pivotField showAll="0" sortType="descending">
      <items count="4">
        <item x="2"/>
        <item x="0"/>
        <item x="1"/>
        <item t="default"/>
      </items>
      <autoSortScope>
        <pivotArea dataOnly="0" outline="0" fieldPosition="0">
          <references count="1">
            <reference field="4294967294" count="1" selected="0">
              <x v="0"/>
            </reference>
          </references>
        </pivotArea>
      </autoSortScope>
    </pivotField>
    <pivotField showAll="0">
      <items count="4">
        <item x="2"/>
        <item x="0"/>
        <item x="1"/>
        <item t="default"/>
      </items>
    </pivotField>
    <pivotField showAll="0">
      <items count="4">
        <item x="2"/>
        <item x="0"/>
        <item x="1"/>
        <item t="default"/>
      </items>
    </pivotField>
    <pivotField showAll="0">
      <items count="4">
        <item x="2"/>
        <item x="0"/>
        <item x="1"/>
        <item t="default"/>
      </items>
    </pivotField>
    <pivotField showAll="0"/>
    <pivotField axis="axisCol" showAll="0">
      <items count="4">
        <item x="2"/>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6">
        <item x="3"/>
        <item x="0"/>
        <item x="2"/>
        <item x="4"/>
        <item x="1"/>
        <item t="default"/>
      </items>
    </pivotField>
  </pivotFields>
  <rowFields count="1">
    <field x="32"/>
  </rowFields>
  <rowItems count="6">
    <i>
      <x/>
    </i>
    <i>
      <x v="1"/>
    </i>
    <i>
      <x v="2"/>
    </i>
    <i>
      <x v="3"/>
    </i>
    <i>
      <x v="4"/>
    </i>
    <i t="grand">
      <x/>
    </i>
  </rowItems>
  <colFields count="1">
    <field x="14"/>
  </colFields>
  <colItems count="4">
    <i>
      <x/>
    </i>
    <i>
      <x v="1"/>
    </i>
    <i>
      <x v="2"/>
    </i>
    <i t="grand">
      <x/>
    </i>
  </colItems>
  <dataFields count="1">
    <dataField name="Cuenta de respondent_id" fld="0" subtotal="count" showDataAs="percentOfRow" baseField="9" baseItem="0" numFmtId="1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name="TablaDinámica12" cacheId="3"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W27:AA34" firstHeaderRow="1" firstDataRow="2" firstDataCol="1"/>
  <pivotFields count="33">
    <pivotField dataField="1" showAll="0"/>
    <pivotField showAll="0"/>
    <pivotField numFmtId="164" showAll="0"/>
    <pivotField numFmtId="164" showAll="0"/>
    <pivotField showAll="0"/>
    <pivotField showAll="0"/>
    <pivotField showAll="0"/>
    <pivotField showAll="0"/>
    <pivotField showAll="0"/>
    <pivotField showAll="0" sortType="descending">
      <items count="4">
        <item x="2"/>
        <item x="0"/>
        <item x="1"/>
        <item t="default"/>
      </items>
      <autoSortScope>
        <pivotArea dataOnly="0" outline="0" fieldPosition="0">
          <references count="1">
            <reference field="4294967294" count="1" selected="0">
              <x v="0"/>
            </reference>
          </references>
        </pivotArea>
      </autoSortScope>
    </pivotField>
    <pivotField axis="axisCol" showAll="0">
      <items count="4">
        <item x="2"/>
        <item x="0"/>
        <item x="1"/>
        <item t="default"/>
      </items>
    </pivotField>
    <pivotField showAll="0">
      <items count="4">
        <item x="2"/>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6">
        <item x="3"/>
        <item x="0"/>
        <item x="2"/>
        <item x="4"/>
        <item x="1"/>
        <item t="default"/>
      </items>
    </pivotField>
  </pivotFields>
  <rowFields count="1">
    <field x="32"/>
  </rowFields>
  <rowItems count="6">
    <i>
      <x/>
    </i>
    <i>
      <x v="1"/>
    </i>
    <i>
      <x v="2"/>
    </i>
    <i>
      <x v="3"/>
    </i>
    <i>
      <x v="4"/>
    </i>
    <i t="grand">
      <x/>
    </i>
  </rowItems>
  <colFields count="1">
    <field x="10"/>
  </colFields>
  <colItems count="4">
    <i>
      <x/>
    </i>
    <i>
      <x v="1"/>
    </i>
    <i>
      <x v="2"/>
    </i>
    <i t="grand">
      <x/>
    </i>
  </colItems>
  <dataFields count="1">
    <dataField name="Cuenta de respondent_id" fld="0" subtotal="count" showDataAs="percentOfRow" baseField="9" baseItem="0" numFmtId="1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name="TablaDinámica11" cacheId="3"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W2:AA9" firstHeaderRow="1" firstDataRow="2" firstDataCol="1"/>
  <pivotFields count="33">
    <pivotField dataField="1" showAll="0"/>
    <pivotField showAll="0"/>
    <pivotField numFmtId="164" showAll="0"/>
    <pivotField numFmtId="164" showAll="0"/>
    <pivotField showAll="0"/>
    <pivotField showAll="0"/>
    <pivotField showAll="0"/>
    <pivotField showAll="0"/>
    <pivotField showAll="0"/>
    <pivotField axis="axisCol" showAll="0" sortType="descending">
      <items count="4">
        <item x="2"/>
        <item x="0"/>
        <item x="1"/>
        <item t="default"/>
      </items>
      <autoSortScope>
        <pivotArea dataOnly="0" outline="0" fieldPosition="0">
          <references count="1">
            <reference field="4294967294" count="1" selected="0">
              <x v="0"/>
            </reference>
          </references>
        </pivotArea>
      </autoSortScope>
    </pivotField>
    <pivotField showAll="0">
      <items count="4">
        <item x="2"/>
        <item x="0"/>
        <item x="1"/>
        <item t="default"/>
      </items>
    </pivotField>
    <pivotField showAll="0">
      <items count="4">
        <item x="2"/>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6">
        <item x="3"/>
        <item x="0"/>
        <item x="2"/>
        <item x="4"/>
        <item x="1"/>
        <item t="default"/>
      </items>
    </pivotField>
  </pivotFields>
  <rowFields count="1">
    <field x="32"/>
  </rowFields>
  <rowItems count="6">
    <i>
      <x/>
    </i>
    <i>
      <x v="1"/>
    </i>
    <i>
      <x v="2"/>
    </i>
    <i>
      <x v="3"/>
    </i>
    <i>
      <x v="4"/>
    </i>
    <i t="grand">
      <x/>
    </i>
  </rowItems>
  <colFields count="1">
    <field x="9"/>
  </colFields>
  <colItems count="4">
    <i>
      <x v="1"/>
    </i>
    <i>
      <x/>
    </i>
    <i>
      <x v="2"/>
    </i>
    <i t="grand">
      <x/>
    </i>
  </colItems>
  <dataFields count="1">
    <dataField name="Cuenta de respondent_id" fld="0" subtotal="count" showDataAs="percentOfRow" baseField="9" baseItem="0" numFmtId="1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name="Tabla dinámica7" cacheId="3" applyNumberFormats="0" applyBorderFormats="0" applyFontFormats="0" applyPatternFormats="0" applyAlignmentFormats="0" applyWidthHeightFormats="1" dataCaption="Valores" updatedVersion="5" minRefreshableVersion="3" useAutoFormatting="1" itemPrintTitles="1" createdVersion="6" indent="0" outline="1" outlineData="1" multipleFieldFilters="0">
  <location ref="AD3:AE9" firstHeaderRow="1" firstDataRow="1" firstDataCol="1"/>
  <pivotFields count="33">
    <pivotField showAll="0"/>
    <pivotField showAll="0"/>
    <pivotField numFmtId="164" showAll="0"/>
    <pivotField numFmtId="164" showAll="0"/>
    <pivotField showAll="0"/>
    <pivotField showAll="0"/>
    <pivotField showAll="0"/>
    <pivotField showAll="0"/>
    <pivotField showAll="0"/>
    <pivotField showAll="0"/>
    <pivotField showAll="0">
      <items count="4">
        <item x="2"/>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axis="axisRow" showAll="0" defaultSubtotal="0">
      <items count="5">
        <item x="3"/>
        <item x="0"/>
        <item x="2"/>
        <item x="4"/>
        <item x="1"/>
      </items>
    </pivotField>
  </pivotFields>
  <rowFields count="1">
    <field x="32"/>
  </rowFields>
  <rowItems count="6">
    <i>
      <x/>
    </i>
    <i>
      <x v="1"/>
    </i>
    <i>
      <x v="2"/>
    </i>
    <i>
      <x v="3"/>
    </i>
    <i>
      <x v="4"/>
    </i>
    <i t="grand">
      <x/>
    </i>
  </rowItems>
  <colItems count="1">
    <i/>
  </colItems>
  <dataFields count="1">
    <dataField name="Promedio de Aseo del hogar (detergente, desinfectantes)" fld="28" subtotal="average" baseField="32"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name="Tabla dinámica6" cacheId="3" applyNumberFormats="0" applyBorderFormats="0" applyFontFormats="0" applyPatternFormats="0" applyAlignmentFormats="0" applyWidthHeightFormats="1" dataCaption="Valores" updatedVersion="5" minRefreshableVersion="3" useAutoFormatting="1" itemPrintTitles="1" createdVersion="6" indent="0" outline="1" outlineData="1" multipleFieldFilters="0">
  <location ref="AA19:AB25" firstHeaderRow="1" firstDataRow="1" firstDataCol="1"/>
  <pivotFields count="33">
    <pivotField showAll="0"/>
    <pivotField showAll="0"/>
    <pivotField numFmtId="164" showAll="0"/>
    <pivotField numFmtId="164" showAll="0"/>
    <pivotField showAll="0"/>
    <pivotField showAll="0"/>
    <pivotField showAll="0"/>
    <pivotField showAll="0"/>
    <pivotField showAll="0"/>
    <pivotField showAll="0"/>
    <pivotField showAll="0">
      <items count="4">
        <item x="2"/>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2">
        <item x="5"/>
        <item x="9"/>
        <item x="0"/>
        <item x="8"/>
        <item x="2"/>
        <item x="7"/>
        <item x="6"/>
        <item x="10"/>
        <item x="3"/>
        <item x="4"/>
        <item x="1"/>
        <item t="default"/>
      </items>
    </pivotField>
    <pivotField dataField="1" showAll="0"/>
    <pivotField showAll="0"/>
    <pivotField showAll="0"/>
    <pivotField showAll="0"/>
    <pivotField showAll="0"/>
    <pivotField axis="axisRow" showAll="0" defaultSubtotal="0">
      <items count="5">
        <item x="3"/>
        <item x="0"/>
        <item x="2"/>
        <item x="4"/>
        <item x="1"/>
      </items>
    </pivotField>
  </pivotFields>
  <rowFields count="1">
    <field x="32"/>
  </rowFields>
  <rowItems count="6">
    <i>
      <x/>
    </i>
    <i>
      <x v="1"/>
    </i>
    <i>
      <x v="2"/>
    </i>
    <i>
      <x v="3"/>
    </i>
    <i>
      <x v="4"/>
    </i>
    <i t="grand">
      <x/>
    </i>
  </rowItems>
  <colItems count="1">
    <i/>
  </colItems>
  <dataFields count="1">
    <dataField name="Promedio de Cuidado personal (jabones, cosméticos)" fld="27" subtotal="average" baseField="32"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name="Tabla dinámica4" cacheId="3" applyNumberFormats="0" applyBorderFormats="0" applyFontFormats="0" applyPatternFormats="0" applyAlignmentFormats="0" applyWidthHeightFormats="1" dataCaption="Valores" updatedVersion="5" minRefreshableVersion="3" useAutoFormatting="1" itemPrintTitles="1" createdVersion="6" indent="0" outline="1" outlineData="1" multipleFieldFilters="0">
  <location ref="AA3:AB9" firstHeaderRow="1" firstDataRow="1" firstDataCol="1"/>
  <pivotFields count="33">
    <pivotField showAll="0"/>
    <pivotField showAll="0"/>
    <pivotField numFmtId="164" showAll="0"/>
    <pivotField numFmtId="164" showAll="0"/>
    <pivotField showAll="0"/>
    <pivotField showAll="0"/>
    <pivotField showAll="0"/>
    <pivotField showAll="0"/>
    <pivotField showAll="0"/>
    <pivotField showAll="0"/>
    <pivotField showAll="0">
      <items count="4">
        <item x="2"/>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axis="axisRow" showAll="0" defaultSubtotal="0">
      <items count="5">
        <item x="3"/>
        <item x="0"/>
        <item x="2"/>
        <item x="4"/>
        <item x="1"/>
      </items>
    </pivotField>
  </pivotFields>
  <rowFields count="1">
    <field x="32"/>
  </rowFields>
  <rowItems count="6">
    <i>
      <x/>
    </i>
    <i>
      <x v="1"/>
    </i>
    <i>
      <x v="2"/>
    </i>
    <i>
      <x v="3"/>
    </i>
    <i>
      <x v="4"/>
    </i>
    <i t="grand">
      <x/>
    </i>
  </rowItems>
  <colItems count="1">
    <i/>
  </colItems>
  <dataFields count="1">
    <dataField name="Promedio de Productos de salud y belleza" fld="25" subtotal="average" baseField="32"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name="TablaDinámica4" cacheId="2"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K23:O28" firstHeaderRow="1" firstDataRow="2" firstDataCol="1"/>
  <pivotFields count="32">
    <pivotField dataField="1" showAll="0"/>
    <pivotField showAll="0"/>
    <pivotField numFmtId="164" showAll="0"/>
    <pivotField numFmtId="164" showAll="0"/>
    <pivotField showAll="0"/>
    <pivotField showAll="0"/>
    <pivotField showAll="0"/>
    <pivotField showAll="0"/>
    <pivotField showAll="0"/>
    <pivotField axis="axisRow" showAll="0" sortType="descending">
      <items count="4">
        <item x="2"/>
        <item x="0"/>
        <item x="1"/>
        <item t="default"/>
      </items>
      <autoSortScope>
        <pivotArea dataOnly="0" outline="0" fieldPosition="0">
          <references count="1">
            <reference field="4294967294" count="1" selected="0">
              <x v="0"/>
            </reference>
          </references>
        </pivotArea>
      </autoSortScope>
    </pivotField>
    <pivotField showAll="0"/>
    <pivotField showAll="0"/>
    <pivotField axis="axisCol" showAll="0">
      <items count="4">
        <item x="2"/>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9"/>
  </rowFields>
  <rowItems count="4">
    <i>
      <x v="1"/>
    </i>
    <i>
      <x/>
    </i>
    <i>
      <x v="2"/>
    </i>
    <i t="grand">
      <x/>
    </i>
  </rowItems>
  <colFields count="1">
    <field x="12"/>
  </colFields>
  <colItems count="4">
    <i>
      <x/>
    </i>
    <i>
      <x v="1"/>
    </i>
    <i>
      <x v="2"/>
    </i>
    <i t="grand">
      <x/>
    </i>
  </colItems>
  <dataFields count="1">
    <dataField name="Cuenta de respondent_id" fld="0" subtotal="count" baseField="9"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ivotTable" Target="../pivotTables/pivotTable3.xml"/><Relationship Id="rId7" Type="http://schemas.openxmlformats.org/officeDocument/2006/relationships/drawing" Target="../drawings/drawing1.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rinterSettings" Target="../printerSettings/printerSettings1.bin"/><Relationship Id="rId5" Type="http://schemas.openxmlformats.org/officeDocument/2006/relationships/pivotTable" Target="../pivotTables/pivotTable5.xml"/><Relationship Id="rId4" Type="http://schemas.openxmlformats.org/officeDocument/2006/relationships/pivotTable" Target="../pivotTables/pivotTable4.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8" Type="http://schemas.openxmlformats.org/officeDocument/2006/relationships/pivotTable" Target="../pivotTables/pivotTable13.xml"/><Relationship Id="rId13" Type="http://schemas.openxmlformats.org/officeDocument/2006/relationships/pivotTable" Target="../pivotTables/pivotTable18.xml"/><Relationship Id="rId18" Type="http://schemas.openxmlformats.org/officeDocument/2006/relationships/pivotTable" Target="../pivotTables/pivotTable23.xml"/><Relationship Id="rId3" Type="http://schemas.openxmlformats.org/officeDocument/2006/relationships/pivotTable" Target="../pivotTables/pivotTable8.xml"/><Relationship Id="rId7" Type="http://schemas.openxmlformats.org/officeDocument/2006/relationships/pivotTable" Target="../pivotTables/pivotTable12.xml"/><Relationship Id="rId12" Type="http://schemas.openxmlformats.org/officeDocument/2006/relationships/pivotTable" Target="../pivotTables/pivotTable17.xml"/><Relationship Id="rId17" Type="http://schemas.openxmlformats.org/officeDocument/2006/relationships/pivotTable" Target="../pivotTables/pivotTable22.xml"/><Relationship Id="rId2" Type="http://schemas.openxmlformats.org/officeDocument/2006/relationships/pivotTable" Target="../pivotTables/pivotTable7.xml"/><Relationship Id="rId16" Type="http://schemas.openxmlformats.org/officeDocument/2006/relationships/pivotTable" Target="../pivotTables/pivotTable21.xml"/><Relationship Id="rId1" Type="http://schemas.openxmlformats.org/officeDocument/2006/relationships/pivotTable" Target="../pivotTables/pivotTable6.xml"/><Relationship Id="rId6" Type="http://schemas.openxmlformats.org/officeDocument/2006/relationships/pivotTable" Target="../pivotTables/pivotTable11.xml"/><Relationship Id="rId11" Type="http://schemas.openxmlformats.org/officeDocument/2006/relationships/pivotTable" Target="../pivotTables/pivotTable16.xml"/><Relationship Id="rId5" Type="http://schemas.openxmlformats.org/officeDocument/2006/relationships/pivotTable" Target="../pivotTables/pivotTable10.xml"/><Relationship Id="rId15" Type="http://schemas.openxmlformats.org/officeDocument/2006/relationships/pivotTable" Target="../pivotTables/pivotTable20.xml"/><Relationship Id="rId10" Type="http://schemas.openxmlformats.org/officeDocument/2006/relationships/pivotTable" Target="../pivotTables/pivotTable15.xml"/><Relationship Id="rId19" Type="http://schemas.openxmlformats.org/officeDocument/2006/relationships/drawing" Target="../drawings/drawing2.xml"/><Relationship Id="rId4" Type="http://schemas.openxmlformats.org/officeDocument/2006/relationships/pivotTable" Target="../pivotTables/pivotTable9.xml"/><Relationship Id="rId9" Type="http://schemas.openxmlformats.org/officeDocument/2006/relationships/pivotTable" Target="../pivotTables/pivotTable14.xml"/><Relationship Id="rId14" Type="http://schemas.openxmlformats.org/officeDocument/2006/relationships/pivotTable" Target="../pivotTables/pivotTable19.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8" Type="http://schemas.openxmlformats.org/officeDocument/2006/relationships/hyperlink" Target="https://verdelogico.com/" TargetMode="External"/><Relationship Id="rId13" Type="http://schemas.openxmlformats.org/officeDocument/2006/relationships/hyperlink" Target="https://solverde.com.co/" TargetMode="External"/><Relationship Id="rId3" Type="http://schemas.openxmlformats.org/officeDocument/2006/relationships/hyperlink" Target="https://be-slow.com/" TargetMode="External"/><Relationship Id="rId7" Type="http://schemas.openxmlformats.org/officeDocument/2006/relationships/hyperlink" Target="https://superfuds.com/" TargetMode="External"/><Relationship Id="rId12" Type="http://schemas.openxmlformats.org/officeDocument/2006/relationships/hyperlink" Target="https://consentidoverde.com/" TargetMode="External"/><Relationship Id="rId17" Type="http://schemas.openxmlformats.org/officeDocument/2006/relationships/comments" Target="../comments1.xml"/><Relationship Id="rId2" Type="http://schemas.openxmlformats.org/officeDocument/2006/relationships/hyperlink" Target="http://www.discrepante.com/" TargetMode="External"/><Relationship Id="rId16" Type="http://schemas.openxmlformats.org/officeDocument/2006/relationships/vmlDrawing" Target="../drawings/vmlDrawing1.vml"/><Relationship Id="rId1" Type="http://schemas.openxmlformats.org/officeDocument/2006/relationships/hyperlink" Target="https://www.reportecolombia.com/detalle/nit/900617541" TargetMode="External"/><Relationship Id="rId6" Type="http://schemas.openxmlformats.org/officeDocument/2006/relationships/hyperlink" Target="http://www.merkagreen.com/" TargetMode="External"/><Relationship Id="rId11" Type="http://schemas.openxmlformats.org/officeDocument/2006/relationships/hyperlink" Target="https://bolsavida.com.co/" TargetMode="External"/><Relationship Id="rId5" Type="http://schemas.openxmlformats.org/officeDocument/2006/relationships/hyperlink" Target="https://www.catorce6.com/" TargetMode="External"/><Relationship Id="rId15" Type="http://schemas.openxmlformats.org/officeDocument/2006/relationships/printerSettings" Target="../printerSettings/printerSettings3.bin"/><Relationship Id="rId10" Type="http://schemas.openxmlformats.org/officeDocument/2006/relationships/hyperlink" Target="https://www.corpocampo.com/" TargetMode="External"/><Relationship Id="rId4" Type="http://schemas.openxmlformats.org/officeDocument/2006/relationships/hyperlink" Target="https://siembraviva.com/home/" TargetMode="External"/><Relationship Id="rId9" Type="http://schemas.openxmlformats.org/officeDocument/2006/relationships/hyperlink" Target="http://eco-regalos.com/movil/" TargetMode="External"/><Relationship Id="rId14" Type="http://schemas.openxmlformats.org/officeDocument/2006/relationships/hyperlink" Target="https://tiendaconsentido.com/" TargetMode="External"/></Relationships>
</file>

<file path=xl/worksheets/_rels/sheet7.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www.olx.com.co/" TargetMode="External"/><Relationship Id="rId7" Type="http://schemas.openxmlformats.org/officeDocument/2006/relationships/vmlDrawing" Target="../drawings/vmlDrawing2.vml"/><Relationship Id="rId2" Type="http://schemas.openxmlformats.org/officeDocument/2006/relationships/hyperlink" Target="http://www.mercadolibre.com/" TargetMode="External"/><Relationship Id="rId1" Type="http://schemas.openxmlformats.org/officeDocument/2006/relationships/hyperlink" Target="https://es.slideshare.net/IAB_Spain/manual-aso-2016" TargetMode="External"/><Relationship Id="rId6" Type="http://schemas.openxmlformats.org/officeDocument/2006/relationships/printerSettings" Target="../printerSettings/printerSettings4.bin"/><Relationship Id="rId5" Type="http://schemas.openxmlformats.org/officeDocument/2006/relationships/hyperlink" Target="https://www.facebook.com/marketplace" TargetMode="External"/><Relationship Id="rId4" Type="http://schemas.openxmlformats.org/officeDocument/2006/relationships/hyperlink" Target="http://www.linio.com.co/" TargetMode="Externa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www.revistavirtualpro.com/pauta-tarifas" TargetMode="External"/><Relationship Id="rId1" Type="http://schemas.openxmlformats.org/officeDocument/2006/relationships/hyperlink" Target="https://www.abcpublicitario.com/institucional/tarifas" TargetMode="External"/><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69"/>
  <sheetViews>
    <sheetView zoomScale="69" zoomScaleNormal="69" workbookViewId="0">
      <selection activeCell="A9" sqref="A9"/>
    </sheetView>
  </sheetViews>
  <sheetFormatPr baseColWidth="10" defaultRowHeight="15" x14ac:dyDescent="0.25"/>
  <cols>
    <col min="15" max="16" width="0" hidden="1" customWidth="1"/>
    <col min="18" max="18" width="17.5703125" bestFit="1" customWidth="1"/>
    <col min="19" max="19" width="23.7109375" bestFit="1" customWidth="1"/>
    <col min="20" max="20" width="3" bestFit="1" customWidth="1"/>
    <col min="21" max="21" width="11" bestFit="1" customWidth="1"/>
    <col min="22" max="22" width="12.5703125" bestFit="1" customWidth="1"/>
    <col min="23" max="23" width="42.85546875" bestFit="1" customWidth="1"/>
    <col min="24" max="24" width="22.42578125" bestFit="1" customWidth="1"/>
    <col min="25" max="25" width="8.140625" bestFit="1" customWidth="1"/>
    <col min="26" max="28" width="12.5703125" bestFit="1" customWidth="1"/>
    <col min="29" max="30" width="4.42578125" bestFit="1" customWidth="1"/>
    <col min="31" max="31" width="12.85546875" bestFit="1" customWidth="1"/>
    <col min="32" max="32" width="15.85546875" bestFit="1" customWidth="1"/>
    <col min="33" max="33" width="12.5703125" bestFit="1" customWidth="1"/>
  </cols>
  <sheetData>
    <row r="1" spans="1:33" ht="15.75" thickBot="1" x14ac:dyDescent="0.3">
      <c r="A1" s="6" t="s">
        <v>500</v>
      </c>
      <c r="B1" s="6"/>
    </row>
    <row r="2" spans="1:33" x14ac:dyDescent="0.25">
      <c r="A2" s="3"/>
      <c r="B2" s="3"/>
      <c r="E2" s="5" t="s">
        <v>514</v>
      </c>
      <c r="F2" s="5" t="s">
        <v>516</v>
      </c>
      <c r="R2" s="9" t="s">
        <v>520</v>
      </c>
      <c r="S2" t="s">
        <v>523</v>
      </c>
      <c r="W2" s="9" t="s">
        <v>523</v>
      </c>
      <c r="X2" s="9" t="s">
        <v>524</v>
      </c>
      <c r="AB2" s="9"/>
      <c r="AC2" s="9"/>
      <c r="AD2" s="9"/>
      <c r="AE2" s="9"/>
      <c r="AF2" s="9"/>
      <c r="AG2" s="9"/>
    </row>
    <row r="3" spans="1:33" x14ac:dyDescent="0.25">
      <c r="A3" s="3" t="s">
        <v>501</v>
      </c>
      <c r="B3" s="3">
        <v>36.921658986175117</v>
      </c>
      <c r="E3" s="7">
        <v>18</v>
      </c>
      <c r="F3" s="3">
        <v>2</v>
      </c>
      <c r="R3" s="10">
        <v>1</v>
      </c>
      <c r="S3" s="11">
        <v>36</v>
      </c>
      <c r="W3" s="9" t="s">
        <v>520</v>
      </c>
      <c r="X3" t="s">
        <v>33</v>
      </c>
      <c r="Y3" t="s">
        <v>41</v>
      </c>
      <c r="Z3" t="s">
        <v>521</v>
      </c>
      <c r="AA3" t="s">
        <v>522</v>
      </c>
    </row>
    <row r="4" spans="1:33" x14ac:dyDescent="0.25">
      <c r="A4" s="3" t="s">
        <v>502</v>
      </c>
      <c r="B4" s="3">
        <v>0.48178256885243043</v>
      </c>
      <c r="E4" s="7">
        <v>20.105263157894736</v>
      </c>
      <c r="F4" s="3">
        <v>1</v>
      </c>
      <c r="R4" s="10">
        <v>2</v>
      </c>
      <c r="S4" s="11">
        <v>116</v>
      </c>
      <c r="W4" s="10">
        <v>1</v>
      </c>
      <c r="X4" s="16">
        <v>0.3888888888888889</v>
      </c>
      <c r="Y4" s="16">
        <v>0.61111111111111116</v>
      </c>
      <c r="Z4" s="16">
        <v>0</v>
      </c>
      <c r="AA4" s="16">
        <v>1</v>
      </c>
    </row>
    <row r="5" spans="1:33" x14ac:dyDescent="0.25">
      <c r="A5" s="3" t="s">
        <v>503</v>
      </c>
      <c r="B5" s="3">
        <v>36</v>
      </c>
      <c r="E5" s="7">
        <v>22.210526315789473</v>
      </c>
      <c r="F5" s="3">
        <v>1</v>
      </c>
      <c r="R5" s="10">
        <v>3</v>
      </c>
      <c r="S5" s="11">
        <v>54</v>
      </c>
      <c r="W5" s="10">
        <v>2</v>
      </c>
      <c r="X5" s="16">
        <v>0.50862068965517238</v>
      </c>
      <c r="Y5" s="16">
        <v>0.49137931034482757</v>
      </c>
      <c r="Z5" s="16">
        <v>0</v>
      </c>
      <c r="AA5" s="16">
        <v>1</v>
      </c>
    </row>
    <row r="6" spans="1:33" x14ac:dyDescent="0.25">
      <c r="A6" s="3" t="s">
        <v>504</v>
      </c>
      <c r="B6" s="3">
        <v>36</v>
      </c>
      <c r="E6" s="7">
        <v>24.315789473684212</v>
      </c>
      <c r="F6" s="3">
        <v>5</v>
      </c>
      <c r="R6" s="10">
        <v>4</v>
      </c>
      <c r="S6" s="11">
        <v>11</v>
      </c>
      <c r="W6" s="10">
        <v>3</v>
      </c>
      <c r="X6" s="16">
        <v>0.53703703703703709</v>
      </c>
      <c r="Y6" s="16">
        <v>0.46296296296296297</v>
      </c>
      <c r="Z6" s="16">
        <v>0</v>
      </c>
      <c r="AA6" s="16">
        <v>1</v>
      </c>
    </row>
    <row r="7" spans="1:33" x14ac:dyDescent="0.25">
      <c r="A7" s="3" t="s">
        <v>505</v>
      </c>
      <c r="B7" s="3">
        <v>7.0971004129898123</v>
      </c>
      <c r="E7" s="7">
        <v>26.421052631578945</v>
      </c>
      <c r="F7" s="3">
        <v>2</v>
      </c>
      <c r="R7" s="10" t="s">
        <v>521</v>
      </c>
      <c r="S7" s="11">
        <v>150</v>
      </c>
      <c r="W7" s="10">
        <v>4</v>
      </c>
      <c r="X7" s="16">
        <v>0.63636363636363635</v>
      </c>
      <c r="Y7" s="16">
        <v>0.36363636363636365</v>
      </c>
      <c r="Z7" s="16">
        <v>0</v>
      </c>
      <c r="AA7" s="16">
        <v>1</v>
      </c>
    </row>
    <row r="8" spans="1:33" x14ac:dyDescent="0.25">
      <c r="A8" s="3" t="s">
        <v>506</v>
      </c>
      <c r="B8" s="3">
        <v>50.368834272060163</v>
      </c>
      <c r="E8" s="7">
        <v>28.526315789473685</v>
      </c>
      <c r="F8" s="3">
        <v>9</v>
      </c>
      <c r="R8" s="10" t="s">
        <v>522</v>
      </c>
      <c r="S8" s="11">
        <v>367</v>
      </c>
      <c r="W8" s="10" t="s">
        <v>521</v>
      </c>
      <c r="X8" s="16">
        <v>0.62666666666666671</v>
      </c>
      <c r="Y8" s="16">
        <v>0.31333333333333335</v>
      </c>
      <c r="Z8" s="16">
        <v>0.06</v>
      </c>
      <c r="AA8" s="16">
        <v>1</v>
      </c>
    </row>
    <row r="9" spans="1:33" x14ac:dyDescent="0.25">
      <c r="A9" s="3" t="s">
        <v>507</v>
      </c>
      <c r="B9" s="3">
        <v>0.76091600188659791</v>
      </c>
      <c r="E9" s="7">
        <v>30.631578947368421</v>
      </c>
      <c r="F9" s="3">
        <v>16</v>
      </c>
      <c r="W9" s="10" t="s">
        <v>522</v>
      </c>
      <c r="X9" s="16">
        <v>0.55313351498637597</v>
      </c>
      <c r="Y9" s="16">
        <v>0.42234332425068122</v>
      </c>
      <c r="Z9" s="16">
        <v>2.4523160762942781E-2</v>
      </c>
      <c r="AA9" s="16">
        <v>1</v>
      </c>
    </row>
    <row r="10" spans="1:33" x14ac:dyDescent="0.25">
      <c r="A10" s="3" t="s">
        <v>508</v>
      </c>
      <c r="B10" s="3">
        <v>0.34817287657318857</v>
      </c>
      <c r="E10" s="7">
        <v>32.736842105263158</v>
      </c>
      <c r="F10" s="3">
        <v>13</v>
      </c>
      <c r="R10" t="s">
        <v>552</v>
      </c>
      <c r="S10">
        <f>GETPIVOTDATA("respondent_id",$R$2,"Rango edad",1)</f>
        <v>36</v>
      </c>
    </row>
    <row r="11" spans="1:33" x14ac:dyDescent="0.25">
      <c r="A11" s="3" t="s">
        <v>509</v>
      </c>
      <c r="B11" s="3">
        <v>40</v>
      </c>
      <c r="E11" s="7">
        <v>34.84210526315789</v>
      </c>
      <c r="F11" s="3">
        <v>30</v>
      </c>
      <c r="R11" s="10" t="s">
        <v>553</v>
      </c>
      <c r="S11">
        <f>GETPIVOTDATA("respondent_id",$R$2,"Rango edad",2)</f>
        <v>116</v>
      </c>
      <c r="W11" s="17"/>
      <c r="X11" s="17" t="s">
        <v>34</v>
      </c>
      <c r="Y11" s="17" t="s">
        <v>45</v>
      </c>
    </row>
    <row r="12" spans="1:33" x14ac:dyDescent="0.25">
      <c r="A12" s="8" t="s">
        <v>510</v>
      </c>
      <c r="B12" s="8">
        <v>18</v>
      </c>
      <c r="E12" s="7">
        <v>36.94736842105263</v>
      </c>
      <c r="F12" s="3">
        <v>34</v>
      </c>
      <c r="R12" s="10" t="s">
        <v>554</v>
      </c>
      <c r="S12">
        <f>GETPIVOTDATA("respondent_id",$R$2,"Rango edad",3)</f>
        <v>54</v>
      </c>
      <c r="W12" s="17" t="s">
        <v>552</v>
      </c>
      <c r="X12" s="18">
        <f t="shared" ref="X12:Y12" si="0">X4</f>
        <v>0.3888888888888889</v>
      </c>
      <c r="Y12" s="18">
        <f t="shared" si="0"/>
        <v>0.61111111111111116</v>
      </c>
    </row>
    <row r="13" spans="1:33" x14ac:dyDescent="0.25">
      <c r="A13" s="8" t="s">
        <v>511</v>
      </c>
      <c r="B13" s="8">
        <v>58</v>
      </c>
      <c r="E13" s="7">
        <v>39.05263157894737</v>
      </c>
      <c r="F13" s="3">
        <v>39</v>
      </c>
      <c r="R13" s="10" t="s">
        <v>555</v>
      </c>
      <c r="S13">
        <f>GETPIVOTDATA("respondent_id",$R$2,"Rango edad",4)</f>
        <v>11</v>
      </c>
      <c r="W13" s="17" t="s">
        <v>553</v>
      </c>
      <c r="X13" s="18">
        <f t="shared" ref="X13:Y13" si="1">X5</f>
        <v>0.50862068965517238</v>
      </c>
      <c r="Y13" s="18">
        <f t="shared" si="1"/>
        <v>0.49137931034482757</v>
      </c>
    </row>
    <row r="14" spans="1:33" x14ac:dyDescent="0.25">
      <c r="A14" s="3" t="s">
        <v>512</v>
      </c>
      <c r="B14" s="3">
        <v>8012</v>
      </c>
      <c r="E14" s="7">
        <v>41.157894736842103</v>
      </c>
      <c r="F14" s="3">
        <v>18</v>
      </c>
      <c r="W14" s="17" t="s">
        <v>554</v>
      </c>
      <c r="X14" s="18">
        <f t="shared" ref="X14:Y14" si="2">X6</f>
        <v>0.53703703703703709</v>
      </c>
      <c r="Y14" s="18">
        <f t="shared" si="2"/>
        <v>0.46296296296296297</v>
      </c>
    </row>
    <row r="15" spans="1:33" ht="15.75" thickBot="1" x14ac:dyDescent="0.3">
      <c r="A15" s="4" t="s">
        <v>513</v>
      </c>
      <c r="B15" s="4">
        <v>217</v>
      </c>
      <c r="E15" s="7">
        <v>43.263157894736842</v>
      </c>
      <c r="F15" s="3">
        <v>11</v>
      </c>
      <c r="W15" s="17" t="s">
        <v>555</v>
      </c>
      <c r="X15" s="18">
        <f t="shared" ref="X15:Y15" si="3">X7</f>
        <v>0.63636363636363635</v>
      </c>
      <c r="Y15" s="18">
        <f t="shared" si="3"/>
        <v>0.36363636363636365</v>
      </c>
    </row>
    <row r="16" spans="1:33" x14ac:dyDescent="0.25">
      <c r="E16" s="7">
        <v>45.368421052631575</v>
      </c>
      <c r="F16" s="3">
        <v>10</v>
      </c>
    </row>
    <row r="17" spans="2:36" x14ac:dyDescent="0.25">
      <c r="E17" s="7">
        <v>47.473684210526315</v>
      </c>
      <c r="F17" s="3">
        <v>12</v>
      </c>
    </row>
    <row r="18" spans="2:36" x14ac:dyDescent="0.25">
      <c r="E18" s="7">
        <v>49.578947368421055</v>
      </c>
      <c r="F18" s="3">
        <v>3</v>
      </c>
    </row>
    <row r="19" spans="2:36" x14ac:dyDescent="0.25">
      <c r="E19" s="7">
        <v>51.684210526315788</v>
      </c>
      <c r="F19" s="3">
        <v>2</v>
      </c>
    </row>
    <row r="20" spans="2:36" x14ac:dyDescent="0.25">
      <c r="E20" s="7">
        <v>53.789473684210527</v>
      </c>
      <c r="F20" s="3">
        <v>3</v>
      </c>
    </row>
    <row r="21" spans="2:36" x14ac:dyDescent="0.25">
      <c r="E21" s="7">
        <v>55.89473684210526</v>
      </c>
      <c r="F21" s="3">
        <v>2</v>
      </c>
    </row>
    <row r="22" spans="2:36" ht="15.75" thickBot="1" x14ac:dyDescent="0.3">
      <c r="E22" s="4" t="s">
        <v>515</v>
      </c>
      <c r="F22" s="4">
        <v>4</v>
      </c>
    </row>
    <row r="26" spans="2:36" x14ac:dyDescent="0.25">
      <c r="B26" t="s">
        <v>517</v>
      </c>
    </row>
    <row r="27" spans="2:36" x14ac:dyDescent="0.25">
      <c r="B27" t="s">
        <v>518</v>
      </c>
      <c r="W27" s="9" t="s">
        <v>523</v>
      </c>
      <c r="X27" s="9" t="s">
        <v>524</v>
      </c>
    </row>
    <row r="28" spans="2:36" x14ac:dyDescent="0.25">
      <c r="B28" t="s">
        <v>519</v>
      </c>
      <c r="W28" s="9" t="s">
        <v>520</v>
      </c>
      <c r="X28" t="s">
        <v>41</v>
      </c>
      <c r="Y28" t="s">
        <v>33</v>
      </c>
      <c r="Z28" t="s">
        <v>521</v>
      </c>
      <c r="AA28" t="s">
        <v>522</v>
      </c>
    </row>
    <row r="29" spans="2:36" x14ac:dyDescent="0.25">
      <c r="W29" s="10">
        <v>1</v>
      </c>
      <c r="X29" s="16">
        <v>0.94444444444444442</v>
      </c>
      <c r="Y29" s="16">
        <v>5.5555555555555552E-2</v>
      </c>
      <c r="Z29" s="16">
        <v>0</v>
      </c>
      <c r="AA29" s="16">
        <v>1</v>
      </c>
      <c r="AJ29" t="s">
        <v>556</v>
      </c>
    </row>
    <row r="30" spans="2:36" x14ac:dyDescent="0.25">
      <c r="W30" s="10">
        <v>2</v>
      </c>
      <c r="X30" s="16">
        <v>0.91379310344827591</v>
      </c>
      <c r="Y30" s="16">
        <v>8.6206896551724144E-2</v>
      </c>
      <c r="Z30" s="16">
        <v>0</v>
      </c>
      <c r="AA30" s="16">
        <v>1</v>
      </c>
    </row>
    <row r="31" spans="2:36" x14ac:dyDescent="0.25">
      <c r="W31" s="10">
        <v>3</v>
      </c>
      <c r="X31" s="16">
        <v>0.90740740740740744</v>
      </c>
      <c r="Y31" s="16">
        <v>9.2592592592592587E-2</v>
      </c>
      <c r="Z31" s="16">
        <v>0</v>
      </c>
      <c r="AA31" s="16">
        <v>1</v>
      </c>
    </row>
    <row r="32" spans="2:36" x14ac:dyDescent="0.25">
      <c r="W32" s="10">
        <v>4</v>
      </c>
      <c r="X32" s="16">
        <v>0.90909090909090906</v>
      </c>
      <c r="Y32" s="16">
        <v>9.0909090909090912E-2</v>
      </c>
      <c r="Z32" s="16">
        <v>0</v>
      </c>
      <c r="AA32" s="16">
        <v>1</v>
      </c>
    </row>
    <row r="33" spans="23:27" x14ac:dyDescent="0.25">
      <c r="W33" s="10" t="s">
        <v>521</v>
      </c>
      <c r="X33" s="16">
        <v>0.83333333333333337</v>
      </c>
      <c r="Y33" s="16">
        <v>0.10666666666666667</v>
      </c>
      <c r="Z33" s="16">
        <v>0.06</v>
      </c>
      <c r="AA33" s="16">
        <v>1</v>
      </c>
    </row>
    <row r="34" spans="23:27" x14ac:dyDescent="0.25">
      <c r="W34" s="10" t="s">
        <v>522</v>
      </c>
      <c r="X34" s="16">
        <v>0.8828337874659401</v>
      </c>
      <c r="Y34" s="16">
        <v>9.264305177111716E-2</v>
      </c>
      <c r="Z34" s="16">
        <v>2.4523160762942781E-2</v>
      </c>
      <c r="AA34" s="16">
        <v>1</v>
      </c>
    </row>
    <row r="36" spans="23:27" x14ac:dyDescent="0.25">
      <c r="W36" s="17"/>
      <c r="X36" s="17" t="s">
        <v>45</v>
      </c>
      <c r="Y36" s="17" t="s">
        <v>34</v>
      </c>
    </row>
    <row r="37" spans="23:27" x14ac:dyDescent="0.25">
      <c r="W37" s="17" t="s">
        <v>552</v>
      </c>
      <c r="X37" s="18">
        <f t="shared" ref="X37:Y37" si="4">X29</f>
        <v>0.94444444444444442</v>
      </c>
      <c r="Y37" s="18">
        <f t="shared" si="4"/>
        <v>5.5555555555555552E-2</v>
      </c>
    </row>
    <row r="38" spans="23:27" x14ac:dyDescent="0.25">
      <c r="W38" s="17" t="s">
        <v>553</v>
      </c>
      <c r="X38" s="18">
        <f t="shared" ref="X38:Y38" si="5">X30</f>
        <v>0.91379310344827591</v>
      </c>
      <c r="Y38" s="18">
        <f t="shared" si="5"/>
        <v>8.6206896551724144E-2</v>
      </c>
    </row>
    <row r="39" spans="23:27" x14ac:dyDescent="0.25">
      <c r="W39" s="17" t="s">
        <v>554</v>
      </c>
      <c r="X39" s="18">
        <f t="shared" ref="X39:Y39" si="6">X31</f>
        <v>0.90740740740740744</v>
      </c>
      <c r="Y39" s="18">
        <f t="shared" si="6"/>
        <v>9.2592592592592587E-2</v>
      </c>
    </row>
    <row r="40" spans="23:27" x14ac:dyDescent="0.25">
      <c r="W40" s="17" t="s">
        <v>555</v>
      </c>
      <c r="X40" s="18">
        <f t="shared" ref="X40:Y40" si="7">X32</f>
        <v>0.90909090909090906</v>
      </c>
      <c r="Y40" s="18">
        <f t="shared" si="7"/>
        <v>9.0909090909090912E-2</v>
      </c>
    </row>
    <row r="43" spans="23:27" x14ac:dyDescent="0.25">
      <c r="W43" s="9" t="s">
        <v>523</v>
      </c>
      <c r="X43" s="9" t="s">
        <v>524</v>
      </c>
    </row>
    <row r="44" spans="23:27" x14ac:dyDescent="0.25">
      <c r="W44" s="9" t="s">
        <v>520</v>
      </c>
      <c r="X44" t="s">
        <v>41</v>
      </c>
      <c r="Y44" t="s">
        <v>33</v>
      </c>
      <c r="Z44" t="s">
        <v>521</v>
      </c>
      <c r="AA44" t="s">
        <v>522</v>
      </c>
    </row>
    <row r="45" spans="23:27" x14ac:dyDescent="0.25">
      <c r="W45" s="10">
        <v>1</v>
      </c>
      <c r="X45" s="16">
        <v>0.1111111111111111</v>
      </c>
      <c r="Y45" s="16">
        <v>0.88888888888888884</v>
      </c>
      <c r="Z45" s="16">
        <v>0</v>
      </c>
      <c r="AA45" s="16">
        <v>1</v>
      </c>
    </row>
    <row r="46" spans="23:27" x14ac:dyDescent="0.25">
      <c r="W46" s="10">
        <v>2</v>
      </c>
      <c r="X46" s="16">
        <v>0.1206896551724138</v>
      </c>
      <c r="Y46" s="16">
        <v>0.87931034482758619</v>
      </c>
      <c r="Z46" s="16">
        <v>0</v>
      </c>
      <c r="AA46" s="16">
        <v>1</v>
      </c>
    </row>
    <row r="47" spans="23:27" x14ac:dyDescent="0.25">
      <c r="W47" s="10">
        <v>3</v>
      </c>
      <c r="X47" s="16">
        <v>0.14814814814814814</v>
      </c>
      <c r="Y47" s="16">
        <v>0.85185185185185186</v>
      </c>
      <c r="Z47" s="16">
        <v>0</v>
      </c>
      <c r="AA47" s="16">
        <v>1</v>
      </c>
    </row>
    <row r="48" spans="23:27" x14ac:dyDescent="0.25">
      <c r="W48" s="10">
        <v>4</v>
      </c>
      <c r="X48" s="16">
        <v>0.36363636363636365</v>
      </c>
      <c r="Y48" s="16">
        <v>0.63636363636363635</v>
      </c>
      <c r="Z48" s="16">
        <v>0</v>
      </c>
      <c r="AA48" s="16">
        <v>1</v>
      </c>
    </row>
    <row r="49" spans="23:36" x14ac:dyDescent="0.25">
      <c r="W49" s="10" t="s">
        <v>521</v>
      </c>
      <c r="X49" s="16">
        <v>0.06</v>
      </c>
      <c r="Y49" s="16">
        <v>0.88</v>
      </c>
      <c r="Z49" s="16">
        <v>0.06</v>
      </c>
      <c r="AA49" s="16">
        <v>1</v>
      </c>
    </row>
    <row r="50" spans="23:36" x14ac:dyDescent="0.25">
      <c r="W50" s="10" t="s">
        <v>522</v>
      </c>
      <c r="X50" s="16">
        <v>0.10626702997275204</v>
      </c>
      <c r="Y50" s="16">
        <v>0.86920980926430513</v>
      </c>
      <c r="Z50" s="16">
        <v>2.4523160762942781E-2</v>
      </c>
      <c r="AA50" s="16">
        <v>1</v>
      </c>
    </row>
    <row r="51" spans="23:36" x14ac:dyDescent="0.25">
      <c r="AJ51" t="s">
        <v>557</v>
      </c>
    </row>
    <row r="52" spans="23:36" x14ac:dyDescent="0.25">
      <c r="W52" s="17"/>
      <c r="X52" s="17" t="s">
        <v>45</v>
      </c>
      <c r="Y52" s="17" t="s">
        <v>34</v>
      </c>
    </row>
    <row r="53" spans="23:36" x14ac:dyDescent="0.25">
      <c r="W53" s="17" t="s">
        <v>552</v>
      </c>
      <c r="X53" s="18">
        <f t="shared" ref="X53:Y53" si="8">X45</f>
        <v>0.1111111111111111</v>
      </c>
      <c r="Y53" s="18">
        <f t="shared" si="8"/>
        <v>0.88888888888888884</v>
      </c>
    </row>
    <row r="54" spans="23:36" x14ac:dyDescent="0.25">
      <c r="W54" s="17" t="s">
        <v>553</v>
      </c>
      <c r="X54" s="18">
        <f t="shared" ref="X54:Y54" si="9">X46</f>
        <v>0.1206896551724138</v>
      </c>
      <c r="Y54" s="18">
        <f t="shared" si="9"/>
        <v>0.87931034482758619</v>
      </c>
    </row>
    <row r="55" spans="23:36" x14ac:dyDescent="0.25">
      <c r="W55" s="17" t="s">
        <v>554</v>
      </c>
      <c r="X55" s="18">
        <f t="shared" ref="X55:Y55" si="10">X47</f>
        <v>0.14814814814814814</v>
      </c>
      <c r="Y55" s="18">
        <f t="shared" si="10"/>
        <v>0.85185185185185186</v>
      </c>
    </row>
    <row r="56" spans="23:36" x14ac:dyDescent="0.25">
      <c r="W56" s="17" t="s">
        <v>555</v>
      </c>
      <c r="X56" s="18">
        <f t="shared" ref="X56:Y56" si="11">X48</f>
        <v>0.36363636363636365</v>
      </c>
      <c r="Y56" s="18">
        <f t="shared" si="11"/>
        <v>0.63636363636363635</v>
      </c>
    </row>
    <row r="58" spans="23:36" x14ac:dyDescent="0.25">
      <c r="W58" s="9" t="s">
        <v>10</v>
      </c>
      <c r="X58" t="s">
        <v>33</v>
      </c>
    </row>
    <row r="60" spans="23:36" x14ac:dyDescent="0.25">
      <c r="W60" s="9" t="s">
        <v>523</v>
      </c>
      <c r="X60" s="9" t="s">
        <v>524</v>
      </c>
    </row>
    <row r="61" spans="23:36" x14ac:dyDescent="0.25">
      <c r="W61" s="9" t="s">
        <v>520</v>
      </c>
      <c r="X61" t="s">
        <v>41</v>
      </c>
      <c r="Y61" t="s">
        <v>33</v>
      </c>
      <c r="Z61" t="s">
        <v>522</v>
      </c>
      <c r="AB61" s="9"/>
      <c r="AC61" s="9"/>
      <c r="AD61" s="9"/>
      <c r="AE61" s="9"/>
      <c r="AF61" s="9"/>
      <c r="AG61" s="9"/>
      <c r="AH61" s="9"/>
      <c r="AI61" s="9"/>
      <c r="AJ61" s="9"/>
    </row>
    <row r="62" spans="23:36" x14ac:dyDescent="0.25">
      <c r="W62" s="10">
        <v>1</v>
      </c>
      <c r="X62" s="16">
        <v>0.5</v>
      </c>
      <c r="Y62" s="16">
        <v>0.5</v>
      </c>
      <c r="Z62" s="16">
        <v>1</v>
      </c>
      <c r="AF62" s="9"/>
      <c r="AG62" s="9"/>
      <c r="AH62" s="9"/>
      <c r="AI62" s="9"/>
      <c r="AJ62" s="9"/>
    </row>
    <row r="63" spans="23:36" x14ac:dyDescent="0.25">
      <c r="W63" s="10">
        <v>2</v>
      </c>
      <c r="X63" s="16">
        <v>0</v>
      </c>
      <c r="Y63" s="16">
        <v>1</v>
      </c>
      <c r="Z63" s="16">
        <v>1</v>
      </c>
    </row>
    <row r="64" spans="23:36" x14ac:dyDescent="0.25">
      <c r="W64" s="10">
        <v>3</v>
      </c>
      <c r="X64" s="16">
        <v>0</v>
      </c>
      <c r="Y64" s="16">
        <v>1</v>
      </c>
      <c r="Z64" s="16">
        <v>1</v>
      </c>
    </row>
    <row r="65" spans="23:26" x14ac:dyDescent="0.25">
      <c r="W65" s="10">
        <v>4</v>
      </c>
      <c r="X65" s="16">
        <v>0</v>
      </c>
      <c r="Y65" s="16">
        <v>1</v>
      </c>
      <c r="Z65" s="16">
        <v>1</v>
      </c>
    </row>
    <row r="66" spans="23:26" x14ac:dyDescent="0.25">
      <c r="W66" s="10" t="s">
        <v>521</v>
      </c>
      <c r="X66" s="16">
        <v>0.125</v>
      </c>
      <c r="Y66" s="16">
        <v>0.875</v>
      </c>
      <c r="Z66" s="16">
        <v>1</v>
      </c>
    </row>
    <row r="67" spans="23:26" x14ac:dyDescent="0.25">
      <c r="W67" s="10" t="s">
        <v>522</v>
      </c>
      <c r="X67" s="16">
        <v>8.8235294117647065E-2</v>
      </c>
      <c r="Y67" s="16">
        <v>0.91176470588235292</v>
      </c>
      <c r="Z67" s="16">
        <v>1</v>
      </c>
    </row>
    <row r="69" spans="23:26" x14ac:dyDescent="0.25">
      <c r="W69" t="s">
        <v>560</v>
      </c>
    </row>
  </sheetData>
  <pageMargins left="0.7" right="0.7" top="0.75" bottom="0.75" header="0.3" footer="0.3"/>
  <pageSetup orientation="portrait" r:id="rId6"/>
  <drawing r:id="rId7"/>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J34"/>
  <sheetViews>
    <sheetView showGridLines="0" tabSelected="1" workbookViewId="0">
      <selection activeCell="I14" sqref="I14"/>
    </sheetView>
  </sheetViews>
  <sheetFormatPr baseColWidth="10" defaultRowHeight="15" x14ac:dyDescent="0.25"/>
  <cols>
    <col min="1" max="1" width="2.7109375" style="74" customWidth="1"/>
    <col min="2" max="2" width="30" style="74" bestFit="1" customWidth="1"/>
    <col min="3" max="3" width="52" style="74" customWidth="1"/>
    <col min="4" max="4" width="14.5703125" style="74" bestFit="1" customWidth="1"/>
    <col min="5" max="5" width="12" style="74" bestFit="1" customWidth="1"/>
    <col min="6" max="6" width="21.5703125" style="74" bestFit="1" customWidth="1"/>
    <col min="7" max="7" width="14.5703125" style="74" bestFit="1" customWidth="1"/>
    <col min="8" max="8" width="15.5703125" style="74" bestFit="1" customWidth="1"/>
    <col min="9" max="9" width="11.42578125" style="74"/>
    <col min="10" max="10" width="15.5703125" style="74" bestFit="1" customWidth="1"/>
    <col min="11" max="16384" width="11.42578125" style="74"/>
  </cols>
  <sheetData>
    <row r="1" spans="2:8" x14ac:dyDescent="0.25">
      <c r="D1" s="78"/>
    </row>
    <row r="2" spans="2:8" x14ac:dyDescent="0.25">
      <c r="B2" s="79" t="s">
        <v>823</v>
      </c>
      <c r="C2" s="74" t="s">
        <v>824</v>
      </c>
      <c r="D2" s="80">
        <v>12000000</v>
      </c>
      <c r="F2" s="81" t="str">
        <f>C3</f>
        <v xml:space="preserve">salarios y prestaciones </v>
      </c>
    </row>
    <row r="3" spans="2:8" x14ac:dyDescent="0.25">
      <c r="C3" s="74" t="s">
        <v>825</v>
      </c>
      <c r="D3" s="80">
        <f>H7</f>
        <v>44458200</v>
      </c>
      <c r="F3" s="74" t="s">
        <v>826</v>
      </c>
      <c r="G3" s="82">
        <v>781242</v>
      </c>
    </row>
    <row r="4" spans="2:8" x14ac:dyDescent="0.25">
      <c r="C4" s="74" t="s">
        <v>827</v>
      </c>
      <c r="D4" s="80">
        <f>178900*12</f>
        <v>2146800</v>
      </c>
      <c r="F4" s="74" t="s">
        <v>828</v>
      </c>
      <c r="G4" s="82">
        <v>88211</v>
      </c>
    </row>
    <row r="5" spans="2:8" x14ac:dyDescent="0.25">
      <c r="C5" s="74" t="s">
        <v>829</v>
      </c>
      <c r="D5" s="80"/>
      <c r="F5" s="74" t="s">
        <v>830</v>
      </c>
      <c r="G5" s="82">
        <v>179373</v>
      </c>
    </row>
    <row r="6" spans="2:8" x14ac:dyDescent="0.25">
      <c r="C6" s="83" t="s">
        <v>912</v>
      </c>
      <c r="D6" s="80">
        <v>1200000</v>
      </c>
      <c r="F6" s="74" t="s">
        <v>831</v>
      </c>
      <c r="G6" s="82">
        <v>186123.4</v>
      </c>
    </row>
    <row r="7" spans="2:8" x14ac:dyDescent="0.25">
      <c r="C7" s="83" t="s">
        <v>832</v>
      </c>
      <c r="D7" s="80">
        <v>1000000</v>
      </c>
      <c r="G7" s="84">
        <v>1234950</v>
      </c>
      <c r="H7" s="85">
        <f>G7*12*3</f>
        <v>44458200</v>
      </c>
    </row>
    <row r="8" spans="2:8" x14ac:dyDescent="0.25">
      <c r="C8" s="83" t="s">
        <v>833</v>
      </c>
      <c r="D8" s="80">
        <v>2000000</v>
      </c>
      <c r="G8" s="85"/>
    </row>
    <row r="9" spans="2:8" x14ac:dyDescent="0.25">
      <c r="C9" s="74" t="s">
        <v>913</v>
      </c>
      <c r="D9" s="80">
        <v>840000</v>
      </c>
    </row>
    <row r="10" spans="2:8" x14ac:dyDescent="0.25">
      <c r="C10" s="74" t="s">
        <v>914</v>
      </c>
      <c r="D10" s="80">
        <v>9600000</v>
      </c>
    </row>
    <row r="11" spans="2:8" x14ac:dyDescent="0.25">
      <c r="C11" s="86" t="s">
        <v>834</v>
      </c>
      <c r="D11" s="80">
        <v>50000</v>
      </c>
    </row>
    <row r="12" spans="2:8" x14ac:dyDescent="0.25">
      <c r="C12" s="86" t="s">
        <v>835</v>
      </c>
      <c r="D12" s="80">
        <v>50000</v>
      </c>
    </row>
    <row r="13" spans="2:8" x14ac:dyDescent="0.25">
      <c r="C13" s="86" t="s">
        <v>836</v>
      </c>
      <c r="D13" s="80">
        <v>4920000</v>
      </c>
    </row>
    <row r="14" spans="2:8" x14ac:dyDescent="0.25">
      <c r="C14" s="74" t="s">
        <v>915</v>
      </c>
      <c r="D14" s="80">
        <v>500000</v>
      </c>
    </row>
    <row r="15" spans="2:8" x14ac:dyDescent="0.25">
      <c r="C15" s="87" t="s">
        <v>786</v>
      </c>
      <c r="D15" s="88">
        <f>SUM(D2:D9)</f>
        <v>63645000</v>
      </c>
      <c r="E15" s="89">
        <f>D15/12</f>
        <v>5303750</v>
      </c>
    </row>
    <row r="17" spans="2:10" x14ac:dyDescent="0.25">
      <c r="B17" s="79" t="s">
        <v>837</v>
      </c>
      <c r="C17" s="90" t="s">
        <v>916</v>
      </c>
      <c r="D17" s="91">
        <v>500000</v>
      </c>
    </row>
    <row r="18" spans="2:10" x14ac:dyDescent="0.25">
      <c r="C18" s="74" t="s">
        <v>917</v>
      </c>
    </row>
    <row r="19" spans="2:10" x14ac:dyDescent="0.25">
      <c r="C19" s="92" t="s">
        <v>778</v>
      </c>
      <c r="D19" s="91">
        <v>10763</v>
      </c>
    </row>
    <row r="20" spans="2:10" x14ac:dyDescent="0.25">
      <c r="C20" s="92" t="s">
        <v>779</v>
      </c>
      <c r="D20" s="91">
        <v>10676</v>
      </c>
      <c r="J20" s="82"/>
    </row>
    <row r="21" spans="2:10" x14ac:dyDescent="0.25">
      <c r="C21" s="92" t="s">
        <v>780</v>
      </c>
      <c r="D21" s="91">
        <v>18938</v>
      </c>
    </row>
    <row r="22" spans="2:10" x14ac:dyDescent="0.25">
      <c r="C22" s="92" t="s">
        <v>781</v>
      </c>
      <c r="D22" s="91">
        <v>26058</v>
      </c>
    </row>
    <row r="23" spans="2:10" x14ac:dyDescent="0.25">
      <c r="C23" s="92" t="s">
        <v>838</v>
      </c>
      <c r="D23" s="91">
        <v>34088</v>
      </c>
    </row>
    <row r="24" spans="2:10" x14ac:dyDescent="0.25">
      <c r="C24" s="92" t="s">
        <v>783</v>
      </c>
      <c r="D24" s="91">
        <v>42269</v>
      </c>
    </row>
    <row r="25" spans="2:10" ht="30" x14ac:dyDescent="0.25">
      <c r="C25" s="93" t="s">
        <v>839</v>
      </c>
      <c r="D25" s="94"/>
    </row>
    <row r="27" spans="2:10" x14ac:dyDescent="0.25">
      <c r="B27" s="79" t="s">
        <v>840</v>
      </c>
      <c r="C27" s="86" t="s">
        <v>841</v>
      </c>
      <c r="D27" s="80">
        <v>4800000</v>
      </c>
    </row>
    <row r="28" spans="2:10" x14ac:dyDescent="0.25">
      <c r="C28" s="86" t="s">
        <v>918</v>
      </c>
      <c r="D28" s="80">
        <v>1500000</v>
      </c>
    </row>
    <row r="29" spans="2:10" x14ac:dyDescent="0.25">
      <c r="C29" s="74" t="s">
        <v>919</v>
      </c>
      <c r="D29" s="80">
        <v>20000000</v>
      </c>
    </row>
    <row r="30" spans="2:10" x14ac:dyDescent="0.25">
      <c r="C30" s="74" t="s">
        <v>920</v>
      </c>
      <c r="D30" s="80">
        <v>1073000</v>
      </c>
    </row>
    <row r="31" spans="2:10" x14ac:dyDescent="0.25">
      <c r="C31" s="74" t="s">
        <v>842</v>
      </c>
      <c r="D31" s="80">
        <v>3850000</v>
      </c>
    </row>
    <row r="32" spans="2:10" x14ac:dyDescent="0.25">
      <c r="C32" s="74" t="s">
        <v>786</v>
      </c>
      <c r="D32" s="95">
        <f>SUM(D27:D31)</f>
        <v>31223000</v>
      </c>
    </row>
    <row r="33" spans="4:4" x14ac:dyDescent="0.25">
      <c r="D33" s="96"/>
    </row>
    <row r="34" spans="4:4" x14ac:dyDescent="0.25">
      <c r="D34" s="78"/>
    </row>
  </sheetData>
  <pageMargins left="0.7" right="0.7" top="0.75" bottom="0.75" header="0.3" footer="0.3"/>
  <pageSetup paperSize="9" orientation="portrait" horizontalDpi="0" verticalDpi="0"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H71"/>
  <sheetViews>
    <sheetView workbookViewId="0"/>
  </sheetViews>
  <sheetFormatPr baseColWidth="10" defaultRowHeight="15" x14ac:dyDescent="0.25"/>
  <cols>
    <col min="1" max="1" width="23.7109375" bestFit="1" customWidth="1"/>
    <col min="2" max="2" width="22.42578125" bestFit="1" customWidth="1"/>
    <col min="3" max="3" width="3" bestFit="1" customWidth="1"/>
    <col min="4" max="4" width="11" bestFit="1" customWidth="1"/>
    <col min="5" max="5" width="12.5703125" bestFit="1" customWidth="1"/>
    <col min="11" max="11" width="84.140625" bestFit="1" customWidth="1"/>
    <col min="12" max="12" width="23.7109375" bestFit="1" customWidth="1"/>
    <col min="13" max="13" width="4" bestFit="1" customWidth="1"/>
    <col min="14" max="14" width="11" bestFit="1" customWidth="1"/>
    <col min="15" max="15" width="12.5703125" bestFit="1" customWidth="1"/>
    <col min="17" max="17" width="35.42578125" bestFit="1" customWidth="1"/>
    <col min="18" max="18" width="23.7109375" bestFit="1" customWidth="1"/>
    <col min="19" max="19" width="4.42578125" bestFit="1" customWidth="1"/>
    <col min="20" max="20" width="11" bestFit="1" customWidth="1"/>
    <col min="21" max="21" width="12.5703125" bestFit="1" customWidth="1"/>
    <col min="24" max="24" width="17.5703125" customWidth="1"/>
    <col min="25" max="25" width="37.7109375" customWidth="1"/>
    <col min="26" max="26" width="37.5703125" customWidth="1"/>
    <col min="27" max="27" width="30.85546875" bestFit="1" customWidth="1"/>
    <col min="28" max="28" width="21.42578125" customWidth="1"/>
    <col min="30" max="30" width="17.5703125" bestFit="1" customWidth="1"/>
    <col min="31" max="31" width="23.85546875" customWidth="1"/>
    <col min="33" max="33" width="17.5703125" customWidth="1"/>
    <col min="34" max="34" width="23.5703125" customWidth="1"/>
  </cols>
  <sheetData>
    <row r="3" spans="1:34" x14ac:dyDescent="0.25">
      <c r="A3" s="9" t="s">
        <v>523</v>
      </c>
      <c r="B3" s="9" t="s">
        <v>524</v>
      </c>
      <c r="K3" s="9" t="s">
        <v>523</v>
      </c>
      <c r="L3" s="9" t="s">
        <v>524</v>
      </c>
      <c r="Q3" s="9" t="s">
        <v>523</v>
      </c>
      <c r="R3" s="9" t="s">
        <v>524</v>
      </c>
      <c r="X3" s="9" t="s">
        <v>520</v>
      </c>
      <c r="Y3" t="s">
        <v>561</v>
      </c>
      <c r="AA3" s="9" t="s">
        <v>520</v>
      </c>
      <c r="AB3" t="s">
        <v>564</v>
      </c>
      <c r="AD3" s="9" t="s">
        <v>520</v>
      </c>
      <c r="AE3" t="s">
        <v>567</v>
      </c>
      <c r="AG3" s="9" t="s">
        <v>520</v>
      </c>
      <c r="AH3" t="s">
        <v>570</v>
      </c>
    </row>
    <row r="4" spans="1:34" x14ac:dyDescent="0.25">
      <c r="A4" s="9" t="s">
        <v>520</v>
      </c>
      <c r="B4" t="s">
        <v>41</v>
      </c>
      <c r="C4" t="s">
        <v>33</v>
      </c>
      <c r="D4" t="s">
        <v>521</v>
      </c>
      <c r="E4" t="s">
        <v>522</v>
      </c>
      <c r="K4" s="9" t="s">
        <v>520</v>
      </c>
      <c r="L4" t="s">
        <v>41</v>
      </c>
      <c r="M4" t="s">
        <v>33</v>
      </c>
      <c r="N4" t="s">
        <v>521</v>
      </c>
      <c r="O4" t="s">
        <v>522</v>
      </c>
      <c r="Q4" s="9" t="s">
        <v>520</v>
      </c>
      <c r="R4" t="s">
        <v>41</v>
      </c>
      <c r="S4" t="s">
        <v>33</v>
      </c>
      <c r="T4" t="s">
        <v>521</v>
      </c>
      <c r="U4" t="s">
        <v>522</v>
      </c>
      <c r="X4" s="10">
        <v>1</v>
      </c>
      <c r="Y4" s="11">
        <v>4.8888888888888893</v>
      </c>
      <c r="AA4" s="10">
        <v>1</v>
      </c>
      <c r="AB4" s="11">
        <v>4.4722222222222223</v>
      </c>
      <c r="AD4" s="10">
        <v>1</v>
      </c>
      <c r="AE4" s="11">
        <v>6.8055555555555554</v>
      </c>
      <c r="AG4" s="10">
        <v>1</v>
      </c>
      <c r="AH4" s="11">
        <v>6.1388888888888893</v>
      </c>
    </row>
    <row r="5" spans="1:34" x14ac:dyDescent="0.25">
      <c r="A5" s="10" t="s">
        <v>33</v>
      </c>
      <c r="B5" s="11">
        <v>173</v>
      </c>
      <c r="C5" s="11">
        <v>30</v>
      </c>
      <c r="D5" s="11"/>
      <c r="E5" s="11">
        <v>203</v>
      </c>
      <c r="K5" s="10" t="s">
        <v>41</v>
      </c>
      <c r="L5" s="11">
        <v>224</v>
      </c>
      <c r="M5" s="11">
        <v>100</v>
      </c>
      <c r="N5" s="11"/>
      <c r="O5" s="11">
        <v>324</v>
      </c>
      <c r="Q5" s="10" t="s">
        <v>33</v>
      </c>
      <c r="R5" s="11">
        <v>7</v>
      </c>
      <c r="S5" s="11">
        <v>196</v>
      </c>
      <c r="T5" s="11"/>
      <c r="U5" s="11">
        <v>203</v>
      </c>
      <c r="X5" s="10">
        <v>2</v>
      </c>
      <c r="Y5" s="11">
        <v>4.2586206896551726</v>
      </c>
      <c r="AA5" s="10">
        <v>2</v>
      </c>
      <c r="AB5" s="11">
        <v>4.7413793103448274</v>
      </c>
      <c r="AD5" s="10">
        <v>2</v>
      </c>
      <c r="AE5" s="11">
        <v>6.5</v>
      </c>
      <c r="AG5" s="10">
        <v>2</v>
      </c>
      <c r="AH5" s="11">
        <v>7.25</v>
      </c>
    </row>
    <row r="6" spans="1:34" x14ac:dyDescent="0.25">
      <c r="A6" s="10" t="s">
        <v>41</v>
      </c>
      <c r="B6" s="11">
        <v>151</v>
      </c>
      <c r="C6" s="11">
        <v>4</v>
      </c>
      <c r="D6" s="11"/>
      <c r="E6" s="11">
        <v>155</v>
      </c>
      <c r="K6" s="10" t="s">
        <v>33</v>
      </c>
      <c r="L6" s="11">
        <v>12</v>
      </c>
      <c r="M6" s="11">
        <v>22</v>
      </c>
      <c r="N6" s="11"/>
      <c r="O6" s="11">
        <v>34</v>
      </c>
      <c r="Q6" s="10" t="s">
        <v>41</v>
      </c>
      <c r="R6" s="11">
        <v>32</v>
      </c>
      <c r="S6" s="11">
        <v>123</v>
      </c>
      <c r="T6" s="11"/>
      <c r="U6" s="11">
        <v>155</v>
      </c>
      <c r="X6" s="10">
        <v>3</v>
      </c>
      <c r="Y6" s="11">
        <v>4.5925925925925926</v>
      </c>
      <c r="AA6" s="10">
        <v>3</v>
      </c>
      <c r="AB6" s="11">
        <v>5.1481481481481479</v>
      </c>
      <c r="AD6" s="10">
        <v>3</v>
      </c>
      <c r="AE6" s="11">
        <v>6.6111111111111107</v>
      </c>
      <c r="AG6" s="10">
        <v>3</v>
      </c>
      <c r="AH6" s="11">
        <v>6.9259259259259256</v>
      </c>
    </row>
    <row r="7" spans="1:34" x14ac:dyDescent="0.25">
      <c r="A7" s="10" t="s">
        <v>521</v>
      </c>
      <c r="B7" s="11"/>
      <c r="C7" s="11"/>
      <c r="D7" s="11">
        <v>9</v>
      </c>
      <c r="E7" s="11">
        <v>9</v>
      </c>
      <c r="K7" s="10" t="s">
        <v>521</v>
      </c>
      <c r="L7" s="11"/>
      <c r="M7" s="11"/>
      <c r="N7" s="11">
        <v>9</v>
      </c>
      <c r="O7" s="11">
        <v>9</v>
      </c>
      <c r="Q7" s="10" t="s">
        <v>521</v>
      </c>
      <c r="R7" s="11"/>
      <c r="S7" s="11"/>
      <c r="T7" s="11">
        <v>9</v>
      </c>
      <c r="U7" s="11">
        <v>9</v>
      </c>
      <c r="X7" s="10">
        <v>4</v>
      </c>
      <c r="Y7" s="11">
        <v>5.2727272727272725</v>
      </c>
      <c r="AA7" s="10">
        <v>4</v>
      </c>
      <c r="AB7" s="11">
        <v>5.3636363636363633</v>
      </c>
      <c r="AD7" s="10">
        <v>4</v>
      </c>
      <c r="AE7" s="11">
        <v>6.4545454545454541</v>
      </c>
      <c r="AG7" s="10">
        <v>4</v>
      </c>
      <c r="AH7" s="11">
        <v>6.9090909090909092</v>
      </c>
    </row>
    <row r="8" spans="1:34" x14ac:dyDescent="0.25">
      <c r="A8" s="10" t="s">
        <v>522</v>
      </c>
      <c r="B8" s="11">
        <v>324</v>
      </c>
      <c r="C8" s="11">
        <v>34</v>
      </c>
      <c r="D8" s="11">
        <v>9</v>
      </c>
      <c r="E8" s="11">
        <v>367</v>
      </c>
      <c r="K8" s="10" t="s">
        <v>522</v>
      </c>
      <c r="L8" s="11">
        <v>236</v>
      </c>
      <c r="M8" s="11">
        <v>122</v>
      </c>
      <c r="N8" s="11">
        <v>9</v>
      </c>
      <c r="O8" s="11">
        <v>367</v>
      </c>
      <c r="Q8" s="10" t="s">
        <v>522</v>
      </c>
      <c r="R8" s="11">
        <v>39</v>
      </c>
      <c r="S8" s="11">
        <v>319</v>
      </c>
      <c r="T8" s="11">
        <v>9</v>
      </c>
      <c r="U8" s="11">
        <v>367</v>
      </c>
      <c r="X8" s="10" t="s">
        <v>521</v>
      </c>
      <c r="Y8" s="11">
        <v>3.5833333333333335</v>
      </c>
      <c r="AA8" s="10" t="s">
        <v>521</v>
      </c>
      <c r="AB8" s="11">
        <v>5.666666666666667</v>
      </c>
      <c r="AD8" s="10" t="s">
        <v>521</v>
      </c>
      <c r="AE8" s="11">
        <v>5.75</v>
      </c>
      <c r="AG8" s="10" t="s">
        <v>521</v>
      </c>
      <c r="AH8" s="11">
        <v>5.9230769230769234</v>
      </c>
    </row>
    <row r="9" spans="1:34" x14ac:dyDescent="0.25">
      <c r="X9" s="10" t="s">
        <v>522</v>
      </c>
      <c r="Y9" s="11">
        <v>4.4497816593886466</v>
      </c>
      <c r="AA9" s="10" t="s">
        <v>522</v>
      </c>
      <c r="AB9" s="11">
        <v>4.8733624454148474</v>
      </c>
      <c r="AD9" s="10" t="s">
        <v>522</v>
      </c>
      <c r="AE9" s="11">
        <v>6.5327510917030569</v>
      </c>
      <c r="AG9" s="10" t="s">
        <v>522</v>
      </c>
      <c r="AH9" s="11">
        <v>6.9086956521739129</v>
      </c>
    </row>
    <row r="10" spans="1:34" x14ac:dyDescent="0.25">
      <c r="A10" s="10" t="s">
        <v>530</v>
      </c>
      <c r="B10" s="12">
        <f>9/367</f>
        <v>2.4523160762942781E-2</v>
      </c>
      <c r="K10" s="76" t="s">
        <v>535</v>
      </c>
      <c r="Q10" s="75" t="s">
        <v>545</v>
      </c>
    </row>
    <row r="11" spans="1:34" x14ac:dyDescent="0.25">
      <c r="A11" s="10" t="s">
        <v>526</v>
      </c>
      <c r="B11" s="12">
        <f>173/367</f>
        <v>0.47138964577656678</v>
      </c>
      <c r="K11" s="76" t="s">
        <v>538</v>
      </c>
      <c r="Q11" s="75" t="s">
        <v>544</v>
      </c>
      <c r="X11" s="9" t="s">
        <v>520</v>
      </c>
      <c r="Y11" t="s">
        <v>562</v>
      </c>
      <c r="AA11" s="9" t="s">
        <v>520</v>
      </c>
      <c r="AB11" t="s">
        <v>565</v>
      </c>
      <c r="AD11" s="9" t="s">
        <v>520</v>
      </c>
      <c r="AE11" t="s">
        <v>568</v>
      </c>
    </row>
    <row r="12" spans="1:34" x14ac:dyDescent="0.25">
      <c r="A12" s="10" t="s">
        <v>528</v>
      </c>
      <c r="B12" s="12">
        <f>4/367</f>
        <v>1.0899182561307902E-2</v>
      </c>
      <c r="X12" s="10">
        <v>1</v>
      </c>
      <c r="Y12" s="11">
        <v>4.3888888888888893</v>
      </c>
      <c r="AA12" s="10">
        <v>1</v>
      </c>
      <c r="AB12" s="11">
        <v>5</v>
      </c>
      <c r="AD12" s="10">
        <v>1</v>
      </c>
      <c r="AE12" s="11">
        <v>6.25</v>
      </c>
    </row>
    <row r="13" spans="1:34" x14ac:dyDescent="0.25">
      <c r="A13" s="10" t="s">
        <v>525</v>
      </c>
      <c r="B13" s="12">
        <f>30/367</f>
        <v>8.1743869209809264E-2</v>
      </c>
      <c r="K13" s="9" t="s">
        <v>523</v>
      </c>
      <c r="L13" s="9" t="s">
        <v>524</v>
      </c>
      <c r="Q13" s="9" t="s">
        <v>523</v>
      </c>
      <c r="R13" s="9" t="s">
        <v>524</v>
      </c>
      <c r="X13" s="10">
        <v>2</v>
      </c>
      <c r="Y13" s="11">
        <v>3.5862068965517242</v>
      </c>
      <c r="AA13" s="10">
        <v>2</v>
      </c>
      <c r="AB13" s="11">
        <v>5.1206896551724137</v>
      </c>
      <c r="AD13" s="10">
        <v>2</v>
      </c>
      <c r="AE13" s="11">
        <v>6.1724137931034484</v>
      </c>
    </row>
    <row r="14" spans="1:34" x14ac:dyDescent="0.25">
      <c r="A14" s="10" t="s">
        <v>527</v>
      </c>
      <c r="B14" s="12">
        <f>151/367</f>
        <v>0.41144414168937332</v>
      </c>
      <c r="K14" s="9" t="s">
        <v>520</v>
      </c>
      <c r="L14" t="s">
        <v>41</v>
      </c>
      <c r="M14" t="s">
        <v>33</v>
      </c>
      <c r="N14" t="s">
        <v>521</v>
      </c>
      <c r="O14" t="s">
        <v>522</v>
      </c>
      <c r="Q14" s="9" t="s">
        <v>520</v>
      </c>
      <c r="R14" t="s">
        <v>41</v>
      </c>
      <c r="S14" t="s">
        <v>33</v>
      </c>
      <c r="T14" t="s">
        <v>521</v>
      </c>
      <c r="U14" t="s">
        <v>522</v>
      </c>
      <c r="X14" s="10">
        <v>3</v>
      </c>
      <c r="Y14" s="11">
        <v>4.5555555555555554</v>
      </c>
      <c r="AA14" s="10">
        <v>3</v>
      </c>
      <c r="AB14" s="11">
        <v>4.8148148148148149</v>
      </c>
      <c r="AD14" s="10">
        <v>3</v>
      </c>
      <c r="AE14" s="11">
        <v>6.1296296296296298</v>
      </c>
    </row>
    <row r="15" spans="1:34" x14ac:dyDescent="0.25">
      <c r="K15" s="10" t="s">
        <v>33</v>
      </c>
      <c r="L15" s="11">
        <v>97</v>
      </c>
      <c r="M15" s="11">
        <v>106</v>
      </c>
      <c r="N15" s="11"/>
      <c r="O15" s="11">
        <v>203</v>
      </c>
      <c r="Q15" s="10" t="s">
        <v>41</v>
      </c>
      <c r="R15" s="11">
        <v>153</v>
      </c>
      <c r="S15" s="11">
        <v>170</v>
      </c>
      <c r="T15" s="11">
        <v>1</v>
      </c>
      <c r="U15" s="11">
        <v>324</v>
      </c>
      <c r="X15" s="10">
        <v>4</v>
      </c>
      <c r="Y15" s="11">
        <v>3</v>
      </c>
      <c r="AA15" s="10">
        <v>4</v>
      </c>
      <c r="AB15" s="11">
        <v>5</v>
      </c>
      <c r="AD15" s="10">
        <v>4</v>
      </c>
      <c r="AE15" s="11">
        <v>5.8181818181818183</v>
      </c>
    </row>
    <row r="16" spans="1:34" x14ac:dyDescent="0.25">
      <c r="A16" s="76" t="s">
        <v>529</v>
      </c>
      <c r="K16" s="10" t="s">
        <v>41</v>
      </c>
      <c r="L16" s="11">
        <v>139</v>
      </c>
      <c r="M16" s="11">
        <v>16</v>
      </c>
      <c r="N16" s="11"/>
      <c r="O16" s="11">
        <v>155</v>
      </c>
      <c r="Q16" s="10" t="s">
        <v>33</v>
      </c>
      <c r="R16" s="11">
        <v>3</v>
      </c>
      <c r="S16" s="11">
        <v>31</v>
      </c>
      <c r="T16" s="11"/>
      <c r="U16" s="11">
        <v>34</v>
      </c>
      <c r="X16" s="10" t="s">
        <v>521</v>
      </c>
      <c r="Y16" s="11">
        <v>5.3636363636363633</v>
      </c>
      <c r="AA16" s="10" t="s">
        <v>521</v>
      </c>
      <c r="AB16" s="11">
        <v>4.9090909090909092</v>
      </c>
      <c r="AD16" s="10" t="s">
        <v>521</v>
      </c>
      <c r="AE16" s="11">
        <v>6.9090909090909092</v>
      </c>
    </row>
    <row r="17" spans="1:34" x14ac:dyDescent="0.25">
      <c r="K17" s="10" t="s">
        <v>521</v>
      </c>
      <c r="L17" s="11"/>
      <c r="M17" s="11"/>
      <c r="N17" s="11">
        <v>9</v>
      </c>
      <c r="O17" s="11">
        <v>9</v>
      </c>
      <c r="Q17" s="10" t="s">
        <v>521</v>
      </c>
      <c r="R17" s="11"/>
      <c r="S17" s="11"/>
      <c r="T17" s="11">
        <v>9</v>
      </c>
      <c r="U17" s="11">
        <v>9</v>
      </c>
      <c r="X17" s="10" t="s">
        <v>522</v>
      </c>
      <c r="Y17" s="11">
        <v>4</v>
      </c>
      <c r="AA17" s="10" t="s">
        <v>522</v>
      </c>
      <c r="AB17" s="11">
        <v>5.0131578947368425</v>
      </c>
      <c r="AD17" s="10" t="s">
        <v>522</v>
      </c>
      <c r="AE17" s="11">
        <v>6.192982456140351</v>
      </c>
    </row>
    <row r="18" spans="1:34" x14ac:dyDescent="0.25">
      <c r="K18" s="10" t="s">
        <v>522</v>
      </c>
      <c r="L18" s="11">
        <v>236</v>
      </c>
      <c r="M18" s="11">
        <v>122</v>
      </c>
      <c r="N18" s="11">
        <v>9</v>
      </c>
      <c r="O18" s="11">
        <v>367</v>
      </c>
      <c r="Q18" s="10" t="s">
        <v>522</v>
      </c>
      <c r="R18" s="11">
        <v>156</v>
      </c>
      <c r="S18" s="11">
        <v>201</v>
      </c>
      <c r="T18" s="11">
        <v>10</v>
      </c>
      <c r="U18" s="11">
        <v>367</v>
      </c>
    </row>
    <row r="19" spans="1:34" x14ac:dyDescent="0.25">
      <c r="A19" s="10" t="s">
        <v>533</v>
      </c>
      <c r="B19">
        <f>GETPIVOTDATA("respondent_id",$A$3,"¿Compras productos y/o servicios ambientales?","SI","¿Vendes productos y/o servicios ambientales?","NO")</f>
        <v>173</v>
      </c>
      <c r="X19" s="9" t="s">
        <v>520</v>
      </c>
      <c r="Y19" t="s">
        <v>563</v>
      </c>
      <c r="AA19" s="9" t="s">
        <v>520</v>
      </c>
      <c r="AB19" t="s">
        <v>566</v>
      </c>
      <c r="AD19" s="9" t="s">
        <v>520</v>
      </c>
      <c r="AE19" t="s">
        <v>569</v>
      </c>
    </row>
    <row r="20" spans="1:34" x14ac:dyDescent="0.25">
      <c r="A20" t="s">
        <v>534</v>
      </c>
      <c r="B20">
        <f>GETPIVOTDATA("respondent_id",$A$3,"¿Compras productos y/o servicios ambientales?","NO","¿Vendes productos y/o servicios ambientales?","SI")</f>
        <v>4</v>
      </c>
      <c r="K20" s="76" t="s">
        <v>536</v>
      </c>
      <c r="Q20" s="76" t="s">
        <v>546</v>
      </c>
      <c r="X20" s="10">
        <v>1</v>
      </c>
      <c r="Y20" s="11">
        <v>3.8333333333333335</v>
      </c>
      <c r="AA20" s="10">
        <v>1</v>
      </c>
      <c r="AB20" s="11">
        <v>5.7222222222222223</v>
      </c>
      <c r="AD20" s="10">
        <v>1</v>
      </c>
      <c r="AE20" s="11">
        <v>7.5</v>
      </c>
    </row>
    <row r="21" spans="1:34" x14ac:dyDescent="0.25">
      <c r="A21" t="s">
        <v>531</v>
      </c>
      <c r="B21">
        <f>GETPIVOTDATA("respondent_id",$A$3,"¿Compras productos y/o servicios ambientales?","SI","¿Vendes productos y/o servicios ambientales?","SI")</f>
        <v>30</v>
      </c>
      <c r="K21" s="76" t="s">
        <v>537</v>
      </c>
      <c r="Q21" s="76" t="s">
        <v>547</v>
      </c>
      <c r="X21" s="10">
        <v>2</v>
      </c>
      <c r="Y21" s="11">
        <v>4.2068965517241379</v>
      </c>
      <c r="AA21" s="10">
        <v>2</v>
      </c>
      <c r="AB21" s="11">
        <v>5.7844827586206895</v>
      </c>
      <c r="AD21" s="10">
        <v>2</v>
      </c>
      <c r="AE21" s="11">
        <v>7.3793103448275863</v>
      </c>
    </row>
    <row r="22" spans="1:34" x14ac:dyDescent="0.25">
      <c r="A22" t="s">
        <v>532</v>
      </c>
      <c r="B22">
        <f>GETPIVOTDATA("respondent_id",$A$3,"¿Compras productos y/o servicios ambientales?","NO","¿Vendes productos y/o servicios ambientales?","NO")</f>
        <v>151</v>
      </c>
      <c r="X22" s="10">
        <v>3</v>
      </c>
      <c r="Y22" s="11">
        <v>3.6481481481481484</v>
      </c>
      <c r="AA22" s="10">
        <v>3</v>
      </c>
      <c r="AB22" s="11">
        <v>5.833333333333333</v>
      </c>
      <c r="AD22" s="10">
        <v>3</v>
      </c>
      <c r="AE22" s="11">
        <v>6.7407407407407405</v>
      </c>
    </row>
    <row r="23" spans="1:34" x14ac:dyDescent="0.25">
      <c r="K23" s="9" t="s">
        <v>523</v>
      </c>
      <c r="L23" s="9" t="s">
        <v>524</v>
      </c>
      <c r="Q23" s="9" t="s">
        <v>520</v>
      </c>
      <c r="R23" t="s">
        <v>523</v>
      </c>
      <c r="X23" s="10">
        <v>4</v>
      </c>
      <c r="Y23" s="11">
        <v>4.6363636363636367</v>
      </c>
      <c r="AA23" s="10">
        <v>4</v>
      </c>
      <c r="AB23" s="11">
        <v>5.5454545454545459</v>
      </c>
      <c r="AD23" s="10">
        <v>4</v>
      </c>
      <c r="AE23" s="11">
        <v>7</v>
      </c>
    </row>
    <row r="24" spans="1:34" x14ac:dyDescent="0.25">
      <c r="K24" s="9" t="s">
        <v>520</v>
      </c>
      <c r="L24" t="s">
        <v>45</v>
      </c>
      <c r="M24" t="s">
        <v>34</v>
      </c>
      <c r="N24" t="s">
        <v>521</v>
      </c>
      <c r="O24" t="s">
        <v>522</v>
      </c>
      <c r="Q24" s="10" t="s">
        <v>41</v>
      </c>
      <c r="R24" s="11">
        <v>324</v>
      </c>
      <c r="X24" s="10" t="s">
        <v>521</v>
      </c>
      <c r="Y24" s="11">
        <v>5.083333333333333</v>
      </c>
      <c r="AA24" s="10" t="s">
        <v>521</v>
      </c>
      <c r="AB24" s="11">
        <v>5</v>
      </c>
      <c r="AD24" s="10" t="s">
        <v>521</v>
      </c>
      <c r="AE24" s="11">
        <v>6.5</v>
      </c>
    </row>
    <row r="25" spans="1:34" x14ac:dyDescent="0.25">
      <c r="K25" s="10" t="s">
        <v>33</v>
      </c>
      <c r="L25" s="11">
        <v>95</v>
      </c>
      <c r="M25" s="11">
        <v>21</v>
      </c>
      <c r="N25" s="11">
        <v>87</v>
      </c>
      <c r="O25" s="11">
        <v>203</v>
      </c>
      <c r="Q25" s="13" t="s">
        <v>36</v>
      </c>
      <c r="R25" s="11">
        <v>269</v>
      </c>
      <c r="T25" t="str">
        <f>Q25</f>
        <v>entre 50 y 100 mil pesos mensual</v>
      </c>
      <c r="U25">
        <f>R25</f>
        <v>269</v>
      </c>
      <c r="V25" s="14">
        <f>U25/GETPIVOTDATA("respondent_id",$Q$23,"¿Vendes productos y/o servicios ambientales?","NO")</f>
        <v>0.83024691358024694</v>
      </c>
      <c r="X25" s="10" t="s">
        <v>522</v>
      </c>
      <c r="Y25" s="11">
        <v>4.0829694323144103</v>
      </c>
      <c r="AA25" s="10" t="s">
        <v>522</v>
      </c>
      <c r="AB25" s="11">
        <v>5.7368421052631575</v>
      </c>
      <c r="AD25" s="10" t="s">
        <v>522</v>
      </c>
      <c r="AE25" s="11">
        <v>7.1834061135371181</v>
      </c>
    </row>
    <row r="26" spans="1:34" x14ac:dyDescent="0.25">
      <c r="K26" s="10" t="s">
        <v>41</v>
      </c>
      <c r="L26" s="11">
        <v>106</v>
      </c>
      <c r="M26" s="11">
        <v>5</v>
      </c>
      <c r="N26" s="11">
        <v>44</v>
      </c>
      <c r="O26" s="11">
        <v>155</v>
      </c>
      <c r="Q26" s="13" t="s">
        <v>63</v>
      </c>
      <c r="R26" s="11">
        <v>28</v>
      </c>
      <c r="T26" t="str">
        <f t="shared" ref="T26:T32" si="0">Q26</f>
        <v>entre 100 y 150 mil pesos mensual</v>
      </c>
      <c r="U26">
        <f t="shared" ref="U26:U32" si="1">R26</f>
        <v>28</v>
      </c>
      <c r="V26" s="14">
        <f t="shared" ref="V26:V28" si="2">U26/GETPIVOTDATA("respondent_id",$Q$23,"¿Vendes productos y/o servicios ambientales?","NO")</f>
        <v>8.6419753086419748E-2</v>
      </c>
    </row>
    <row r="27" spans="1:34" x14ac:dyDescent="0.25">
      <c r="K27" s="10" t="s">
        <v>521</v>
      </c>
      <c r="L27" s="11"/>
      <c r="M27" s="11"/>
      <c r="N27" s="11">
        <v>9</v>
      </c>
      <c r="O27" s="11">
        <v>9</v>
      </c>
      <c r="Q27" s="13" t="s">
        <v>521</v>
      </c>
      <c r="R27" s="11">
        <v>14</v>
      </c>
      <c r="T27" t="str">
        <f t="shared" si="0"/>
        <v>(en blanco)</v>
      </c>
      <c r="U27">
        <f t="shared" si="1"/>
        <v>14</v>
      </c>
      <c r="V27" s="14">
        <f t="shared" si="2"/>
        <v>4.3209876543209874E-2</v>
      </c>
      <c r="Y27" s="20" t="s">
        <v>561</v>
      </c>
      <c r="Z27" s="20" t="s">
        <v>562</v>
      </c>
      <c r="AA27" s="20" t="s">
        <v>563</v>
      </c>
      <c r="AB27" s="20" t="s">
        <v>564</v>
      </c>
      <c r="AC27" s="20" t="s">
        <v>565</v>
      </c>
      <c r="AD27" s="20" t="s">
        <v>566</v>
      </c>
      <c r="AE27" s="20" t="s">
        <v>567</v>
      </c>
      <c r="AF27" s="20" t="s">
        <v>568</v>
      </c>
      <c r="AG27" s="20" t="s">
        <v>569</v>
      </c>
      <c r="AH27" s="20" t="s">
        <v>570</v>
      </c>
    </row>
    <row r="28" spans="1:34" x14ac:dyDescent="0.25">
      <c r="K28" s="10" t="s">
        <v>522</v>
      </c>
      <c r="L28" s="11">
        <v>201</v>
      </c>
      <c r="M28" s="11">
        <v>26</v>
      </c>
      <c r="N28" s="11">
        <v>140</v>
      </c>
      <c r="O28" s="11">
        <v>367</v>
      </c>
      <c r="Q28" s="13" t="s">
        <v>42</v>
      </c>
      <c r="R28" s="11">
        <v>13</v>
      </c>
      <c r="T28" t="str">
        <f t="shared" si="0"/>
        <v>mas de 150 mil pesos</v>
      </c>
      <c r="U28">
        <f t="shared" si="1"/>
        <v>13</v>
      </c>
      <c r="V28" s="14">
        <f t="shared" si="2"/>
        <v>4.0123456790123455E-2</v>
      </c>
      <c r="X28" s="17" t="s">
        <v>552</v>
      </c>
      <c r="Y28" s="21">
        <v>4.8888888888888893</v>
      </c>
      <c r="Z28" s="21">
        <v>4.3888888888888893</v>
      </c>
      <c r="AA28" s="21">
        <v>3.8333333333333335</v>
      </c>
      <c r="AB28" s="21">
        <v>4.4722222222222223</v>
      </c>
      <c r="AC28" s="21">
        <v>5</v>
      </c>
      <c r="AD28" s="21">
        <v>5.7222222222222223</v>
      </c>
      <c r="AE28" s="21">
        <v>6.8055555555555554</v>
      </c>
      <c r="AF28" s="21">
        <v>6.25</v>
      </c>
      <c r="AG28" s="21">
        <v>7.5</v>
      </c>
      <c r="AH28" s="21">
        <v>6.1388888888888893</v>
      </c>
    </row>
    <row r="29" spans="1:34" x14ac:dyDescent="0.25">
      <c r="Q29" s="10" t="s">
        <v>33</v>
      </c>
      <c r="R29" s="11">
        <v>34</v>
      </c>
      <c r="X29" s="17" t="s">
        <v>553</v>
      </c>
      <c r="Y29" s="21">
        <v>4.2586206896551726</v>
      </c>
      <c r="Z29" s="21">
        <v>3.5862068965517242</v>
      </c>
      <c r="AA29" s="21">
        <v>4.2068965517241379</v>
      </c>
      <c r="AB29" s="21">
        <v>4.7413793103448274</v>
      </c>
      <c r="AC29" s="21">
        <v>5.1206896551724137</v>
      </c>
      <c r="AD29" s="21">
        <v>5.7844827586206895</v>
      </c>
      <c r="AE29" s="21">
        <v>6.5</v>
      </c>
      <c r="AF29" s="21">
        <v>6.1724137931034484</v>
      </c>
      <c r="AG29" s="21">
        <v>7.3793103448275863</v>
      </c>
      <c r="AH29" s="21">
        <v>7.25</v>
      </c>
    </row>
    <row r="30" spans="1:34" x14ac:dyDescent="0.25">
      <c r="K30" s="76" t="s">
        <v>539</v>
      </c>
      <c r="Q30" s="13" t="s">
        <v>36</v>
      </c>
      <c r="R30" s="11">
        <v>26</v>
      </c>
      <c r="T30" t="str">
        <f t="shared" si="0"/>
        <v>entre 50 y 100 mil pesos mensual</v>
      </c>
      <c r="U30">
        <f t="shared" si="1"/>
        <v>26</v>
      </c>
      <c r="V30" s="14">
        <f>U30/GETPIVOTDATA("respondent_id",$Q$23,"¿Vendes productos y/o servicios ambientales?","SI")</f>
        <v>0.76470588235294112</v>
      </c>
      <c r="X30" s="17" t="s">
        <v>554</v>
      </c>
      <c r="Y30" s="21">
        <v>4.5925925925925926</v>
      </c>
      <c r="Z30" s="21">
        <v>4.5555555555555554</v>
      </c>
      <c r="AA30" s="21">
        <v>3.6481481481481484</v>
      </c>
      <c r="AB30" s="21">
        <v>5.1481481481481479</v>
      </c>
      <c r="AC30" s="21">
        <v>4.8148148148148149</v>
      </c>
      <c r="AD30" s="21">
        <v>5.833333333333333</v>
      </c>
      <c r="AE30" s="21">
        <v>6.6111111111111107</v>
      </c>
      <c r="AF30" s="21">
        <v>6.1296296296296298</v>
      </c>
      <c r="AG30" s="21">
        <v>6.7407407407407405</v>
      </c>
      <c r="AH30" s="21">
        <v>6.9259259259259256</v>
      </c>
    </row>
    <row r="31" spans="1:34" x14ac:dyDescent="0.25">
      <c r="K31" s="76" t="s">
        <v>540</v>
      </c>
      <c r="Q31" s="13" t="s">
        <v>63</v>
      </c>
      <c r="R31" s="11">
        <v>7</v>
      </c>
      <c r="T31" t="str">
        <f t="shared" si="0"/>
        <v>entre 100 y 150 mil pesos mensual</v>
      </c>
      <c r="U31">
        <f t="shared" si="1"/>
        <v>7</v>
      </c>
      <c r="V31" s="14">
        <f t="shared" ref="V31:V32" si="3">U31/GETPIVOTDATA("respondent_id",$Q$23,"¿Vendes productos y/o servicios ambientales?","SI")</f>
        <v>0.20588235294117646</v>
      </c>
      <c r="X31" s="17" t="s">
        <v>555</v>
      </c>
      <c r="Y31" s="21">
        <v>5.2727272727272725</v>
      </c>
      <c r="Z31" s="21">
        <v>3</v>
      </c>
      <c r="AA31" s="21">
        <v>4.6363636363636367</v>
      </c>
      <c r="AB31" s="21">
        <v>5.3636363636363633</v>
      </c>
      <c r="AC31" s="21">
        <v>5</v>
      </c>
      <c r="AD31" s="21">
        <v>5.5454545454545459</v>
      </c>
      <c r="AE31" s="21">
        <v>6.4545454545454541</v>
      </c>
      <c r="AF31" s="21">
        <v>5.8181818181818183</v>
      </c>
      <c r="AG31" s="21">
        <v>7</v>
      </c>
      <c r="AH31" s="21">
        <v>6.9090909090909092</v>
      </c>
    </row>
    <row r="32" spans="1:34" x14ac:dyDescent="0.25">
      <c r="K32" s="76" t="s">
        <v>542</v>
      </c>
      <c r="Q32" s="13" t="s">
        <v>42</v>
      </c>
      <c r="R32" s="11">
        <v>1</v>
      </c>
      <c r="T32" t="str">
        <f t="shared" si="0"/>
        <v>mas de 150 mil pesos</v>
      </c>
      <c r="U32">
        <f t="shared" si="1"/>
        <v>1</v>
      </c>
      <c r="V32" s="14">
        <f t="shared" si="3"/>
        <v>2.9411764705882353E-2</v>
      </c>
      <c r="X32" s="10"/>
      <c r="Y32" s="21"/>
      <c r="Z32" s="21"/>
      <c r="AA32" s="21"/>
      <c r="AB32" s="21"/>
      <c r="AC32" s="21"/>
      <c r="AD32" s="21"/>
      <c r="AE32" s="21"/>
      <c r="AF32" s="21"/>
      <c r="AG32" s="21"/>
      <c r="AH32" s="21"/>
    </row>
    <row r="33" spans="11:25" x14ac:dyDescent="0.25">
      <c r="Q33" s="10" t="s">
        <v>521</v>
      </c>
      <c r="R33" s="11">
        <v>9</v>
      </c>
      <c r="Y33" s="17" t="s">
        <v>573</v>
      </c>
    </row>
    <row r="34" spans="11:25" x14ac:dyDescent="0.25">
      <c r="Q34" s="13" t="s">
        <v>521</v>
      </c>
      <c r="R34" s="11">
        <v>9</v>
      </c>
      <c r="Y34" t="s">
        <v>571</v>
      </c>
    </row>
    <row r="35" spans="11:25" x14ac:dyDescent="0.25">
      <c r="Q35" s="10" t="s">
        <v>522</v>
      </c>
      <c r="R35" s="11">
        <v>367</v>
      </c>
      <c r="Y35" t="s">
        <v>574</v>
      </c>
    </row>
    <row r="36" spans="11:25" x14ac:dyDescent="0.25">
      <c r="K36" s="9" t="s">
        <v>12</v>
      </c>
      <c r="L36" t="s">
        <v>541</v>
      </c>
      <c r="Y36" t="s">
        <v>572</v>
      </c>
    </row>
    <row r="37" spans="11:25" x14ac:dyDescent="0.25">
      <c r="Q37" s="97" t="s">
        <v>548</v>
      </c>
    </row>
    <row r="38" spans="11:25" x14ac:dyDescent="0.25">
      <c r="K38" s="9" t="s">
        <v>520</v>
      </c>
      <c r="L38" t="s">
        <v>523</v>
      </c>
    </row>
    <row r="39" spans="11:25" x14ac:dyDescent="0.25">
      <c r="K39" s="10" t="s">
        <v>191</v>
      </c>
      <c r="L39" s="11">
        <v>337</v>
      </c>
    </row>
    <row r="40" spans="11:25" x14ac:dyDescent="0.25">
      <c r="K40" s="10" t="s">
        <v>177</v>
      </c>
      <c r="L40" s="11">
        <v>2</v>
      </c>
    </row>
    <row r="41" spans="11:25" x14ac:dyDescent="0.25">
      <c r="K41" s="10" t="s">
        <v>213</v>
      </c>
      <c r="L41" s="11">
        <v>1</v>
      </c>
    </row>
    <row r="42" spans="11:25" x14ac:dyDescent="0.25">
      <c r="K42" s="10" t="s">
        <v>50</v>
      </c>
      <c r="L42" s="11">
        <v>1</v>
      </c>
    </row>
    <row r="43" spans="11:25" x14ac:dyDescent="0.25">
      <c r="K43" s="10" t="s">
        <v>254</v>
      </c>
      <c r="L43" s="11">
        <v>1</v>
      </c>
    </row>
    <row r="44" spans="11:25" x14ac:dyDescent="0.25">
      <c r="K44" s="10" t="s">
        <v>247</v>
      </c>
      <c r="L44" s="11">
        <v>1</v>
      </c>
    </row>
    <row r="45" spans="11:25" x14ac:dyDescent="0.25">
      <c r="K45" s="10" t="s">
        <v>211</v>
      </c>
      <c r="L45" s="11">
        <v>1</v>
      </c>
    </row>
    <row r="46" spans="11:25" x14ac:dyDescent="0.25">
      <c r="K46" s="10" t="s">
        <v>194</v>
      </c>
      <c r="L46" s="11">
        <v>1</v>
      </c>
    </row>
    <row r="47" spans="11:25" x14ac:dyDescent="0.25">
      <c r="K47" s="10" t="s">
        <v>335</v>
      </c>
      <c r="L47" s="11">
        <v>1</v>
      </c>
    </row>
    <row r="48" spans="11:25" x14ac:dyDescent="0.25">
      <c r="K48" s="10" t="s">
        <v>273</v>
      </c>
      <c r="L48" s="11">
        <v>1</v>
      </c>
    </row>
    <row r="49" spans="11:12" x14ac:dyDescent="0.25">
      <c r="K49" s="10" t="s">
        <v>305</v>
      </c>
      <c r="L49" s="11">
        <v>1</v>
      </c>
    </row>
    <row r="50" spans="11:12" x14ac:dyDescent="0.25">
      <c r="K50" s="10" t="s">
        <v>89</v>
      </c>
      <c r="L50" s="11">
        <v>1</v>
      </c>
    </row>
    <row r="51" spans="11:12" x14ac:dyDescent="0.25">
      <c r="K51" s="10" t="s">
        <v>372</v>
      </c>
      <c r="L51" s="11">
        <v>1</v>
      </c>
    </row>
    <row r="52" spans="11:12" x14ac:dyDescent="0.25">
      <c r="K52" s="10" t="s">
        <v>216</v>
      </c>
      <c r="L52" s="11">
        <v>1</v>
      </c>
    </row>
    <row r="53" spans="11:12" x14ac:dyDescent="0.25">
      <c r="K53" s="10" t="s">
        <v>231</v>
      </c>
      <c r="L53" s="11">
        <v>1</v>
      </c>
    </row>
    <row r="54" spans="11:12" x14ac:dyDescent="0.25">
      <c r="K54" s="10" t="s">
        <v>172</v>
      </c>
      <c r="L54" s="11">
        <v>1</v>
      </c>
    </row>
    <row r="55" spans="11:12" x14ac:dyDescent="0.25">
      <c r="K55" s="10" t="s">
        <v>35</v>
      </c>
      <c r="L55" s="11">
        <v>1</v>
      </c>
    </row>
    <row r="56" spans="11:12" x14ac:dyDescent="0.25">
      <c r="K56" s="10" t="s">
        <v>242</v>
      </c>
      <c r="L56" s="11">
        <v>1</v>
      </c>
    </row>
    <row r="57" spans="11:12" x14ac:dyDescent="0.25">
      <c r="K57" s="10" t="s">
        <v>340</v>
      </c>
      <c r="L57" s="11">
        <v>1</v>
      </c>
    </row>
    <row r="58" spans="11:12" x14ac:dyDescent="0.25">
      <c r="K58" s="10" t="s">
        <v>112</v>
      </c>
      <c r="L58" s="11">
        <v>1</v>
      </c>
    </row>
    <row r="59" spans="11:12" x14ac:dyDescent="0.25">
      <c r="K59" s="10" t="s">
        <v>97</v>
      </c>
      <c r="L59" s="11">
        <v>1</v>
      </c>
    </row>
    <row r="60" spans="11:12" x14ac:dyDescent="0.25">
      <c r="K60" s="10" t="s">
        <v>99</v>
      </c>
      <c r="L60" s="11">
        <v>1</v>
      </c>
    </row>
    <row r="61" spans="11:12" x14ac:dyDescent="0.25">
      <c r="K61" s="10" t="s">
        <v>122</v>
      </c>
      <c r="L61" s="11">
        <v>1</v>
      </c>
    </row>
    <row r="62" spans="11:12" x14ac:dyDescent="0.25">
      <c r="K62" s="10" t="s">
        <v>135</v>
      </c>
      <c r="L62" s="11">
        <v>1</v>
      </c>
    </row>
    <row r="63" spans="11:12" x14ac:dyDescent="0.25">
      <c r="K63" s="10" t="s">
        <v>86</v>
      </c>
      <c r="L63" s="11">
        <v>1</v>
      </c>
    </row>
    <row r="64" spans="11:12" x14ac:dyDescent="0.25">
      <c r="K64" s="10" t="s">
        <v>268</v>
      </c>
      <c r="L64" s="11">
        <v>1</v>
      </c>
    </row>
    <row r="65" spans="11:12" x14ac:dyDescent="0.25">
      <c r="K65" s="10" t="s">
        <v>126</v>
      </c>
      <c r="L65" s="11">
        <v>1</v>
      </c>
    </row>
    <row r="66" spans="11:12" x14ac:dyDescent="0.25">
      <c r="K66" s="10" t="s">
        <v>280</v>
      </c>
      <c r="L66" s="11">
        <v>1</v>
      </c>
    </row>
    <row r="67" spans="11:12" x14ac:dyDescent="0.25">
      <c r="K67" s="10" t="s">
        <v>297</v>
      </c>
      <c r="L67" s="11">
        <v>1</v>
      </c>
    </row>
    <row r="68" spans="11:12" x14ac:dyDescent="0.25">
      <c r="K68" s="10" t="s">
        <v>181</v>
      </c>
      <c r="L68" s="11">
        <v>1</v>
      </c>
    </row>
    <row r="69" spans="11:12" x14ac:dyDescent="0.25">
      <c r="K69" s="10" t="s">
        <v>522</v>
      </c>
      <c r="L69" s="11">
        <v>367</v>
      </c>
    </row>
    <row r="71" spans="11:12" x14ac:dyDescent="0.25">
      <c r="K71" s="48" t="s">
        <v>543</v>
      </c>
    </row>
  </sheetData>
  <conditionalFormatting sqref="Y28:Y31">
    <cfRule type="dataBar" priority="3">
      <dataBar>
        <cfvo type="min"/>
        <cfvo type="max"/>
        <color rgb="FFFF555A"/>
      </dataBar>
      <extLst>
        <ext xmlns:x14="http://schemas.microsoft.com/office/spreadsheetml/2009/9/main" uri="{B025F937-C7B1-47D3-B67F-A62EFF666E3E}">
          <x14:id>{B53275BE-3C6F-4A6E-A5B8-925104FD2695}</x14:id>
        </ext>
      </extLst>
    </cfRule>
  </conditionalFormatting>
  <conditionalFormatting sqref="Z28:Z31">
    <cfRule type="dataBar" priority="2">
      <dataBar>
        <cfvo type="min"/>
        <cfvo type="max"/>
        <color rgb="FFFF555A"/>
      </dataBar>
      <extLst>
        <ext xmlns:x14="http://schemas.microsoft.com/office/spreadsheetml/2009/9/main" uri="{B025F937-C7B1-47D3-B67F-A62EFF666E3E}">
          <x14:id>{4E7B1299-E313-4DFB-8519-9DA20703529C}</x14:id>
        </ext>
      </extLst>
    </cfRule>
  </conditionalFormatting>
  <conditionalFormatting sqref="AA28:AH31">
    <cfRule type="dataBar" priority="1">
      <dataBar>
        <cfvo type="min"/>
        <cfvo type="max"/>
        <color rgb="FFFF555A"/>
      </dataBar>
      <extLst>
        <ext xmlns:x14="http://schemas.microsoft.com/office/spreadsheetml/2009/9/main" uri="{B025F937-C7B1-47D3-B67F-A62EFF666E3E}">
          <x14:id>{110DDDC6-7659-49A1-B8D5-524D2FA14640}</x14:id>
        </ext>
      </extLst>
    </cfRule>
  </conditionalFormatting>
  <pageMargins left="0.7" right="0.7" top="0.75" bottom="0.75" header="0.3" footer="0.3"/>
  <drawing r:id="rId19"/>
  <extLst>
    <ext xmlns:x14="http://schemas.microsoft.com/office/spreadsheetml/2009/9/main" uri="{78C0D931-6437-407d-A8EE-F0AAD7539E65}">
      <x14:conditionalFormattings>
        <x14:conditionalFormatting xmlns:xm="http://schemas.microsoft.com/office/excel/2006/main">
          <x14:cfRule type="dataBar" id="{B53275BE-3C6F-4A6E-A5B8-925104FD2695}">
            <x14:dataBar minLength="0" maxLength="100" border="1" negativeBarBorderColorSameAsPositive="0">
              <x14:cfvo type="autoMin"/>
              <x14:cfvo type="autoMax"/>
              <x14:borderColor rgb="FFFF555A"/>
              <x14:negativeFillColor rgb="FFFF0000"/>
              <x14:negativeBorderColor rgb="FFFF0000"/>
              <x14:axisColor rgb="FF000000"/>
            </x14:dataBar>
          </x14:cfRule>
          <xm:sqref>Y28:Y31</xm:sqref>
        </x14:conditionalFormatting>
        <x14:conditionalFormatting xmlns:xm="http://schemas.microsoft.com/office/excel/2006/main">
          <x14:cfRule type="dataBar" id="{4E7B1299-E313-4DFB-8519-9DA20703529C}">
            <x14:dataBar minLength="0" maxLength="100" border="1" negativeBarBorderColorSameAsPositive="0">
              <x14:cfvo type="autoMin"/>
              <x14:cfvo type="autoMax"/>
              <x14:borderColor rgb="FFFF555A"/>
              <x14:negativeFillColor rgb="FFFF0000"/>
              <x14:negativeBorderColor rgb="FFFF0000"/>
              <x14:axisColor rgb="FF000000"/>
            </x14:dataBar>
          </x14:cfRule>
          <xm:sqref>Z28:Z31</xm:sqref>
        </x14:conditionalFormatting>
        <x14:conditionalFormatting xmlns:xm="http://schemas.microsoft.com/office/excel/2006/main">
          <x14:cfRule type="dataBar" id="{110DDDC6-7659-49A1-B8D5-524D2FA14640}">
            <x14:dataBar minLength="0" maxLength="100" border="1" negativeBarBorderColorSameAsPositive="0">
              <x14:cfvo type="autoMin"/>
              <x14:cfvo type="autoMax"/>
              <x14:borderColor rgb="FFFF555A"/>
              <x14:negativeFillColor rgb="FFFF0000"/>
              <x14:negativeBorderColor rgb="FFFF0000"/>
              <x14:axisColor rgb="FF000000"/>
            </x14:dataBar>
          </x14:cfRule>
          <xm:sqref>AA28:AH31</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368"/>
  <sheetViews>
    <sheetView topLeftCell="P1" workbookViewId="0">
      <selection activeCell="AG1" sqref="AG1"/>
    </sheetView>
  </sheetViews>
  <sheetFormatPr baseColWidth="10" defaultColWidth="9.140625" defaultRowHeight="15" x14ac:dyDescent="0.25"/>
  <cols>
    <col min="3" max="4" width="18.140625" bestFit="1" customWidth="1"/>
    <col min="7" max="8" width="9.140625" customWidth="1"/>
    <col min="10" max="10" width="49.28515625" bestFit="1" customWidth="1"/>
  </cols>
  <sheetData>
    <row r="1" spans="1:33"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5" t="s">
        <v>551</v>
      </c>
    </row>
    <row r="2" spans="1:33" x14ac:dyDescent="0.25">
      <c r="A2">
        <v>6920783422</v>
      </c>
      <c r="B2">
        <v>174216493</v>
      </c>
      <c r="C2" s="2">
        <v>43308.475798611107</v>
      </c>
      <c r="D2" s="2">
        <v>43308.478807870371</v>
      </c>
      <c r="E2" t="s">
        <v>32</v>
      </c>
      <c r="I2">
        <v>31</v>
      </c>
      <c r="J2" t="s">
        <v>33</v>
      </c>
      <c r="K2" t="s">
        <v>33</v>
      </c>
      <c r="L2" t="s">
        <v>33</v>
      </c>
      <c r="M2" t="s">
        <v>34</v>
      </c>
      <c r="N2" t="s">
        <v>35</v>
      </c>
      <c r="O2" t="s">
        <v>33</v>
      </c>
      <c r="P2" t="s">
        <v>33</v>
      </c>
      <c r="Q2" t="s">
        <v>36</v>
      </c>
      <c r="R2">
        <v>1</v>
      </c>
      <c r="S2">
        <v>5</v>
      </c>
      <c r="T2">
        <v>2</v>
      </c>
      <c r="U2">
        <v>3</v>
      </c>
      <c r="V2">
        <v>4</v>
      </c>
      <c r="W2">
        <v>5</v>
      </c>
      <c r="X2">
        <v>4</v>
      </c>
      <c r="Y2">
        <v>6</v>
      </c>
      <c r="Z2">
        <v>7</v>
      </c>
      <c r="AA2">
        <v>3</v>
      </c>
      <c r="AB2">
        <v>8</v>
      </c>
      <c r="AC2">
        <v>9</v>
      </c>
      <c r="AD2">
        <v>2</v>
      </c>
      <c r="AE2">
        <v>10</v>
      </c>
      <c r="AF2">
        <v>1</v>
      </c>
      <c r="AG2">
        <f>IF(I2&lt;=30,1,IF(I2&gt;=50,4,IF(AND(I2&gt;30,I2&lt;40),2,3)))</f>
        <v>2</v>
      </c>
    </row>
    <row r="3" spans="1:33" x14ac:dyDescent="0.25">
      <c r="A3">
        <v>6918783427</v>
      </c>
      <c r="B3">
        <v>174366944</v>
      </c>
      <c r="C3" s="2">
        <v>43304.573935185188</v>
      </c>
      <c r="D3" s="2">
        <v>43304.573935185188</v>
      </c>
      <c r="E3" t="s">
        <v>37</v>
      </c>
      <c r="F3" t="s">
        <v>38</v>
      </c>
      <c r="N3" t="s">
        <v>191</v>
      </c>
    </row>
    <row r="4" spans="1:33" x14ac:dyDescent="0.25">
      <c r="A4">
        <v>6917295670</v>
      </c>
      <c r="B4">
        <v>174366944</v>
      </c>
      <c r="C4" s="2">
        <v>43300.614629629628</v>
      </c>
      <c r="D4" s="2">
        <v>43300.616481481477</v>
      </c>
      <c r="E4" t="s">
        <v>39</v>
      </c>
      <c r="F4" t="s">
        <v>40</v>
      </c>
      <c r="J4" t="s">
        <v>33</v>
      </c>
      <c r="K4" t="s">
        <v>33</v>
      </c>
      <c r="L4" t="s">
        <v>33</v>
      </c>
      <c r="M4" t="s">
        <v>34</v>
      </c>
      <c r="N4" t="s">
        <v>191</v>
      </c>
      <c r="O4" t="s">
        <v>33</v>
      </c>
      <c r="P4" t="s">
        <v>41</v>
      </c>
      <c r="Q4" t="s">
        <v>42</v>
      </c>
      <c r="R4">
        <v>3</v>
      </c>
      <c r="S4">
        <v>5</v>
      </c>
      <c r="T4">
        <v>2</v>
      </c>
      <c r="U4">
        <v>4</v>
      </c>
      <c r="V4">
        <v>1</v>
      </c>
      <c r="W4">
        <v>9</v>
      </c>
      <c r="X4">
        <v>7</v>
      </c>
      <c r="Y4">
        <v>8</v>
      </c>
      <c r="Z4">
        <v>6</v>
      </c>
      <c r="AA4">
        <v>5</v>
      </c>
      <c r="AB4">
        <v>4</v>
      </c>
      <c r="AC4">
        <v>2</v>
      </c>
      <c r="AD4">
        <v>10</v>
      </c>
      <c r="AE4">
        <v>3</v>
      </c>
      <c r="AF4">
        <v>1</v>
      </c>
    </row>
    <row r="5" spans="1:33" x14ac:dyDescent="0.25">
      <c r="A5">
        <v>6917129399</v>
      </c>
      <c r="B5">
        <v>174366944</v>
      </c>
      <c r="C5" s="2">
        <v>43300.38957175926</v>
      </c>
      <c r="D5" s="2">
        <v>43300.391250000001</v>
      </c>
      <c r="E5" t="s">
        <v>43</v>
      </c>
      <c r="F5" t="s">
        <v>44</v>
      </c>
      <c r="I5">
        <v>35</v>
      </c>
      <c r="J5" t="s">
        <v>33</v>
      </c>
      <c r="K5" t="s">
        <v>33</v>
      </c>
      <c r="L5" t="s">
        <v>41</v>
      </c>
      <c r="M5" t="s">
        <v>45</v>
      </c>
      <c r="N5" t="s">
        <v>191</v>
      </c>
      <c r="O5" t="s">
        <v>33</v>
      </c>
      <c r="P5" t="s">
        <v>33</v>
      </c>
      <c r="Q5" t="s">
        <v>36</v>
      </c>
      <c r="R5">
        <v>5</v>
      </c>
      <c r="S5">
        <v>3</v>
      </c>
      <c r="T5">
        <v>4</v>
      </c>
      <c r="U5">
        <v>2</v>
      </c>
      <c r="V5">
        <v>1</v>
      </c>
      <c r="W5">
        <v>6</v>
      </c>
      <c r="X5">
        <v>5</v>
      </c>
      <c r="Y5">
        <v>2</v>
      </c>
      <c r="Z5">
        <v>4</v>
      </c>
      <c r="AA5">
        <v>9</v>
      </c>
      <c r="AB5">
        <v>7</v>
      </c>
      <c r="AC5">
        <v>8</v>
      </c>
      <c r="AD5">
        <v>1</v>
      </c>
      <c r="AE5">
        <v>10</v>
      </c>
      <c r="AF5">
        <v>3</v>
      </c>
      <c r="AG5">
        <f t="shared" ref="AG5:AG66" si="0">IF(I5&lt;=30,1,IF(I5&gt;=50,4,IF(AND(I5&gt;30,I5&lt;40),2,3)))</f>
        <v>2</v>
      </c>
    </row>
    <row r="6" spans="1:33" x14ac:dyDescent="0.25">
      <c r="A6">
        <v>6917068425</v>
      </c>
      <c r="B6">
        <v>174366944</v>
      </c>
      <c r="C6" s="2">
        <v>43300.301226851851</v>
      </c>
      <c r="D6" s="2">
        <v>43300.308715277781</v>
      </c>
      <c r="E6" t="s">
        <v>46</v>
      </c>
      <c r="F6" t="s">
        <v>47</v>
      </c>
      <c r="I6">
        <v>46</v>
      </c>
      <c r="J6" t="s">
        <v>33</v>
      </c>
      <c r="K6" t="s">
        <v>41</v>
      </c>
      <c r="L6" t="s">
        <v>41</v>
      </c>
      <c r="M6" t="s">
        <v>45</v>
      </c>
      <c r="N6" t="s">
        <v>191</v>
      </c>
      <c r="O6" t="s">
        <v>33</v>
      </c>
      <c r="P6" t="s">
        <v>41</v>
      </c>
      <c r="Q6" t="s">
        <v>36</v>
      </c>
      <c r="T6">
        <v>5</v>
      </c>
      <c r="V6">
        <v>4</v>
      </c>
      <c r="W6">
        <v>10</v>
      </c>
      <c r="X6">
        <v>7</v>
      </c>
      <c r="Y6">
        <v>2</v>
      </c>
      <c r="Z6">
        <v>5</v>
      </c>
      <c r="AA6">
        <v>3</v>
      </c>
      <c r="AB6">
        <v>9</v>
      </c>
      <c r="AC6">
        <v>8</v>
      </c>
      <c r="AD6">
        <v>1</v>
      </c>
      <c r="AE6">
        <v>4</v>
      </c>
      <c r="AF6">
        <v>6</v>
      </c>
      <c r="AG6">
        <f t="shared" si="0"/>
        <v>3</v>
      </c>
    </row>
    <row r="7" spans="1:33" x14ac:dyDescent="0.25">
      <c r="A7">
        <v>6916917346</v>
      </c>
      <c r="B7">
        <v>174366944</v>
      </c>
      <c r="C7" s="2">
        <v>43299.887800925928</v>
      </c>
      <c r="D7" s="2">
        <v>43299.889803240738</v>
      </c>
      <c r="E7" t="s">
        <v>48</v>
      </c>
      <c r="F7" t="s">
        <v>49</v>
      </c>
      <c r="I7">
        <v>39</v>
      </c>
      <c r="J7" t="s">
        <v>33</v>
      </c>
      <c r="K7" t="s">
        <v>33</v>
      </c>
      <c r="L7" t="s">
        <v>33</v>
      </c>
      <c r="M7" t="s">
        <v>34</v>
      </c>
      <c r="N7" t="s">
        <v>50</v>
      </c>
      <c r="O7" t="s">
        <v>33</v>
      </c>
      <c r="P7" t="s">
        <v>33</v>
      </c>
      <c r="Q7" t="s">
        <v>36</v>
      </c>
      <c r="T7">
        <v>5</v>
      </c>
      <c r="U7">
        <v>1</v>
      </c>
      <c r="W7">
        <v>4</v>
      </c>
      <c r="X7">
        <v>2</v>
      </c>
      <c r="Y7">
        <v>3</v>
      </c>
      <c r="Z7">
        <v>5</v>
      </c>
      <c r="AA7">
        <v>10</v>
      </c>
      <c r="AB7">
        <v>6</v>
      </c>
      <c r="AC7">
        <v>9</v>
      </c>
      <c r="AD7">
        <v>7</v>
      </c>
      <c r="AE7">
        <v>8</v>
      </c>
      <c r="AF7">
        <v>1</v>
      </c>
      <c r="AG7">
        <f t="shared" si="0"/>
        <v>2</v>
      </c>
    </row>
    <row r="8" spans="1:33" x14ac:dyDescent="0.25">
      <c r="A8">
        <v>6916839779</v>
      </c>
      <c r="B8">
        <v>174366944</v>
      </c>
      <c r="C8" s="2">
        <v>43299.710520833331</v>
      </c>
      <c r="D8" s="2">
        <v>43299.711898148147</v>
      </c>
      <c r="E8" t="s">
        <v>51</v>
      </c>
      <c r="F8" t="s">
        <v>52</v>
      </c>
      <c r="I8">
        <v>35</v>
      </c>
      <c r="J8" t="s">
        <v>33</v>
      </c>
      <c r="K8" t="s">
        <v>33</v>
      </c>
      <c r="L8" t="s">
        <v>33</v>
      </c>
      <c r="M8" t="s">
        <v>45</v>
      </c>
      <c r="N8" t="s">
        <v>191</v>
      </c>
      <c r="O8" t="s">
        <v>33</v>
      </c>
      <c r="P8" t="s">
        <v>33</v>
      </c>
      <c r="Q8" t="s">
        <v>36</v>
      </c>
      <c r="R8">
        <v>5</v>
      </c>
      <c r="S8">
        <v>1</v>
      </c>
      <c r="T8">
        <v>4</v>
      </c>
      <c r="U8">
        <v>3</v>
      </c>
      <c r="V8">
        <v>2</v>
      </c>
      <c r="W8">
        <v>5</v>
      </c>
      <c r="X8">
        <v>8</v>
      </c>
      <c r="Y8">
        <v>10</v>
      </c>
      <c r="Z8">
        <v>4</v>
      </c>
      <c r="AA8">
        <v>9</v>
      </c>
      <c r="AB8">
        <v>1</v>
      </c>
      <c r="AC8">
        <v>2</v>
      </c>
      <c r="AD8">
        <v>3</v>
      </c>
      <c r="AE8">
        <v>7</v>
      </c>
      <c r="AF8">
        <v>6</v>
      </c>
      <c r="AG8">
        <f t="shared" si="0"/>
        <v>2</v>
      </c>
    </row>
    <row r="9" spans="1:33" x14ac:dyDescent="0.25">
      <c r="A9">
        <v>6916708268</v>
      </c>
      <c r="B9">
        <v>174366944</v>
      </c>
      <c r="C9" s="2">
        <v>43299.523854166669</v>
      </c>
      <c r="D9" s="2">
        <v>43299.523854166669</v>
      </c>
      <c r="E9" t="s">
        <v>53</v>
      </c>
      <c r="F9" t="s">
        <v>54</v>
      </c>
      <c r="N9" t="s">
        <v>191</v>
      </c>
    </row>
    <row r="10" spans="1:33" x14ac:dyDescent="0.25">
      <c r="A10">
        <v>6916695236</v>
      </c>
      <c r="B10">
        <v>174366944</v>
      </c>
      <c r="C10" s="2">
        <v>43299.506967592592</v>
      </c>
      <c r="D10" s="2">
        <v>43299.506967592592</v>
      </c>
      <c r="E10" t="s">
        <v>55</v>
      </c>
      <c r="F10" t="s">
        <v>56</v>
      </c>
      <c r="N10" t="s">
        <v>191</v>
      </c>
    </row>
    <row r="11" spans="1:33" x14ac:dyDescent="0.25">
      <c r="A11">
        <v>6916689576</v>
      </c>
      <c r="B11">
        <v>174366944</v>
      </c>
      <c r="C11" s="2">
        <v>43299.496527777781</v>
      </c>
      <c r="D11" s="2">
        <v>43299.501956018517</v>
      </c>
      <c r="E11" t="s">
        <v>57</v>
      </c>
      <c r="F11" t="s">
        <v>58</v>
      </c>
      <c r="I11">
        <v>40</v>
      </c>
      <c r="J11" t="s">
        <v>33</v>
      </c>
      <c r="K11" t="s">
        <v>33</v>
      </c>
      <c r="L11" t="s">
        <v>33</v>
      </c>
      <c r="M11" t="s">
        <v>45</v>
      </c>
      <c r="N11" t="s">
        <v>191</v>
      </c>
      <c r="O11" t="s">
        <v>33</v>
      </c>
      <c r="P11" t="s">
        <v>33</v>
      </c>
      <c r="Q11" t="s">
        <v>36</v>
      </c>
      <c r="R11">
        <v>5</v>
      </c>
      <c r="V11">
        <v>1</v>
      </c>
      <c r="W11">
        <v>2</v>
      </c>
      <c r="X11">
        <v>1</v>
      </c>
      <c r="Y11">
        <v>3</v>
      </c>
      <c r="Z11">
        <v>4</v>
      </c>
      <c r="AA11">
        <v>10</v>
      </c>
      <c r="AB11">
        <v>5</v>
      </c>
      <c r="AC11">
        <v>6</v>
      </c>
      <c r="AD11">
        <v>7</v>
      </c>
      <c r="AE11">
        <v>8</v>
      </c>
      <c r="AF11">
        <v>9</v>
      </c>
      <c r="AG11">
        <f t="shared" si="0"/>
        <v>3</v>
      </c>
    </row>
    <row r="12" spans="1:33" x14ac:dyDescent="0.25">
      <c r="A12">
        <v>6916566012</v>
      </c>
      <c r="B12">
        <v>174366944</v>
      </c>
      <c r="C12" s="2">
        <v>43299.344513888893</v>
      </c>
      <c r="D12" s="2">
        <v>43299.347453703696</v>
      </c>
      <c r="E12" t="s">
        <v>59</v>
      </c>
      <c r="F12" t="s">
        <v>60</v>
      </c>
      <c r="I12">
        <v>30</v>
      </c>
      <c r="J12" t="s">
        <v>33</v>
      </c>
      <c r="K12" t="s">
        <v>41</v>
      </c>
      <c r="L12" t="s">
        <v>33</v>
      </c>
      <c r="M12" t="s">
        <v>45</v>
      </c>
      <c r="N12" t="s">
        <v>191</v>
      </c>
      <c r="O12" t="s">
        <v>33</v>
      </c>
      <c r="P12" t="s">
        <v>41</v>
      </c>
      <c r="Q12" t="s">
        <v>36</v>
      </c>
      <c r="R12">
        <v>5</v>
      </c>
      <c r="S12">
        <v>4</v>
      </c>
      <c r="T12">
        <v>3</v>
      </c>
      <c r="U12">
        <v>2</v>
      </c>
      <c r="V12">
        <v>1</v>
      </c>
      <c r="W12">
        <v>10</v>
      </c>
      <c r="X12">
        <v>8</v>
      </c>
      <c r="Y12">
        <v>2</v>
      </c>
      <c r="Z12">
        <v>7</v>
      </c>
      <c r="AA12">
        <v>9</v>
      </c>
      <c r="AB12">
        <v>5</v>
      </c>
      <c r="AC12">
        <v>6</v>
      </c>
      <c r="AD12">
        <v>4</v>
      </c>
      <c r="AE12">
        <v>3</v>
      </c>
      <c r="AF12">
        <v>1</v>
      </c>
      <c r="AG12">
        <f t="shared" si="0"/>
        <v>1</v>
      </c>
    </row>
    <row r="13" spans="1:33" x14ac:dyDescent="0.25">
      <c r="A13">
        <v>6916547757</v>
      </c>
      <c r="B13">
        <v>174366944</v>
      </c>
      <c r="C13" s="2">
        <v>43299.319733796299</v>
      </c>
      <c r="D13" s="2">
        <v>43299.322337962964</v>
      </c>
      <c r="E13" t="s">
        <v>61</v>
      </c>
      <c r="F13" t="s">
        <v>62</v>
      </c>
      <c r="J13" t="s">
        <v>41</v>
      </c>
      <c r="K13" t="s">
        <v>41</v>
      </c>
      <c r="L13" t="s">
        <v>41</v>
      </c>
      <c r="M13" t="s">
        <v>45</v>
      </c>
      <c r="N13" t="s">
        <v>191</v>
      </c>
      <c r="O13" t="s">
        <v>33</v>
      </c>
      <c r="P13" t="s">
        <v>33</v>
      </c>
      <c r="Q13" t="s">
        <v>63</v>
      </c>
      <c r="R13">
        <v>4</v>
      </c>
      <c r="S13">
        <v>2</v>
      </c>
      <c r="T13">
        <v>1</v>
      </c>
      <c r="U13">
        <v>5</v>
      </c>
      <c r="V13">
        <v>3</v>
      </c>
      <c r="W13">
        <v>9</v>
      </c>
      <c r="X13">
        <v>8</v>
      </c>
      <c r="Y13">
        <v>10</v>
      </c>
      <c r="Z13">
        <v>3</v>
      </c>
      <c r="AA13">
        <v>1</v>
      </c>
      <c r="AB13">
        <v>7</v>
      </c>
      <c r="AC13">
        <v>6</v>
      </c>
      <c r="AD13">
        <v>2</v>
      </c>
      <c r="AE13">
        <v>4</v>
      </c>
      <c r="AF13">
        <v>5</v>
      </c>
    </row>
    <row r="14" spans="1:33" x14ac:dyDescent="0.25">
      <c r="A14">
        <v>6916532145</v>
      </c>
      <c r="B14">
        <v>174216493</v>
      </c>
      <c r="C14" s="2">
        <v>43299.293310185189</v>
      </c>
      <c r="D14" s="2">
        <v>43299.295254629629</v>
      </c>
      <c r="E14" t="s">
        <v>64</v>
      </c>
      <c r="I14">
        <v>34</v>
      </c>
      <c r="J14" t="s">
        <v>33</v>
      </c>
      <c r="K14" t="s">
        <v>41</v>
      </c>
      <c r="L14" t="s">
        <v>33</v>
      </c>
      <c r="M14" t="s">
        <v>45</v>
      </c>
      <c r="N14" t="s">
        <v>191</v>
      </c>
      <c r="O14" t="s">
        <v>33</v>
      </c>
      <c r="P14" t="s">
        <v>33</v>
      </c>
      <c r="Q14" t="s">
        <v>36</v>
      </c>
      <c r="R14">
        <v>4</v>
      </c>
      <c r="S14">
        <v>2</v>
      </c>
      <c r="T14">
        <v>5</v>
      </c>
      <c r="U14">
        <v>1</v>
      </c>
      <c r="V14">
        <v>3</v>
      </c>
      <c r="W14">
        <v>10</v>
      </c>
      <c r="X14">
        <v>4</v>
      </c>
      <c r="Y14">
        <v>2</v>
      </c>
      <c r="Z14">
        <v>5</v>
      </c>
      <c r="AA14">
        <v>3</v>
      </c>
      <c r="AB14">
        <v>6</v>
      </c>
      <c r="AC14">
        <v>7</v>
      </c>
      <c r="AD14">
        <v>8</v>
      </c>
      <c r="AE14">
        <v>9</v>
      </c>
      <c r="AF14">
        <v>1</v>
      </c>
      <c r="AG14">
        <f t="shared" si="0"/>
        <v>2</v>
      </c>
    </row>
    <row r="15" spans="1:33" x14ac:dyDescent="0.25">
      <c r="A15">
        <v>6916528038</v>
      </c>
      <c r="B15">
        <v>174366944</v>
      </c>
      <c r="C15" s="2">
        <v>43299.28502314815</v>
      </c>
      <c r="D15" s="2">
        <v>43299.288032407407</v>
      </c>
      <c r="E15" t="s">
        <v>65</v>
      </c>
      <c r="F15" t="s">
        <v>66</v>
      </c>
      <c r="I15">
        <v>47</v>
      </c>
      <c r="J15" t="s">
        <v>41</v>
      </c>
      <c r="K15" t="s">
        <v>41</v>
      </c>
      <c r="L15" t="s">
        <v>33</v>
      </c>
      <c r="M15" t="s">
        <v>45</v>
      </c>
      <c r="N15" t="s">
        <v>191</v>
      </c>
      <c r="O15" t="s">
        <v>33</v>
      </c>
      <c r="P15" t="s">
        <v>41</v>
      </c>
      <c r="Q15" t="s">
        <v>36</v>
      </c>
      <c r="W15">
        <v>5</v>
      </c>
      <c r="X15">
        <v>4</v>
      </c>
      <c r="Y15">
        <v>3</v>
      </c>
      <c r="Z15">
        <v>6</v>
      </c>
      <c r="AA15">
        <v>7</v>
      </c>
      <c r="AB15">
        <v>8</v>
      </c>
      <c r="AC15">
        <v>9</v>
      </c>
      <c r="AD15">
        <v>2</v>
      </c>
      <c r="AE15">
        <v>1</v>
      </c>
      <c r="AF15">
        <v>10</v>
      </c>
      <c r="AG15">
        <f t="shared" si="0"/>
        <v>3</v>
      </c>
    </row>
    <row r="16" spans="1:33" x14ac:dyDescent="0.25">
      <c r="A16">
        <v>6916396193</v>
      </c>
      <c r="B16">
        <v>174366944</v>
      </c>
      <c r="C16" s="2">
        <v>43298.931203703702</v>
      </c>
      <c r="D16" s="2">
        <v>43298.933865740742</v>
      </c>
      <c r="E16" t="s">
        <v>67</v>
      </c>
      <c r="F16" t="s">
        <v>68</v>
      </c>
      <c r="I16">
        <v>30</v>
      </c>
      <c r="J16" t="s">
        <v>33</v>
      </c>
      <c r="K16" t="s">
        <v>41</v>
      </c>
      <c r="L16" t="s">
        <v>33</v>
      </c>
      <c r="M16" t="s">
        <v>45</v>
      </c>
      <c r="N16" t="s">
        <v>191</v>
      </c>
      <c r="O16" t="s">
        <v>33</v>
      </c>
      <c r="P16" t="s">
        <v>33</v>
      </c>
      <c r="Q16" t="s">
        <v>63</v>
      </c>
      <c r="R16">
        <v>4</v>
      </c>
      <c r="S16">
        <v>1</v>
      </c>
      <c r="T16">
        <v>2</v>
      </c>
      <c r="U16">
        <v>3</v>
      </c>
      <c r="V16">
        <v>5</v>
      </c>
      <c r="W16">
        <v>5</v>
      </c>
      <c r="X16">
        <v>8</v>
      </c>
      <c r="Y16">
        <v>3</v>
      </c>
      <c r="Z16">
        <v>2</v>
      </c>
      <c r="AA16">
        <v>6</v>
      </c>
      <c r="AB16">
        <v>7</v>
      </c>
      <c r="AC16">
        <v>9</v>
      </c>
      <c r="AD16">
        <v>1</v>
      </c>
      <c r="AE16">
        <v>10</v>
      </c>
      <c r="AF16">
        <v>4</v>
      </c>
      <c r="AG16">
        <f t="shared" si="0"/>
        <v>1</v>
      </c>
    </row>
    <row r="17" spans="1:33" x14ac:dyDescent="0.25">
      <c r="A17">
        <v>6916245975</v>
      </c>
      <c r="B17">
        <v>174366944</v>
      </c>
      <c r="C17" s="2">
        <v>43298.618645833332</v>
      </c>
      <c r="D17" s="2">
        <v>43298.618645833332</v>
      </c>
      <c r="E17" t="s">
        <v>69</v>
      </c>
      <c r="F17" t="s">
        <v>70</v>
      </c>
      <c r="N17" t="s">
        <v>191</v>
      </c>
    </row>
    <row r="18" spans="1:33" x14ac:dyDescent="0.25">
      <c r="A18">
        <v>6915769232</v>
      </c>
      <c r="B18">
        <v>174216493</v>
      </c>
      <c r="C18" s="2">
        <v>43297.739687499998</v>
      </c>
      <c r="D18" s="2">
        <v>43297.741111111107</v>
      </c>
      <c r="E18" t="s">
        <v>71</v>
      </c>
      <c r="I18">
        <v>39</v>
      </c>
      <c r="J18" t="s">
        <v>41</v>
      </c>
      <c r="K18" t="s">
        <v>41</v>
      </c>
      <c r="L18" t="s">
        <v>41</v>
      </c>
      <c r="M18" t="s">
        <v>45</v>
      </c>
      <c r="N18" t="s">
        <v>191</v>
      </c>
      <c r="O18" t="s">
        <v>41</v>
      </c>
      <c r="P18" t="s">
        <v>41</v>
      </c>
      <c r="Q18" t="s">
        <v>36</v>
      </c>
      <c r="R18">
        <v>1</v>
      </c>
      <c r="S18">
        <v>2</v>
      </c>
      <c r="T18">
        <v>5</v>
      </c>
      <c r="U18">
        <v>3</v>
      </c>
      <c r="V18">
        <v>4</v>
      </c>
      <c r="W18">
        <v>1</v>
      </c>
      <c r="X18">
        <v>2</v>
      </c>
      <c r="Y18">
        <v>3</v>
      </c>
      <c r="Z18">
        <v>4</v>
      </c>
      <c r="AA18">
        <v>5</v>
      </c>
      <c r="AB18">
        <v>6</v>
      </c>
      <c r="AC18">
        <v>7</v>
      </c>
      <c r="AD18">
        <v>8</v>
      </c>
      <c r="AE18">
        <v>9</v>
      </c>
      <c r="AF18">
        <v>10</v>
      </c>
      <c r="AG18">
        <f t="shared" si="0"/>
        <v>2</v>
      </c>
    </row>
    <row r="19" spans="1:33" x14ac:dyDescent="0.25">
      <c r="A19">
        <v>6915710074</v>
      </c>
      <c r="B19">
        <v>174216493</v>
      </c>
      <c r="C19" s="2">
        <v>43297.614247685182</v>
      </c>
      <c r="D19" s="2">
        <v>43297.650972222233</v>
      </c>
      <c r="E19" t="s">
        <v>72</v>
      </c>
      <c r="I19">
        <v>28</v>
      </c>
      <c r="J19" t="s">
        <v>33</v>
      </c>
      <c r="K19" t="s">
        <v>41</v>
      </c>
      <c r="L19" t="s">
        <v>41</v>
      </c>
      <c r="M19" t="s">
        <v>45</v>
      </c>
      <c r="N19" t="s">
        <v>191</v>
      </c>
      <c r="O19" t="s">
        <v>33</v>
      </c>
      <c r="P19" t="s">
        <v>41</v>
      </c>
      <c r="Q19" t="s">
        <v>36</v>
      </c>
      <c r="R19">
        <v>2</v>
      </c>
      <c r="S19">
        <v>1</v>
      </c>
      <c r="T19">
        <v>3</v>
      </c>
      <c r="U19">
        <v>4</v>
      </c>
      <c r="V19">
        <v>5</v>
      </c>
      <c r="W19">
        <v>10</v>
      </c>
      <c r="X19">
        <v>5</v>
      </c>
      <c r="Y19">
        <v>3</v>
      </c>
      <c r="Z19">
        <v>9</v>
      </c>
      <c r="AA19">
        <v>6</v>
      </c>
      <c r="AB19">
        <v>4</v>
      </c>
      <c r="AC19">
        <v>7</v>
      </c>
      <c r="AD19">
        <v>2</v>
      </c>
      <c r="AE19">
        <v>8</v>
      </c>
      <c r="AF19">
        <v>1</v>
      </c>
      <c r="AG19">
        <f t="shared" si="0"/>
        <v>1</v>
      </c>
    </row>
    <row r="20" spans="1:33" x14ac:dyDescent="0.25">
      <c r="A20">
        <v>6914990772</v>
      </c>
      <c r="B20">
        <v>174216493</v>
      </c>
      <c r="C20" s="2">
        <v>43295.777928240743</v>
      </c>
      <c r="D20" s="2">
        <v>43295.780219907407</v>
      </c>
      <c r="E20" t="s">
        <v>73</v>
      </c>
      <c r="I20">
        <v>36</v>
      </c>
      <c r="J20" t="s">
        <v>41</v>
      </c>
      <c r="K20" t="s">
        <v>41</v>
      </c>
      <c r="L20" t="s">
        <v>41</v>
      </c>
      <c r="M20" t="s">
        <v>45</v>
      </c>
      <c r="N20" t="s">
        <v>191</v>
      </c>
      <c r="O20" t="s">
        <v>41</v>
      </c>
      <c r="P20" t="s">
        <v>41</v>
      </c>
      <c r="Q20" t="s">
        <v>36</v>
      </c>
      <c r="R20">
        <v>1</v>
      </c>
      <c r="S20">
        <v>4</v>
      </c>
      <c r="T20">
        <v>2</v>
      </c>
      <c r="U20">
        <v>3</v>
      </c>
      <c r="V20">
        <v>5</v>
      </c>
      <c r="W20">
        <v>1</v>
      </c>
      <c r="X20">
        <v>2</v>
      </c>
      <c r="Y20">
        <v>6</v>
      </c>
      <c r="Z20">
        <v>4</v>
      </c>
      <c r="AA20">
        <v>3</v>
      </c>
      <c r="AB20">
        <v>5</v>
      </c>
      <c r="AC20">
        <v>7</v>
      </c>
      <c r="AD20">
        <v>8</v>
      </c>
      <c r="AE20">
        <v>9</v>
      </c>
      <c r="AF20">
        <v>10</v>
      </c>
      <c r="AG20">
        <f t="shared" si="0"/>
        <v>2</v>
      </c>
    </row>
    <row r="21" spans="1:33" x14ac:dyDescent="0.25">
      <c r="A21">
        <v>6914217637</v>
      </c>
      <c r="B21">
        <v>174216493</v>
      </c>
      <c r="C21" s="2">
        <v>43293.758032407408</v>
      </c>
      <c r="D21" s="2">
        <v>43293.760347222233</v>
      </c>
      <c r="E21" t="s">
        <v>74</v>
      </c>
      <c r="I21">
        <v>48</v>
      </c>
      <c r="J21" t="s">
        <v>41</v>
      </c>
      <c r="K21" t="s">
        <v>41</v>
      </c>
      <c r="L21" t="s">
        <v>41</v>
      </c>
      <c r="M21" t="s">
        <v>45</v>
      </c>
      <c r="N21" t="s">
        <v>191</v>
      </c>
      <c r="O21" t="s">
        <v>33</v>
      </c>
      <c r="P21" t="s">
        <v>41</v>
      </c>
      <c r="Q21" t="s">
        <v>36</v>
      </c>
      <c r="R21">
        <v>5</v>
      </c>
      <c r="S21">
        <v>2</v>
      </c>
      <c r="T21">
        <v>1</v>
      </c>
      <c r="U21">
        <v>3</v>
      </c>
      <c r="V21">
        <v>4</v>
      </c>
      <c r="W21">
        <v>10</v>
      </c>
      <c r="X21">
        <v>7</v>
      </c>
      <c r="Y21">
        <v>1</v>
      </c>
      <c r="Z21">
        <v>3</v>
      </c>
      <c r="AA21">
        <v>4</v>
      </c>
      <c r="AB21">
        <v>5</v>
      </c>
      <c r="AC21">
        <v>6</v>
      </c>
      <c r="AD21">
        <v>2</v>
      </c>
      <c r="AE21">
        <v>8</v>
      </c>
      <c r="AF21">
        <v>9</v>
      </c>
      <c r="AG21">
        <f t="shared" si="0"/>
        <v>3</v>
      </c>
    </row>
    <row r="22" spans="1:33" x14ac:dyDescent="0.25">
      <c r="A22">
        <v>6914058606</v>
      </c>
      <c r="B22">
        <v>174216493</v>
      </c>
      <c r="C22" s="2">
        <v>43293.506076388891</v>
      </c>
      <c r="D22" s="2">
        <v>43293.507673611108</v>
      </c>
      <c r="E22" t="s">
        <v>75</v>
      </c>
      <c r="I22">
        <v>33</v>
      </c>
      <c r="J22" t="s">
        <v>33</v>
      </c>
      <c r="K22" t="s">
        <v>41</v>
      </c>
      <c r="L22" t="s">
        <v>41</v>
      </c>
      <c r="M22" t="s">
        <v>45</v>
      </c>
      <c r="N22" t="s">
        <v>191</v>
      </c>
      <c r="O22" t="s">
        <v>33</v>
      </c>
      <c r="P22" t="s">
        <v>41</v>
      </c>
      <c r="Q22" t="s">
        <v>36</v>
      </c>
      <c r="R22">
        <v>1</v>
      </c>
      <c r="S22">
        <v>4</v>
      </c>
      <c r="T22">
        <v>3</v>
      </c>
      <c r="U22">
        <v>2</v>
      </c>
      <c r="V22">
        <v>5</v>
      </c>
      <c r="W22">
        <v>10</v>
      </c>
      <c r="X22">
        <v>9</v>
      </c>
      <c r="Y22">
        <v>1</v>
      </c>
      <c r="Z22">
        <v>8</v>
      </c>
      <c r="AA22">
        <v>2</v>
      </c>
      <c r="AB22">
        <v>7</v>
      </c>
      <c r="AC22">
        <v>3</v>
      </c>
      <c r="AD22">
        <v>4</v>
      </c>
      <c r="AE22">
        <v>6</v>
      </c>
      <c r="AF22">
        <v>5</v>
      </c>
      <c r="AG22">
        <f t="shared" si="0"/>
        <v>2</v>
      </c>
    </row>
    <row r="23" spans="1:33" x14ac:dyDescent="0.25">
      <c r="A23">
        <v>6913685769</v>
      </c>
      <c r="B23">
        <v>174216493</v>
      </c>
      <c r="C23" s="2">
        <v>43292.731493055559</v>
      </c>
      <c r="D23" s="2">
        <v>43292.735347222217</v>
      </c>
      <c r="E23" t="s">
        <v>76</v>
      </c>
      <c r="I23">
        <v>43</v>
      </c>
      <c r="J23" t="s">
        <v>41</v>
      </c>
      <c r="K23" t="s">
        <v>33</v>
      </c>
      <c r="L23" t="s">
        <v>33</v>
      </c>
      <c r="M23" t="s">
        <v>45</v>
      </c>
      <c r="N23" t="s">
        <v>191</v>
      </c>
      <c r="O23" t="s">
        <v>33</v>
      </c>
      <c r="P23" t="s">
        <v>33</v>
      </c>
      <c r="Q23" t="s">
        <v>36</v>
      </c>
      <c r="R23">
        <v>1</v>
      </c>
      <c r="S23">
        <v>3</v>
      </c>
      <c r="T23">
        <v>4</v>
      </c>
      <c r="U23">
        <v>2</v>
      </c>
      <c r="V23">
        <v>5</v>
      </c>
      <c r="W23">
        <v>2</v>
      </c>
      <c r="X23">
        <v>3</v>
      </c>
      <c r="Y23">
        <v>4</v>
      </c>
      <c r="Z23">
        <v>5</v>
      </c>
      <c r="AA23">
        <v>6</v>
      </c>
      <c r="AB23">
        <v>7</v>
      </c>
      <c r="AC23">
        <v>1</v>
      </c>
      <c r="AD23">
        <v>8</v>
      </c>
      <c r="AE23">
        <v>9</v>
      </c>
      <c r="AF23">
        <v>10</v>
      </c>
      <c r="AG23">
        <f t="shared" si="0"/>
        <v>3</v>
      </c>
    </row>
    <row r="24" spans="1:33" x14ac:dyDescent="0.25">
      <c r="A24">
        <v>6913678662</v>
      </c>
      <c r="B24">
        <v>174216493</v>
      </c>
      <c r="C24" s="2">
        <v>43292.72016203704</v>
      </c>
      <c r="D24" s="2">
        <v>43292.722037037027</v>
      </c>
      <c r="E24" t="s">
        <v>77</v>
      </c>
      <c r="I24">
        <v>33</v>
      </c>
      <c r="J24" t="s">
        <v>33</v>
      </c>
      <c r="K24" t="s">
        <v>41</v>
      </c>
      <c r="L24" t="s">
        <v>41</v>
      </c>
      <c r="M24" t="s">
        <v>45</v>
      </c>
      <c r="N24" t="s">
        <v>191</v>
      </c>
      <c r="O24" t="s">
        <v>33</v>
      </c>
      <c r="P24" t="s">
        <v>33</v>
      </c>
      <c r="Q24" t="s">
        <v>63</v>
      </c>
      <c r="R24">
        <v>2</v>
      </c>
      <c r="S24">
        <v>3</v>
      </c>
      <c r="T24">
        <v>5</v>
      </c>
      <c r="U24">
        <v>1</v>
      </c>
      <c r="V24">
        <v>4</v>
      </c>
      <c r="W24">
        <v>1</v>
      </c>
      <c r="X24">
        <v>7</v>
      </c>
      <c r="Y24">
        <v>8</v>
      </c>
      <c r="Z24">
        <v>4</v>
      </c>
      <c r="AA24">
        <v>2</v>
      </c>
      <c r="AB24">
        <v>5</v>
      </c>
      <c r="AC24">
        <v>3</v>
      </c>
      <c r="AD24">
        <v>10</v>
      </c>
      <c r="AE24">
        <v>6</v>
      </c>
      <c r="AF24">
        <v>9</v>
      </c>
      <c r="AG24">
        <f t="shared" si="0"/>
        <v>2</v>
      </c>
    </row>
    <row r="25" spans="1:33" x14ac:dyDescent="0.25">
      <c r="A25">
        <v>6913670945</v>
      </c>
      <c r="B25">
        <v>174216493</v>
      </c>
      <c r="C25" s="2">
        <v>43292.702719907407</v>
      </c>
      <c r="D25" s="2">
        <v>43292.707939814813</v>
      </c>
      <c r="E25" t="s">
        <v>78</v>
      </c>
      <c r="I25">
        <v>50</v>
      </c>
      <c r="J25" t="s">
        <v>41</v>
      </c>
      <c r="K25" t="s">
        <v>41</v>
      </c>
      <c r="L25" t="s">
        <v>41</v>
      </c>
      <c r="M25" t="s">
        <v>45</v>
      </c>
      <c r="N25" t="s">
        <v>191</v>
      </c>
      <c r="O25" t="s">
        <v>41</v>
      </c>
      <c r="P25" t="s">
        <v>41</v>
      </c>
      <c r="Q25" t="s">
        <v>63</v>
      </c>
      <c r="R25">
        <v>1</v>
      </c>
      <c r="S25">
        <v>5</v>
      </c>
      <c r="T25">
        <v>3</v>
      </c>
      <c r="U25">
        <v>2</v>
      </c>
      <c r="V25">
        <v>4</v>
      </c>
      <c r="W25">
        <v>4</v>
      </c>
      <c r="X25">
        <v>6</v>
      </c>
      <c r="Y25">
        <v>7</v>
      </c>
      <c r="Z25">
        <v>5</v>
      </c>
      <c r="AA25">
        <v>9</v>
      </c>
      <c r="AB25">
        <v>3</v>
      </c>
      <c r="AC25">
        <v>2</v>
      </c>
      <c r="AD25">
        <v>10</v>
      </c>
      <c r="AE25">
        <v>1</v>
      </c>
      <c r="AF25">
        <v>8</v>
      </c>
      <c r="AG25">
        <f t="shared" si="0"/>
        <v>4</v>
      </c>
    </row>
    <row r="26" spans="1:33" x14ac:dyDescent="0.25">
      <c r="A26">
        <v>6913492647</v>
      </c>
      <c r="B26">
        <v>174216493</v>
      </c>
      <c r="C26" s="2">
        <v>43292.46603009259</v>
      </c>
      <c r="D26" s="2">
        <v>43292.467685185176</v>
      </c>
      <c r="E26" t="s">
        <v>79</v>
      </c>
      <c r="I26">
        <v>40</v>
      </c>
      <c r="J26" t="s">
        <v>41</v>
      </c>
      <c r="K26" t="s">
        <v>41</v>
      </c>
      <c r="L26" t="s">
        <v>41</v>
      </c>
      <c r="M26" t="s">
        <v>45</v>
      </c>
      <c r="N26" t="s">
        <v>191</v>
      </c>
      <c r="O26" t="s">
        <v>41</v>
      </c>
      <c r="P26" t="s">
        <v>41</v>
      </c>
      <c r="Q26" t="s">
        <v>36</v>
      </c>
      <c r="R26">
        <v>1</v>
      </c>
      <c r="S26">
        <v>2</v>
      </c>
      <c r="T26">
        <v>3</v>
      </c>
      <c r="U26">
        <v>4</v>
      </c>
      <c r="V26">
        <v>5</v>
      </c>
      <c r="W26">
        <v>3</v>
      </c>
      <c r="X26">
        <v>6</v>
      </c>
      <c r="Y26">
        <v>2</v>
      </c>
      <c r="Z26">
        <v>10</v>
      </c>
      <c r="AA26">
        <v>5</v>
      </c>
      <c r="AB26">
        <v>8</v>
      </c>
      <c r="AC26">
        <v>7</v>
      </c>
      <c r="AD26">
        <v>1</v>
      </c>
      <c r="AE26">
        <v>4</v>
      </c>
      <c r="AF26">
        <v>9</v>
      </c>
      <c r="AG26">
        <f t="shared" si="0"/>
        <v>3</v>
      </c>
    </row>
    <row r="27" spans="1:33" x14ac:dyDescent="0.25">
      <c r="A27">
        <v>6913485230</v>
      </c>
      <c r="B27">
        <v>174216493</v>
      </c>
      <c r="C27" s="2">
        <v>43292.425636574073</v>
      </c>
      <c r="D27" s="2">
        <v>43292.458379629628</v>
      </c>
      <c r="E27" t="s">
        <v>80</v>
      </c>
      <c r="I27">
        <v>30</v>
      </c>
      <c r="J27" t="s">
        <v>41</v>
      </c>
      <c r="K27" t="s">
        <v>41</v>
      </c>
      <c r="L27" t="s">
        <v>41</v>
      </c>
      <c r="M27" t="s">
        <v>45</v>
      </c>
      <c r="N27" t="s">
        <v>191</v>
      </c>
      <c r="O27" t="s">
        <v>41</v>
      </c>
      <c r="P27" t="s">
        <v>41</v>
      </c>
      <c r="Q27" t="s">
        <v>63</v>
      </c>
      <c r="R27">
        <v>2</v>
      </c>
      <c r="S27">
        <v>5</v>
      </c>
      <c r="T27">
        <v>4</v>
      </c>
      <c r="U27">
        <v>3</v>
      </c>
      <c r="V27">
        <v>1</v>
      </c>
      <c r="W27">
        <v>10</v>
      </c>
      <c r="X27">
        <v>1</v>
      </c>
      <c r="Y27">
        <v>2</v>
      </c>
      <c r="Z27">
        <v>9</v>
      </c>
      <c r="AA27">
        <v>8</v>
      </c>
      <c r="AB27">
        <v>5</v>
      </c>
      <c r="AC27">
        <v>4</v>
      </c>
      <c r="AD27">
        <v>3</v>
      </c>
      <c r="AE27">
        <v>7</v>
      </c>
      <c r="AF27">
        <v>6</v>
      </c>
      <c r="AG27">
        <f t="shared" si="0"/>
        <v>1</v>
      </c>
    </row>
    <row r="28" spans="1:33" x14ac:dyDescent="0.25">
      <c r="A28">
        <v>6913469490</v>
      </c>
      <c r="B28">
        <v>174366944</v>
      </c>
      <c r="C28" s="2">
        <v>43292.438379629632</v>
      </c>
      <c r="D28" s="2">
        <v>43292.438379629632</v>
      </c>
      <c r="E28" t="s">
        <v>81</v>
      </c>
      <c r="F28" t="s">
        <v>82</v>
      </c>
      <c r="N28" t="s">
        <v>191</v>
      </c>
    </row>
    <row r="29" spans="1:33" x14ac:dyDescent="0.25">
      <c r="A29">
        <v>6913382716</v>
      </c>
      <c r="B29">
        <v>174216493</v>
      </c>
      <c r="C29" s="2">
        <v>43292.324490740742</v>
      </c>
      <c r="D29" s="2">
        <v>43292.329039351847</v>
      </c>
      <c r="E29" t="s">
        <v>83</v>
      </c>
      <c r="I29">
        <v>46</v>
      </c>
      <c r="J29" t="s">
        <v>33</v>
      </c>
      <c r="K29" t="s">
        <v>41</v>
      </c>
      <c r="L29" t="s">
        <v>41</v>
      </c>
      <c r="M29" t="s">
        <v>45</v>
      </c>
      <c r="N29" t="s">
        <v>191</v>
      </c>
      <c r="O29" t="s">
        <v>33</v>
      </c>
      <c r="P29" t="s">
        <v>33</v>
      </c>
      <c r="Q29" t="s">
        <v>36</v>
      </c>
      <c r="R29">
        <v>1</v>
      </c>
      <c r="S29">
        <v>2</v>
      </c>
      <c r="T29">
        <v>4</v>
      </c>
      <c r="U29">
        <v>3</v>
      </c>
      <c r="V29">
        <v>5</v>
      </c>
      <c r="W29">
        <v>1</v>
      </c>
      <c r="X29">
        <v>3</v>
      </c>
      <c r="Y29">
        <v>2</v>
      </c>
      <c r="Z29">
        <v>5</v>
      </c>
      <c r="AA29">
        <v>6</v>
      </c>
      <c r="AB29">
        <v>4</v>
      </c>
      <c r="AC29">
        <v>7</v>
      </c>
      <c r="AD29">
        <v>8</v>
      </c>
      <c r="AE29">
        <v>9</v>
      </c>
      <c r="AF29">
        <v>10</v>
      </c>
      <c r="AG29">
        <f t="shared" si="0"/>
        <v>3</v>
      </c>
    </row>
    <row r="30" spans="1:33" x14ac:dyDescent="0.25">
      <c r="A30">
        <v>6913205425</v>
      </c>
      <c r="B30">
        <v>174216493</v>
      </c>
      <c r="C30" s="2">
        <v>43291.85796296296</v>
      </c>
      <c r="D30" s="2">
        <v>43291.862118055556</v>
      </c>
      <c r="E30" t="s">
        <v>84</v>
      </c>
      <c r="I30">
        <v>50</v>
      </c>
      <c r="J30" t="s">
        <v>33</v>
      </c>
      <c r="K30" t="s">
        <v>41</v>
      </c>
      <c r="L30" t="s">
        <v>41</v>
      </c>
      <c r="M30" t="s">
        <v>45</v>
      </c>
      <c r="N30" t="s">
        <v>191</v>
      </c>
      <c r="O30" t="s">
        <v>33</v>
      </c>
      <c r="P30" t="s">
        <v>41</v>
      </c>
      <c r="Q30" t="s">
        <v>36</v>
      </c>
      <c r="R30">
        <v>4</v>
      </c>
      <c r="S30">
        <v>2</v>
      </c>
      <c r="T30">
        <v>3</v>
      </c>
      <c r="U30">
        <v>5</v>
      </c>
      <c r="V30">
        <v>1</v>
      </c>
      <c r="W30">
        <v>10</v>
      </c>
      <c r="X30">
        <v>6</v>
      </c>
      <c r="Y30">
        <v>5</v>
      </c>
      <c r="Z30">
        <v>4</v>
      </c>
      <c r="AA30">
        <v>3</v>
      </c>
      <c r="AB30">
        <v>7</v>
      </c>
      <c r="AC30">
        <v>9</v>
      </c>
      <c r="AD30">
        <v>1</v>
      </c>
      <c r="AE30">
        <v>8</v>
      </c>
      <c r="AF30">
        <v>2</v>
      </c>
      <c r="AG30">
        <f t="shared" si="0"/>
        <v>4</v>
      </c>
    </row>
    <row r="31" spans="1:33" x14ac:dyDescent="0.25">
      <c r="A31">
        <v>6913202053</v>
      </c>
      <c r="B31">
        <v>174216493</v>
      </c>
      <c r="C31" s="2">
        <v>43291.852141203701</v>
      </c>
      <c r="D31" s="2">
        <v>43291.853356481479</v>
      </c>
      <c r="E31" t="s">
        <v>85</v>
      </c>
      <c r="I31">
        <v>42</v>
      </c>
      <c r="J31" t="s">
        <v>33</v>
      </c>
      <c r="K31" t="s">
        <v>41</v>
      </c>
      <c r="L31" t="s">
        <v>33</v>
      </c>
      <c r="M31" t="s">
        <v>34</v>
      </c>
      <c r="N31" t="s">
        <v>86</v>
      </c>
      <c r="O31" t="s">
        <v>33</v>
      </c>
      <c r="P31" t="s">
        <v>41</v>
      </c>
      <c r="Q31" t="s">
        <v>36</v>
      </c>
      <c r="R31">
        <v>2</v>
      </c>
      <c r="S31">
        <v>3</v>
      </c>
      <c r="T31">
        <v>1</v>
      </c>
      <c r="U31">
        <v>5</v>
      </c>
      <c r="V31">
        <v>4</v>
      </c>
      <c r="W31">
        <v>1</v>
      </c>
      <c r="X31">
        <v>2</v>
      </c>
      <c r="Y31">
        <v>3</v>
      </c>
      <c r="Z31">
        <v>4</v>
      </c>
      <c r="AA31">
        <v>5</v>
      </c>
      <c r="AB31">
        <v>6</v>
      </c>
      <c r="AC31">
        <v>8</v>
      </c>
      <c r="AD31">
        <v>7</v>
      </c>
      <c r="AE31">
        <v>9</v>
      </c>
      <c r="AF31">
        <v>10</v>
      </c>
      <c r="AG31">
        <f t="shared" si="0"/>
        <v>3</v>
      </c>
    </row>
    <row r="32" spans="1:33" x14ac:dyDescent="0.25">
      <c r="A32">
        <v>6913175729</v>
      </c>
      <c r="B32">
        <v>174216493</v>
      </c>
      <c r="C32" s="2">
        <v>43291.789687500001</v>
      </c>
      <c r="D32" s="2">
        <v>43291.790729166663</v>
      </c>
      <c r="E32" t="s">
        <v>87</v>
      </c>
      <c r="I32">
        <v>36</v>
      </c>
      <c r="J32" t="s">
        <v>41</v>
      </c>
      <c r="K32" t="s">
        <v>41</v>
      </c>
      <c r="L32" t="s">
        <v>41</v>
      </c>
      <c r="M32" t="s">
        <v>45</v>
      </c>
      <c r="N32" t="s">
        <v>191</v>
      </c>
      <c r="O32" t="s">
        <v>33</v>
      </c>
      <c r="P32" t="s">
        <v>41</v>
      </c>
      <c r="Q32" t="s">
        <v>36</v>
      </c>
      <c r="R32">
        <v>5</v>
      </c>
      <c r="W32">
        <v>1</v>
      </c>
      <c r="X32">
        <v>2</v>
      </c>
      <c r="Y32">
        <v>3</v>
      </c>
      <c r="Z32">
        <v>7</v>
      </c>
      <c r="AA32">
        <v>4</v>
      </c>
      <c r="AB32">
        <v>5</v>
      </c>
      <c r="AC32">
        <v>6</v>
      </c>
      <c r="AD32">
        <v>8</v>
      </c>
      <c r="AE32">
        <v>9</v>
      </c>
      <c r="AF32">
        <v>10</v>
      </c>
      <c r="AG32">
        <f t="shared" si="0"/>
        <v>2</v>
      </c>
    </row>
    <row r="33" spans="1:33" x14ac:dyDescent="0.25">
      <c r="A33">
        <v>6913166161</v>
      </c>
      <c r="B33">
        <v>174216493</v>
      </c>
      <c r="C33" s="2">
        <v>43291.767905092587</v>
      </c>
      <c r="D33" s="2">
        <v>43291.770185185182</v>
      </c>
      <c r="E33" t="s">
        <v>88</v>
      </c>
      <c r="I33">
        <v>18</v>
      </c>
      <c r="J33" t="s">
        <v>41</v>
      </c>
      <c r="K33" t="s">
        <v>41</v>
      </c>
      <c r="L33" t="s">
        <v>41</v>
      </c>
      <c r="M33" t="s">
        <v>34</v>
      </c>
      <c r="N33" t="s">
        <v>89</v>
      </c>
      <c r="O33" t="s">
        <v>33</v>
      </c>
      <c r="P33" t="s">
        <v>33</v>
      </c>
      <c r="Q33" t="s">
        <v>36</v>
      </c>
      <c r="R33">
        <v>3</v>
      </c>
      <c r="S33">
        <v>4</v>
      </c>
      <c r="T33">
        <v>1</v>
      </c>
      <c r="U33">
        <v>2</v>
      </c>
      <c r="V33">
        <v>5</v>
      </c>
      <c r="W33">
        <v>1</v>
      </c>
      <c r="X33">
        <v>2</v>
      </c>
      <c r="Y33">
        <v>7</v>
      </c>
      <c r="Z33">
        <v>3</v>
      </c>
      <c r="AA33">
        <v>6</v>
      </c>
      <c r="AB33">
        <v>4</v>
      </c>
      <c r="AC33">
        <v>5</v>
      </c>
      <c r="AD33">
        <v>9</v>
      </c>
      <c r="AE33">
        <v>8</v>
      </c>
      <c r="AF33">
        <v>10</v>
      </c>
      <c r="AG33">
        <f t="shared" si="0"/>
        <v>1</v>
      </c>
    </row>
    <row r="34" spans="1:33" x14ac:dyDescent="0.25">
      <c r="A34">
        <v>6913164507</v>
      </c>
      <c r="B34">
        <v>174216493</v>
      </c>
      <c r="C34" s="2">
        <v>43291.762557870366</v>
      </c>
      <c r="D34" s="2">
        <v>43291.766747685193</v>
      </c>
      <c r="E34" t="s">
        <v>90</v>
      </c>
      <c r="I34">
        <v>40</v>
      </c>
      <c r="J34" t="s">
        <v>41</v>
      </c>
      <c r="K34" t="s">
        <v>41</v>
      </c>
      <c r="L34" t="s">
        <v>41</v>
      </c>
      <c r="M34" t="s">
        <v>45</v>
      </c>
      <c r="N34" t="s">
        <v>191</v>
      </c>
      <c r="O34" t="s">
        <v>41</v>
      </c>
      <c r="P34" t="s">
        <v>41</v>
      </c>
      <c r="Q34" t="s">
        <v>36</v>
      </c>
      <c r="R34">
        <v>4</v>
      </c>
      <c r="S34">
        <v>2</v>
      </c>
      <c r="T34">
        <v>3</v>
      </c>
      <c r="U34">
        <v>1</v>
      </c>
      <c r="V34">
        <v>5</v>
      </c>
      <c r="W34">
        <v>8</v>
      </c>
      <c r="X34">
        <v>3</v>
      </c>
      <c r="Y34">
        <v>1</v>
      </c>
      <c r="Z34">
        <v>6</v>
      </c>
      <c r="AA34">
        <v>5</v>
      </c>
      <c r="AB34">
        <v>9</v>
      </c>
      <c r="AC34">
        <v>10</v>
      </c>
      <c r="AD34">
        <v>4</v>
      </c>
      <c r="AE34">
        <v>7</v>
      </c>
      <c r="AF34">
        <v>2</v>
      </c>
      <c r="AG34">
        <f t="shared" si="0"/>
        <v>3</v>
      </c>
    </row>
    <row r="35" spans="1:33" x14ac:dyDescent="0.25">
      <c r="A35">
        <v>6913155452</v>
      </c>
      <c r="B35">
        <v>174216493</v>
      </c>
      <c r="C35" s="2">
        <v>43291.747013888889</v>
      </c>
      <c r="D35" s="2">
        <v>43291.748761574083</v>
      </c>
      <c r="E35" t="s">
        <v>91</v>
      </c>
      <c r="I35">
        <v>33</v>
      </c>
      <c r="J35" t="s">
        <v>41</v>
      </c>
      <c r="K35" t="s">
        <v>33</v>
      </c>
      <c r="L35" t="s">
        <v>41</v>
      </c>
      <c r="M35" t="s">
        <v>45</v>
      </c>
      <c r="N35" t="s">
        <v>191</v>
      </c>
      <c r="O35" t="s">
        <v>33</v>
      </c>
      <c r="P35" t="s">
        <v>33</v>
      </c>
      <c r="Q35" t="s">
        <v>36</v>
      </c>
      <c r="R35">
        <v>4</v>
      </c>
      <c r="S35">
        <v>1</v>
      </c>
      <c r="T35">
        <v>5</v>
      </c>
      <c r="U35">
        <v>3</v>
      </c>
      <c r="V35">
        <v>2</v>
      </c>
      <c r="W35">
        <v>9</v>
      </c>
      <c r="X35">
        <v>3</v>
      </c>
      <c r="Y35">
        <v>2</v>
      </c>
      <c r="Z35">
        <v>8</v>
      </c>
      <c r="AA35">
        <v>5</v>
      </c>
      <c r="AB35">
        <v>10</v>
      </c>
      <c r="AC35">
        <v>7</v>
      </c>
      <c r="AD35">
        <v>4</v>
      </c>
      <c r="AE35">
        <v>1</v>
      </c>
      <c r="AF35">
        <v>6</v>
      </c>
      <c r="AG35">
        <f t="shared" si="0"/>
        <v>2</v>
      </c>
    </row>
    <row r="36" spans="1:33" x14ac:dyDescent="0.25">
      <c r="A36">
        <v>6913125389</v>
      </c>
      <c r="B36">
        <v>174366944</v>
      </c>
      <c r="C36" s="2">
        <v>43291.690844907411</v>
      </c>
      <c r="D36" s="2">
        <v>43291.691990740743</v>
      </c>
      <c r="E36" t="s">
        <v>92</v>
      </c>
      <c r="F36" t="s">
        <v>93</v>
      </c>
      <c r="G36" t="s">
        <v>94</v>
      </c>
      <c r="H36" t="s">
        <v>95</v>
      </c>
      <c r="I36">
        <v>36</v>
      </c>
      <c r="J36" t="s">
        <v>33</v>
      </c>
      <c r="K36" t="s">
        <v>41</v>
      </c>
      <c r="L36" t="s">
        <v>41</v>
      </c>
      <c r="M36" t="s">
        <v>45</v>
      </c>
      <c r="N36" t="s">
        <v>191</v>
      </c>
      <c r="O36" t="s">
        <v>33</v>
      </c>
      <c r="P36" t="s">
        <v>33</v>
      </c>
      <c r="Q36" t="s">
        <v>36</v>
      </c>
      <c r="R36">
        <v>4</v>
      </c>
      <c r="S36">
        <v>1</v>
      </c>
      <c r="T36">
        <v>3</v>
      </c>
      <c r="U36">
        <v>2</v>
      </c>
      <c r="V36">
        <v>5</v>
      </c>
      <c r="W36">
        <v>1</v>
      </c>
      <c r="X36">
        <v>8</v>
      </c>
      <c r="Y36">
        <v>10</v>
      </c>
      <c r="Z36">
        <v>7</v>
      </c>
      <c r="AA36">
        <v>5</v>
      </c>
      <c r="AB36">
        <v>6</v>
      </c>
      <c r="AC36">
        <v>4</v>
      </c>
      <c r="AD36">
        <v>3</v>
      </c>
      <c r="AE36">
        <v>9</v>
      </c>
      <c r="AF36">
        <v>2</v>
      </c>
      <c r="AG36">
        <f t="shared" si="0"/>
        <v>2</v>
      </c>
    </row>
    <row r="37" spans="1:33" x14ac:dyDescent="0.25">
      <c r="A37">
        <v>6913122292</v>
      </c>
      <c r="B37">
        <v>174216493</v>
      </c>
      <c r="C37" s="2">
        <v>43291.684884259259</v>
      </c>
      <c r="D37" s="2">
        <v>43291.687152777777</v>
      </c>
      <c r="E37" t="s">
        <v>96</v>
      </c>
      <c r="I37">
        <v>32</v>
      </c>
      <c r="J37" t="s">
        <v>41</v>
      </c>
      <c r="K37" t="s">
        <v>41</v>
      </c>
      <c r="L37" t="s">
        <v>33</v>
      </c>
      <c r="M37" t="s">
        <v>34</v>
      </c>
      <c r="N37" t="s">
        <v>97</v>
      </c>
      <c r="O37" t="s">
        <v>33</v>
      </c>
      <c r="P37" t="s">
        <v>41</v>
      </c>
      <c r="Q37" t="s">
        <v>36</v>
      </c>
      <c r="R37">
        <v>2</v>
      </c>
      <c r="S37">
        <v>4</v>
      </c>
      <c r="T37">
        <v>1</v>
      </c>
      <c r="U37">
        <v>3</v>
      </c>
      <c r="V37">
        <v>5</v>
      </c>
      <c r="W37">
        <v>1</v>
      </c>
      <c r="X37">
        <v>3</v>
      </c>
      <c r="Y37">
        <v>2</v>
      </c>
      <c r="Z37">
        <v>4</v>
      </c>
      <c r="AA37">
        <v>5</v>
      </c>
      <c r="AB37">
        <v>6</v>
      </c>
      <c r="AC37">
        <v>8</v>
      </c>
      <c r="AD37">
        <v>9</v>
      </c>
      <c r="AE37">
        <v>7</v>
      </c>
      <c r="AF37">
        <v>10</v>
      </c>
      <c r="AG37">
        <f t="shared" si="0"/>
        <v>2</v>
      </c>
    </row>
    <row r="38" spans="1:33" x14ac:dyDescent="0.25">
      <c r="A38">
        <v>6913073026</v>
      </c>
      <c r="B38">
        <v>174216493</v>
      </c>
      <c r="C38" s="2">
        <v>43291.615173611113</v>
      </c>
      <c r="D38" s="2">
        <v>43291.616851851853</v>
      </c>
      <c r="E38" t="s">
        <v>98</v>
      </c>
      <c r="I38">
        <v>37</v>
      </c>
      <c r="J38" t="s">
        <v>41</v>
      </c>
      <c r="K38" t="s">
        <v>41</v>
      </c>
      <c r="L38" t="s">
        <v>33</v>
      </c>
      <c r="M38" t="s">
        <v>34</v>
      </c>
      <c r="N38" t="s">
        <v>99</v>
      </c>
      <c r="O38" t="s">
        <v>33</v>
      </c>
      <c r="P38" t="s">
        <v>41</v>
      </c>
      <c r="Q38" t="s">
        <v>36</v>
      </c>
      <c r="R38">
        <v>1</v>
      </c>
      <c r="S38">
        <v>3</v>
      </c>
      <c r="T38">
        <v>2</v>
      </c>
      <c r="W38">
        <v>6</v>
      </c>
      <c r="X38">
        <v>5</v>
      </c>
      <c r="Y38">
        <v>7</v>
      </c>
      <c r="Z38">
        <v>3</v>
      </c>
      <c r="AA38">
        <v>10</v>
      </c>
      <c r="AB38">
        <v>1</v>
      </c>
      <c r="AC38">
        <v>8</v>
      </c>
      <c r="AD38">
        <v>2</v>
      </c>
      <c r="AE38">
        <v>4</v>
      </c>
      <c r="AF38">
        <v>9</v>
      </c>
      <c r="AG38">
        <f t="shared" si="0"/>
        <v>2</v>
      </c>
    </row>
    <row r="39" spans="1:33" x14ac:dyDescent="0.25">
      <c r="A39">
        <v>6913005110</v>
      </c>
      <c r="B39">
        <v>174216493</v>
      </c>
      <c r="C39" s="2">
        <v>43291.529120370367</v>
      </c>
      <c r="D39" s="2">
        <v>43291.530729166669</v>
      </c>
      <c r="E39" t="s">
        <v>100</v>
      </c>
      <c r="I39">
        <v>45</v>
      </c>
      <c r="J39" t="s">
        <v>41</v>
      </c>
      <c r="K39" t="s">
        <v>41</v>
      </c>
      <c r="L39" t="s">
        <v>41</v>
      </c>
      <c r="M39" t="s">
        <v>45</v>
      </c>
      <c r="N39" t="s">
        <v>191</v>
      </c>
      <c r="O39" t="s">
        <v>41</v>
      </c>
      <c r="P39" t="s">
        <v>41</v>
      </c>
      <c r="Q39" t="s">
        <v>36</v>
      </c>
      <c r="R39">
        <v>3</v>
      </c>
      <c r="S39">
        <v>4</v>
      </c>
      <c r="T39">
        <v>5</v>
      </c>
      <c r="U39">
        <v>2</v>
      </c>
      <c r="V39">
        <v>1</v>
      </c>
      <c r="W39">
        <v>1</v>
      </c>
      <c r="X39">
        <v>2</v>
      </c>
      <c r="Y39">
        <v>3</v>
      </c>
      <c r="Z39">
        <v>4</v>
      </c>
      <c r="AA39">
        <v>5</v>
      </c>
      <c r="AB39">
        <v>6</v>
      </c>
      <c r="AC39">
        <v>7</v>
      </c>
      <c r="AD39">
        <v>10</v>
      </c>
      <c r="AE39">
        <v>8</v>
      </c>
      <c r="AF39">
        <v>9</v>
      </c>
      <c r="AG39">
        <f t="shared" si="0"/>
        <v>3</v>
      </c>
    </row>
    <row r="40" spans="1:33" x14ac:dyDescent="0.25">
      <c r="A40">
        <v>6912996303</v>
      </c>
      <c r="B40">
        <v>174366944</v>
      </c>
      <c r="C40" s="2">
        <v>43291.517847222232</v>
      </c>
      <c r="D40" s="2">
        <v>43291.519004629627</v>
      </c>
      <c r="E40" t="s">
        <v>101</v>
      </c>
      <c r="F40" t="s">
        <v>102</v>
      </c>
      <c r="G40" t="s">
        <v>103</v>
      </c>
      <c r="H40" t="s">
        <v>104</v>
      </c>
      <c r="I40">
        <v>32</v>
      </c>
      <c r="J40" t="s">
        <v>33</v>
      </c>
      <c r="K40" t="s">
        <v>41</v>
      </c>
      <c r="L40" t="s">
        <v>33</v>
      </c>
      <c r="M40" t="s">
        <v>45</v>
      </c>
      <c r="N40" t="s">
        <v>191</v>
      </c>
      <c r="O40" t="s">
        <v>33</v>
      </c>
      <c r="P40" t="s">
        <v>33</v>
      </c>
      <c r="Q40" t="s">
        <v>36</v>
      </c>
      <c r="T40">
        <v>1</v>
      </c>
      <c r="W40">
        <v>1</v>
      </c>
      <c r="X40">
        <v>3</v>
      </c>
      <c r="Y40">
        <v>2</v>
      </c>
      <c r="Z40">
        <v>6</v>
      </c>
      <c r="AA40">
        <v>5</v>
      </c>
      <c r="AB40">
        <v>4</v>
      </c>
      <c r="AC40">
        <v>7</v>
      </c>
      <c r="AD40">
        <v>9</v>
      </c>
      <c r="AE40">
        <v>8</v>
      </c>
      <c r="AF40">
        <v>10</v>
      </c>
      <c r="AG40">
        <f t="shared" si="0"/>
        <v>2</v>
      </c>
    </row>
    <row r="41" spans="1:33" x14ac:dyDescent="0.25">
      <c r="A41">
        <v>6912935808</v>
      </c>
      <c r="B41">
        <v>174216493</v>
      </c>
      <c r="C41" s="2">
        <v>43291.444953703707</v>
      </c>
      <c r="D41" s="2">
        <v>43291.44734953704</v>
      </c>
      <c r="E41" t="s">
        <v>105</v>
      </c>
      <c r="I41">
        <v>47</v>
      </c>
      <c r="J41" t="s">
        <v>33</v>
      </c>
      <c r="K41" t="s">
        <v>41</v>
      </c>
      <c r="L41" t="s">
        <v>41</v>
      </c>
      <c r="M41" t="s">
        <v>45</v>
      </c>
      <c r="N41" t="s">
        <v>191</v>
      </c>
      <c r="O41" t="s">
        <v>33</v>
      </c>
      <c r="P41" t="s">
        <v>41</v>
      </c>
      <c r="Q41" t="s">
        <v>36</v>
      </c>
      <c r="S41">
        <v>2</v>
      </c>
      <c r="T41">
        <v>3</v>
      </c>
      <c r="U41">
        <v>4</v>
      </c>
      <c r="V41">
        <v>1</v>
      </c>
      <c r="W41">
        <v>2</v>
      </c>
      <c r="X41">
        <v>4</v>
      </c>
      <c r="Y41">
        <v>10</v>
      </c>
      <c r="Z41">
        <v>6</v>
      </c>
      <c r="AA41">
        <v>8</v>
      </c>
      <c r="AB41">
        <v>3</v>
      </c>
      <c r="AC41">
        <v>7</v>
      </c>
      <c r="AD41">
        <v>5</v>
      </c>
      <c r="AE41">
        <v>1</v>
      </c>
      <c r="AF41">
        <v>9</v>
      </c>
      <c r="AG41">
        <f t="shared" si="0"/>
        <v>3</v>
      </c>
    </row>
    <row r="42" spans="1:33" x14ac:dyDescent="0.25">
      <c r="A42">
        <v>6912916602</v>
      </c>
      <c r="B42">
        <v>174216493</v>
      </c>
      <c r="C42" s="2">
        <v>43291.425266203703</v>
      </c>
      <c r="D42" s="2">
        <v>43291.426562499997</v>
      </c>
      <c r="E42" t="s">
        <v>106</v>
      </c>
      <c r="I42">
        <v>39</v>
      </c>
      <c r="J42" t="s">
        <v>41</v>
      </c>
      <c r="K42" t="s">
        <v>41</v>
      </c>
      <c r="L42" t="s">
        <v>41</v>
      </c>
      <c r="M42" t="s">
        <v>45</v>
      </c>
      <c r="N42" t="s">
        <v>191</v>
      </c>
      <c r="O42" t="s">
        <v>33</v>
      </c>
      <c r="P42" t="s">
        <v>33</v>
      </c>
      <c r="Q42" t="s">
        <v>36</v>
      </c>
      <c r="V42">
        <v>5</v>
      </c>
      <c r="W42">
        <v>7</v>
      </c>
      <c r="X42">
        <v>4</v>
      </c>
      <c r="Y42">
        <v>6</v>
      </c>
      <c r="Z42">
        <v>5</v>
      </c>
      <c r="AA42">
        <v>3</v>
      </c>
      <c r="AB42">
        <v>10</v>
      </c>
      <c r="AC42">
        <v>9</v>
      </c>
      <c r="AD42">
        <v>1</v>
      </c>
      <c r="AE42">
        <v>8</v>
      </c>
      <c r="AF42">
        <v>2</v>
      </c>
      <c r="AG42">
        <f t="shared" si="0"/>
        <v>2</v>
      </c>
    </row>
    <row r="43" spans="1:33" x14ac:dyDescent="0.25">
      <c r="A43">
        <v>6912902781</v>
      </c>
      <c r="B43">
        <v>174216493</v>
      </c>
      <c r="C43" s="2">
        <v>43291.409016203703</v>
      </c>
      <c r="D43" s="2">
        <v>43291.410902777781</v>
      </c>
      <c r="E43" t="s">
        <v>107</v>
      </c>
      <c r="I43">
        <v>39</v>
      </c>
      <c r="J43" t="s">
        <v>33</v>
      </c>
      <c r="K43" t="s">
        <v>41</v>
      </c>
      <c r="L43" t="s">
        <v>33</v>
      </c>
      <c r="M43" t="s">
        <v>45</v>
      </c>
      <c r="N43" t="s">
        <v>191</v>
      </c>
      <c r="O43" t="s">
        <v>33</v>
      </c>
      <c r="P43" t="s">
        <v>41</v>
      </c>
      <c r="Q43" t="s">
        <v>36</v>
      </c>
      <c r="R43">
        <v>1</v>
      </c>
      <c r="S43">
        <v>2</v>
      </c>
      <c r="U43">
        <v>3</v>
      </c>
      <c r="V43">
        <v>5</v>
      </c>
      <c r="W43">
        <v>1</v>
      </c>
      <c r="X43">
        <v>2</v>
      </c>
      <c r="Y43">
        <v>8</v>
      </c>
      <c r="Z43">
        <v>7</v>
      </c>
      <c r="AA43">
        <v>6</v>
      </c>
      <c r="AB43">
        <v>3</v>
      </c>
      <c r="AC43">
        <v>5</v>
      </c>
      <c r="AD43">
        <v>4</v>
      </c>
      <c r="AE43">
        <v>9</v>
      </c>
      <c r="AF43">
        <v>10</v>
      </c>
      <c r="AG43">
        <f t="shared" si="0"/>
        <v>2</v>
      </c>
    </row>
    <row r="44" spans="1:33" x14ac:dyDescent="0.25">
      <c r="A44">
        <v>6912895064</v>
      </c>
      <c r="B44">
        <v>174216493</v>
      </c>
      <c r="C44" s="2">
        <v>43291.399872685193</v>
      </c>
      <c r="D44" s="2">
        <v>43291.402303240742</v>
      </c>
      <c r="E44" t="s">
        <v>108</v>
      </c>
      <c r="I44">
        <v>39</v>
      </c>
      <c r="J44" t="s">
        <v>41</v>
      </c>
      <c r="K44" t="s">
        <v>41</v>
      </c>
      <c r="L44" t="s">
        <v>41</v>
      </c>
      <c r="M44" t="s">
        <v>45</v>
      </c>
      <c r="N44" t="s">
        <v>191</v>
      </c>
      <c r="O44" t="s">
        <v>33</v>
      </c>
      <c r="P44" t="s">
        <v>41</v>
      </c>
      <c r="Q44" t="s">
        <v>36</v>
      </c>
      <c r="R44">
        <v>1</v>
      </c>
      <c r="S44">
        <v>4</v>
      </c>
      <c r="T44">
        <v>5</v>
      </c>
      <c r="U44">
        <v>2</v>
      </c>
      <c r="V44">
        <v>3</v>
      </c>
      <c r="W44">
        <v>1</v>
      </c>
      <c r="X44">
        <v>2</v>
      </c>
      <c r="Y44">
        <v>7</v>
      </c>
      <c r="Z44">
        <v>8</v>
      </c>
      <c r="AA44">
        <v>9</v>
      </c>
      <c r="AB44">
        <v>4</v>
      </c>
      <c r="AC44">
        <v>5</v>
      </c>
      <c r="AD44">
        <v>10</v>
      </c>
      <c r="AE44">
        <v>3</v>
      </c>
      <c r="AF44">
        <v>6</v>
      </c>
      <c r="AG44">
        <f t="shared" si="0"/>
        <v>2</v>
      </c>
    </row>
    <row r="45" spans="1:33" x14ac:dyDescent="0.25">
      <c r="A45">
        <v>6912891630</v>
      </c>
      <c r="B45">
        <v>174216493</v>
      </c>
      <c r="C45" s="2">
        <v>43291.397280092591</v>
      </c>
      <c r="D45" s="2">
        <v>43291.398449074077</v>
      </c>
      <c r="E45" t="s">
        <v>109</v>
      </c>
      <c r="I45">
        <v>36</v>
      </c>
      <c r="J45" t="s">
        <v>41</v>
      </c>
      <c r="K45" t="s">
        <v>41</v>
      </c>
      <c r="L45" t="s">
        <v>41</v>
      </c>
      <c r="M45" t="s">
        <v>45</v>
      </c>
      <c r="N45" t="s">
        <v>191</v>
      </c>
      <c r="O45" t="s">
        <v>41</v>
      </c>
      <c r="P45" t="s">
        <v>41</v>
      </c>
      <c r="Q45" t="s">
        <v>36</v>
      </c>
      <c r="R45">
        <v>3</v>
      </c>
      <c r="S45">
        <v>4</v>
      </c>
      <c r="T45">
        <v>2</v>
      </c>
      <c r="U45">
        <v>5</v>
      </c>
      <c r="V45">
        <v>1</v>
      </c>
      <c r="W45">
        <v>1</v>
      </c>
      <c r="X45">
        <v>2</v>
      </c>
      <c r="Y45">
        <v>3</v>
      </c>
      <c r="Z45">
        <v>4</v>
      </c>
      <c r="AA45">
        <v>5</v>
      </c>
      <c r="AB45">
        <v>6</v>
      </c>
      <c r="AC45">
        <v>7</v>
      </c>
      <c r="AD45">
        <v>8</v>
      </c>
      <c r="AE45">
        <v>9</v>
      </c>
      <c r="AF45">
        <v>10</v>
      </c>
      <c r="AG45">
        <f t="shared" si="0"/>
        <v>2</v>
      </c>
    </row>
    <row r="46" spans="1:33" x14ac:dyDescent="0.25">
      <c r="A46">
        <v>6912883923</v>
      </c>
      <c r="B46">
        <v>174216493</v>
      </c>
      <c r="C46" s="2">
        <v>43291.387708333343</v>
      </c>
      <c r="D46" s="2">
        <v>43291.390127314808</v>
      </c>
      <c r="E46" t="s">
        <v>110</v>
      </c>
      <c r="I46">
        <v>39</v>
      </c>
      <c r="J46" t="s">
        <v>41</v>
      </c>
      <c r="K46" t="s">
        <v>41</v>
      </c>
      <c r="L46" t="s">
        <v>41</v>
      </c>
      <c r="M46" t="s">
        <v>45</v>
      </c>
      <c r="N46" t="s">
        <v>191</v>
      </c>
      <c r="O46" t="s">
        <v>33</v>
      </c>
      <c r="P46" t="s">
        <v>41</v>
      </c>
      <c r="Q46" t="s">
        <v>36</v>
      </c>
      <c r="R46">
        <v>4</v>
      </c>
      <c r="S46">
        <v>1</v>
      </c>
      <c r="T46">
        <v>3</v>
      </c>
      <c r="U46">
        <v>2</v>
      </c>
      <c r="V46">
        <v>5</v>
      </c>
      <c r="W46">
        <v>10</v>
      </c>
      <c r="X46">
        <v>7</v>
      </c>
      <c r="Y46">
        <v>4</v>
      </c>
      <c r="Z46">
        <v>8</v>
      </c>
      <c r="AA46">
        <v>3</v>
      </c>
      <c r="AB46">
        <v>9</v>
      </c>
      <c r="AC46">
        <v>6</v>
      </c>
      <c r="AD46">
        <v>1</v>
      </c>
      <c r="AE46">
        <v>5</v>
      </c>
      <c r="AF46">
        <v>2</v>
      </c>
      <c r="AG46">
        <f t="shared" si="0"/>
        <v>2</v>
      </c>
    </row>
    <row r="47" spans="1:33" x14ac:dyDescent="0.25">
      <c r="A47">
        <v>6912880377</v>
      </c>
      <c r="B47">
        <v>174216493</v>
      </c>
      <c r="C47" s="2">
        <v>43291.383483796293</v>
      </c>
      <c r="D47" s="2">
        <v>43291.386238425926</v>
      </c>
      <c r="E47" t="s">
        <v>111</v>
      </c>
      <c r="I47">
        <v>32</v>
      </c>
      <c r="J47" t="s">
        <v>33</v>
      </c>
      <c r="K47" t="s">
        <v>41</v>
      </c>
      <c r="L47" t="s">
        <v>41</v>
      </c>
      <c r="M47" t="s">
        <v>45</v>
      </c>
      <c r="N47" t="s">
        <v>112</v>
      </c>
      <c r="O47" t="s">
        <v>33</v>
      </c>
      <c r="P47" t="s">
        <v>33</v>
      </c>
      <c r="Q47" t="s">
        <v>36</v>
      </c>
      <c r="R47">
        <v>4</v>
      </c>
      <c r="S47">
        <v>5</v>
      </c>
      <c r="T47">
        <v>3</v>
      </c>
      <c r="U47">
        <v>2</v>
      </c>
      <c r="V47">
        <v>1</v>
      </c>
      <c r="W47">
        <v>1</v>
      </c>
      <c r="X47">
        <v>2</v>
      </c>
      <c r="Y47">
        <v>9</v>
      </c>
      <c r="Z47">
        <v>3</v>
      </c>
      <c r="AA47">
        <v>10</v>
      </c>
      <c r="AB47">
        <v>4</v>
      </c>
      <c r="AC47">
        <v>5</v>
      </c>
      <c r="AD47">
        <v>7</v>
      </c>
      <c r="AE47">
        <v>6</v>
      </c>
      <c r="AF47">
        <v>8</v>
      </c>
      <c r="AG47">
        <f t="shared" si="0"/>
        <v>2</v>
      </c>
    </row>
    <row r="48" spans="1:33" x14ac:dyDescent="0.25">
      <c r="A48">
        <v>6912877605</v>
      </c>
      <c r="B48">
        <v>174216493</v>
      </c>
      <c r="C48" s="2">
        <v>43291.38040509259</v>
      </c>
      <c r="D48" s="2">
        <v>43291.383159722223</v>
      </c>
      <c r="E48" t="s">
        <v>113</v>
      </c>
      <c r="I48">
        <v>34</v>
      </c>
      <c r="J48" t="s">
        <v>41</v>
      </c>
      <c r="K48" t="s">
        <v>41</v>
      </c>
      <c r="L48" t="s">
        <v>41</v>
      </c>
      <c r="M48" t="s">
        <v>45</v>
      </c>
      <c r="N48" t="s">
        <v>191</v>
      </c>
      <c r="O48" t="s">
        <v>33</v>
      </c>
      <c r="P48" t="s">
        <v>33</v>
      </c>
      <c r="Q48" t="s">
        <v>36</v>
      </c>
      <c r="R48">
        <v>2</v>
      </c>
      <c r="S48">
        <v>3</v>
      </c>
      <c r="T48">
        <v>1</v>
      </c>
      <c r="U48">
        <v>4</v>
      </c>
      <c r="V48">
        <v>5</v>
      </c>
      <c r="W48">
        <v>2</v>
      </c>
      <c r="X48">
        <v>5</v>
      </c>
      <c r="Y48">
        <v>6</v>
      </c>
      <c r="Z48">
        <v>1</v>
      </c>
      <c r="AA48">
        <v>7</v>
      </c>
      <c r="AB48">
        <v>3</v>
      </c>
      <c r="AC48">
        <v>4</v>
      </c>
      <c r="AD48">
        <v>10</v>
      </c>
      <c r="AE48">
        <v>8</v>
      </c>
      <c r="AF48">
        <v>9</v>
      </c>
      <c r="AG48">
        <f t="shared" si="0"/>
        <v>2</v>
      </c>
    </row>
    <row r="49" spans="1:33" x14ac:dyDescent="0.25">
      <c r="A49">
        <v>6912873040</v>
      </c>
      <c r="B49">
        <v>174366944</v>
      </c>
      <c r="C49" s="2">
        <v>43291.376145833332</v>
      </c>
      <c r="D49" s="2">
        <v>43291.379189814812</v>
      </c>
      <c r="E49" t="s">
        <v>114</v>
      </c>
      <c r="F49" t="s">
        <v>115</v>
      </c>
      <c r="G49" t="s">
        <v>116</v>
      </c>
      <c r="H49" t="s">
        <v>117</v>
      </c>
      <c r="I49">
        <v>39</v>
      </c>
      <c r="J49" t="s">
        <v>33</v>
      </c>
      <c r="K49" t="s">
        <v>41</v>
      </c>
      <c r="L49" t="s">
        <v>33</v>
      </c>
      <c r="M49" t="s">
        <v>45</v>
      </c>
      <c r="N49" t="s">
        <v>191</v>
      </c>
      <c r="O49" t="s">
        <v>33</v>
      </c>
      <c r="P49" t="s">
        <v>33</v>
      </c>
      <c r="Q49" t="s">
        <v>36</v>
      </c>
      <c r="V49">
        <v>5</v>
      </c>
      <c r="W49">
        <v>1</v>
      </c>
      <c r="X49">
        <v>3</v>
      </c>
      <c r="Y49">
        <v>2</v>
      </c>
      <c r="Z49">
        <v>4</v>
      </c>
      <c r="AA49">
        <v>5</v>
      </c>
      <c r="AB49">
        <v>6</v>
      </c>
      <c r="AC49">
        <v>10</v>
      </c>
      <c r="AD49">
        <v>9</v>
      </c>
      <c r="AE49">
        <v>8</v>
      </c>
      <c r="AF49">
        <v>7</v>
      </c>
      <c r="AG49">
        <f t="shared" si="0"/>
        <v>2</v>
      </c>
    </row>
    <row r="50" spans="1:33" x14ac:dyDescent="0.25">
      <c r="A50">
        <v>6912864498</v>
      </c>
      <c r="B50">
        <v>174216493</v>
      </c>
      <c r="C50" s="2">
        <v>43291.36546296296</v>
      </c>
      <c r="D50" s="2">
        <v>43291.36959490741</v>
      </c>
      <c r="E50" t="s">
        <v>118</v>
      </c>
      <c r="I50">
        <v>55</v>
      </c>
      <c r="J50" t="s">
        <v>33</v>
      </c>
      <c r="K50" t="s">
        <v>33</v>
      </c>
      <c r="L50" t="s">
        <v>33</v>
      </c>
      <c r="M50" t="s">
        <v>45</v>
      </c>
      <c r="N50" t="s">
        <v>191</v>
      </c>
      <c r="O50" t="s">
        <v>33</v>
      </c>
      <c r="P50" t="s">
        <v>33</v>
      </c>
      <c r="Q50" t="s">
        <v>36</v>
      </c>
      <c r="R50">
        <v>1</v>
      </c>
      <c r="S50">
        <v>3</v>
      </c>
      <c r="U50">
        <v>2</v>
      </c>
      <c r="V50">
        <v>4</v>
      </c>
      <c r="W50">
        <v>8</v>
      </c>
      <c r="X50">
        <v>1</v>
      </c>
      <c r="Y50">
        <v>9</v>
      </c>
      <c r="Z50">
        <v>4</v>
      </c>
      <c r="AA50">
        <v>10</v>
      </c>
      <c r="AB50">
        <v>6</v>
      </c>
      <c r="AC50">
        <v>7</v>
      </c>
      <c r="AD50">
        <v>5</v>
      </c>
      <c r="AE50">
        <v>3</v>
      </c>
      <c r="AF50">
        <v>2</v>
      </c>
      <c r="AG50">
        <f t="shared" si="0"/>
        <v>4</v>
      </c>
    </row>
    <row r="51" spans="1:33" x14ac:dyDescent="0.25">
      <c r="A51">
        <v>6912859920</v>
      </c>
      <c r="B51">
        <v>174216493</v>
      </c>
      <c r="C51" s="2">
        <v>43291.360162037039</v>
      </c>
      <c r="D51" s="2">
        <v>43291.362476851849</v>
      </c>
      <c r="E51" t="s">
        <v>119</v>
      </c>
      <c r="I51">
        <v>55</v>
      </c>
      <c r="J51" t="s">
        <v>33</v>
      </c>
      <c r="K51" t="s">
        <v>41</v>
      </c>
      <c r="L51" t="s">
        <v>33</v>
      </c>
      <c r="M51" t="s">
        <v>45</v>
      </c>
      <c r="N51" t="s">
        <v>191</v>
      </c>
      <c r="O51" t="s">
        <v>33</v>
      </c>
      <c r="P51" t="s">
        <v>41</v>
      </c>
      <c r="Q51" t="s">
        <v>36</v>
      </c>
      <c r="R51">
        <v>2</v>
      </c>
      <c r="S51">
        <v>5</v>
      </c>
      <c r="T51">
        <v>1</v>
      </c>
      <c r="U51">
        <v>3</v>
      </c>
      <c r="V51">
        <v>4</v>
      </c>
      <c r="W51">
        <v>1</v>
      </c>
      <c r="X51">
        <v>5</v>
      </c>
      <c r="Y51">
        <v>2</v>
      </c>
      <c r="Z51">
        <v>8</v>
      </c>
      <c r="AA51">
        <v>7</v>
      </c>
      <c r="AB51">
        <v>6</v>
      </c>
      <c r="AC51">
        <v>3</v>
      </c>
      <c r="AD51">
        <v>4</v>
      </c>
      <c r="AE51">
        <v>9</v>
      </c>
      <c r="AF51">
        <v>10</v>
      </c>
      <c r="AG51">
        <f t="shared" si="0"/>
        <v>4</v>
      </c>
    </row>
    <row r="52" spans="1:33" x14ac:dyDescent="0.25">
      <c r="A52">
        <v>6912856371</v>
      </c>
      <c r="B52">
        <v>174216493</v>
      </c>
      <c r="C52" s="2">
        <v>43291.356562499997</v>
      </c>
      <c r="D52" s="2">
        <v>43291.358101851853</v>
      </c>
      <c r="E52" t="s">
        <v>120</v>
      </c>
      <c r="I52">
        <v>57</v>
      </c>
      <c r="J52" t="s">
        <v>41</v>
      </c>
      <c r="K52" t="s">
        <v>41</v>
      </c>
      <c r="L52" t="s">
        <v>41</v>
      </c>
      <c r="M52" t="s">
        <v>45</v>
      </c>
      <c r="N52" t="s">
        <v>191</v>
      </c>
      <c r="O52" t="s">
        <v>41</v>
      </c>
      <c r="P52" t="s">
        <v>41</v>
      </c>
      <c r="Q52" t="s">
        <v>36</v>
      </c>
      <c r="R52">
        <v>1</v>
      </c>
      <c r="S52">
        <v>2</v>
      </c>
      <c r="T52">
        <v>3</v>
      </c>
      <c r="U52">
        <v>4</v>
      </c>
      <c r="V52">
        <v>5</v>
      </c>
      <c r="W52">
        <v>3</v>
      </c>
      <c r="X52">
        <v>2</v>
      </c>
      <c r="Y52">
        <v>4</v>
      </c>
      <c r="Z52">
        <v>5</v>
      </c>
      <c r="AA52">
        <v>6</v>
      </c>
      <c r="AB52">
        <v>1</v>
      </c>
      <c r="AC52">
        <v>7</v>
      </c>
      <c r="AD52">
        <v>8</v>
      </c>
      <c r="AE52">
        <v>9</v>
      </c>
      <c r="AF52">
        <v>10</v>
      </c>
      <c r="AG52">
        <f t="shared" si="0"/>
        <v>4</v>
      </c>
    </row>
    <row r="53" spans="1:33" x14ac:dyDescent="0.25">
      <c r="A53">
        <v>6912848688</v>
      </c>
      <c r="B53">
        <v>174216493</v>
      </c>
      <c r="C53" s="2">
        <v>43291.342789351853</v>
      </c>
      <c r="D53" s="2">
        <v>43291.348483796297</v>
      </c>
      <c r="E53" t="s">
        <v>121</v>
      </c>
      <c r="I53">
        <v>35</v>
      </c>
      <c r="J53" t="s">
        <v>33</v>
      </c>
      <c r="K53" t="s">
        <v>41</v>
      </c>
      <c r="L53" t="s">
        <v>33</v>
      </c>
      <c r="M53" t="s">
        <v>34</v>
      </c>
      <c r="N53" t="s">
        <v>122</v>
      </c>
      <c r="O53" t="s">
        <v>33</v>
      </c>
      <c r="P53" t="s">
        <v>33</v>
      </c>
      <c r="Q53" t="s">
        <v>36</v>
      </c>
      <c r="R53">
        <v>5</v>
      </c>
      <c r="S53">
        <v>1</v>
      </c>
      <c r="T53">
        <v>2</v>
      </c>
      <c r="U53">
        <v>4</v>
      </c>
      <c r="V53">
        <v>3</v>
      </c>
      <c r="W53">
        <v>10</v>
      </c>
      <c r="X53">
        <v>2</v>
      </c>
      <c r="Y53">
        <v>3</v>
      </c>
      <c r="Z53">
        <v>6</v>
      </c>
      <c r="AA53">
        <v>5</v>
      </c>
      <c r="AB53">
        <v>7</v>
      </c>
      <c r="AC53">
        <v>4</v>
      </c>
      <c r="AD53">
        <v>9</v>
      </c>
      <c r="AE53">
        <v>8</v>
      </c>
      <c r="AF53">
        <v>1</v>
      </c>
      <c r="AG53">
        <f t="shared" si="0"/>
        <v>2</v>
      </c>
    </row>
    <row r="54" spans="1:33" x14ac:dyDescent="0.25">
      <c r="A54">
        <v>6912848655</v>
      </c>
      <c r="B54">
        <v>174216493</v>
      </c>
      <c r="C54" s="2">
        <v>43291.346909722219</v>
      </c>
      <c r="D54" s="2">
        <v>43291.348437499997</v>
      </c>
      <c r="E54" t="s">
        <v>123</v>
      </c>
      <c r="I54">
        <v>36</v>
      </c>
      <c r="J54" t="s">
        <v>41</v>
      </c>
      <c r="K54" t="s">
        <v>41</v>
      </c>
      <c r="L54" t="s">
        <v>41</v>
      </c>
      <c r="M54" t="s">
        <v>45</v>
      </c>
      <c r="N54" t="s">
        <v>191</v>
      </c>
      <c r="O54" t="s">
        <v>33</v>
      </c>
      <c r="P54" t="s">
        <v>33</v>
      </c>
      <c r="Q54" t="s">
        <v>63</v>
      </c>
      <c r="R54">
        <v>5</v>
      </c>
      <c r="S54">
        <v>1</v>
      </c>
      <c r="T54">
        <v>4</v>
      </c>
      <c r="U54">
        <v>3</v>
      </c>
      <c r="V54">
        <v>2</v>
      </c>
      <c r="W54">
        <v>1</v>
      </c>
      <c r="X54">
        <v>2</v>
      </c>
      <c r="Y54">
        <v>3</v>
      </c>
      <c r="Z54">
        <v>4</v>
      </c>
      <c r="AA54">
        <v>5</v>
      </c>
      <c r="AB54">
        <v>6</v>
      </c>
      <c r="AC54">
        <v>7</v>
      </c>
      <c r="AD54">
        <v>8</v>
      </c>
      <c r="AE54">
        <v>9</v>
      </c>
      <c r="AF54">
        <v>10</v>
      </c>
      <c r="AG54">
        <f t="shared" si="0"/>
        <v>2</v>
      </c>
    </row>
    <row r="55" spans="1:33" x14ac:dyDescent="0.25">
      <c r="A55">
        <v>6912839820</v>
      </c>
      <c r="B55">
        <v>174216493</v>
      </c>
      <c r="C55" s="2">
        <v>43291.334606481483</v>
      </c>
      <c r="D55" s="2">
        <v>43291.337013888893</v>
      </c>
      <c r="E55" t="s">
        <v>124</v>
      </c>
      <c r="I55">
        <v>37</v>
      </c>
      <c r="J55" t="s">
        <v>41</v>
      </c>
      <c r="K55" t="s">
        <v>41</v>
      </c>
      <c r="L55" t="s">
        <v>41</v>
      </c>
      <c r="M55" t="s">
        <v>45</v>
      </c>
      <c r="N55" t="s">
        <v>191</v>
      </c>
      <c r="O55" t="s">
        <v>33</v>
      </c>
      <c r="P55" t="s">
        <v>33</v>
      </c>
      <c r="Q55" t="s">
        <v>36</v>
      </c>
      <c r="R55">
        <v>2</v>
      </c>
      <c r="S55">
        <v>3</v>
      </c>
      <c r="T55">
        <v>1</v>
      </c>
      <c r="U55">
        <v>4</v>
      </c>
      <c r="V55">
        <v>5</v>
      </c>
      <c r="W55">
        <v>1</v>
      </c>
      <c r="X55">
        <v>4</v>
      </c>
      <c r="Y55">
        <v>5</v>
      </c>
      <c r="Z55">
        <v>3</v>
      </c>
      <c r="AA55">
        <v>10</v>
      </c>
      <c r="AB55">
        <v>6</v>
      </c>
      <c r="AC55">
        <v>7</v>
      </c>
      <c r="AD55">
        <v>8</v>
      </c>
      <c r="AE55">
        <v>2</v>
      </c>
      <c r="AF55">
        <v>9</v>
      </c>
      <c r="AG55">
        <f t="shared" si="0"/>
        <v>2</v>
      </c>
    </row>
    <row r="56" spans="1:33" x14ac:dyDescent="0.25">
      <c r="A56">
        <v>6912834371</v>
      </c>
      <c r="B56">
        <v>174216493</v>
      </c>
      <c r="C56" s="2">
        <v>43291.327314814807</v>
      </c>
      <c r="D56" s="2">
        <v>43291.329618055563</v>
      </c>
      <c r="E56" t="s">
        <v>125</v>
      </c>
      <c r="I56">
        <v>33</v>
      </c>
      <c r="J56" t="s">
        <v>33</v>
      </c>
      <c r="K56" t="s">
        <v>33</v>
      </c>
      <c r="L56" t="s">
        <v>41</v>
      </c>
      <c r="M56" t="s">
        <v>34</v>
      </c>
      <c r="N56" t="s">
        <v>126</v>
      </c>
      <c r="O56" t="s">
        <v>33</v>
      </c>
      <c r="P56" t="s">
        <v>33</v>
      </c>
      <c r="Q56" t="s">
        <v>36</v>
      </c>
      <c r="R56">
        <v>3</v>
      </c>
      <c r="S56">
        <v>1</v>
      </c>
      <c r="T56">
        <v>2</v>
      </c>
      <c r="U56">
        <v>4</v>
      </c>
      <c r="V56">
        <v>5</v>
      </c>
      <c r="W56">
        <v>9</v>
      </c>
      <c r="X56">
        <v>2</v>
      </c>
      <c r="Y56">
        <v>3</v>
      </c>
      <c r="Z56">
        <v>4</v>
      </c>
      <c r="AA56">
        <v>5</v>
      </c>
      <c r="AB56">
        <v>6</v>
      </c>
      <c r="AC56">
        <v>7</v>
      </c>
      <c r="AD56">
        <v>1</v>
      </c>
      <c r="AE56">
        <v>8</v>
      </c>
      <c r="AF56">
        <v>10</v>
      </c>
      <c r="AG56">
        <f t="shared" si="0"/>
        <v>2</v>
      </c>
    </row>
    <row r="57" spans="1:33" x14ac:dyDescent="0.25">
      <c r="A57">
        <v>6912830233</v>
      </c>
      <c r="B57">
        <v>174216493</v>
      </c>
      <c r="C57" s="2">
        <v>43291.321122685193</v>
      </c>
      <c r="D57" s="2">
        <v>43291.323888888888</v>
      </c>
      <c r="E57" t="s">
        <v>127</v>
      </c>
      <c r="I57">
        <v>29</v>
      </c>
      <c r="J57" t="s">
        <v>41</v>
      </c>
      <c r="K57" t="s">
        <v>41</v>
      </c>
      <c r="L57" t="s">
        <v>33</v>
      </c>
      <c r="M57" t="s">
        <v>45</v>
      </c>
      <c r="N57" t="s">
        <v>191</v>
      </c>
      <c r="O57" t="s">
        <v>33</v>
      </c>
      <c r="P57" t="s">
        <v>33</v>
      </c>
      <c r="Q57" t="s">
        <v>36</v>
      </c>
      <c r="R57">
        <v>3</v>
      </c>
      <c r="S57">
        <v>1</v>
      </c>
      <c r="T57">
        <v>2</v>
      </c>
      <c r="U57">
        <v>4</v>
      </c>
      <c r="V57">
        <v>5</v>
      </c>
      <c r="W57">
        <v>1</v>
      </c>
      <c r="X57">
        <v>2</v>
      </c>
      <c r="Y57">
        <v>3</v>
      </c>
      <c r="Z57">
        <v>4</v>
      </c>
      <c r="AA57">
        <v>5</v>
      </c>
      <c r="AB57">
        <v>6</v>
      </c>
      <c r="AC57">
        <v>7</v>
      </c>
      <c r="AD57">
        <v>8</v>
      </c>
      <c r="AE57">
        <v>9</v>
      </c>
      <c r="AF57">
        <v>10</v>
      </c>
      <c r="AG57">
        <f t="shared" si="0"/>
        <v>1</v>
      </c>
    </row>
    <row r="58" spans="1:33" x14ac:dyDescent="0.25">
      <c r="A58">
        <v>6912830129</v>
      </c>
      <c r="B58">
        <v>174216493</v>
      </c>
      <c r="C58" s="2">
        <v>43291.322395833333</v>
      </c>
      <c r="D58" s="2">
        <v>43291.323750000003</v>
      </c>
      <c r="E58" t="s">
        <v>128</v>
      </c>
      <c r="I58">
        <v>31</v>
      </c>
      <c r="J58" t="s">
        <v>41</v>
      </c>
      <c r="K58" t="s">
        <v>41</v>
      </c>
      <c r="L58" t="s">
        <v>41</v>
      </c>
      <c r="M58" t="s">
        <v>45</v>
      </c>
      <c r="N58" t="s">
        <v>191</v>
      </c>
      <c r="O58" t="s">
        <v>41</v>
      </c>
      <c r="P58" t="s">
        <v>33</v>
      </c>
      <c r="Q58" t="s">
        <v>36</v>
      </c>
      <c r="R58">
        <v>5</v>
      </c>
      <c r="S58">
        <v>2</v>
      </c>
      <c r="U58">
        <v>3</v>
      </c>
      <c r="W58">
        <v>1</v>
      </c>
      <c r="X58">
        <v>2</v>
      </c>
      <c r="Y58">
        <v>3</v>
      </c>
      <c r="Z58">
        <v>4</v>
      </c>
      <c r="AA58">
        <v>6</v>
      </c>
      <c r="AB58">
        <v>5</v>
      </c>
      <c r="AC58">
        <v>7</v>
      </c>
      <c r="AD58">
        <v>8</v>
      </c>
      <c r="AE58">
        <v>9</v>
      </c>
      <c r="AF58">
        <v>10</v>
      </c>
      <c r="AG58">
        <f t="shared" si="0"/>
        <v>2</v>
      </c>
    </row>
    <row r="59" spans="1:33" x14ac:dyDescent="0.25">
      <c r="A59">
        <v>6912816531</v>
      </c>
      <c r="B59">
        <v>174216493</v>
      </c>
      <c r="C59" s="2">
        <v>43291.302754629629</v>
      </c>
      <c r="D59" s="2">
        <v>43291.303680555553</v>
      </c>
      <c r="E59" t="s">
        <v>129</v>
      </c>
      <c r="I59">
        <v>45</v>
      </c>
      <c r="J59" t="s">
        <v>41</v>
      </c>
      <c r="K59" t="s">
        <v>41</v>
      </c>
      <c r="L59" t="s">
        <v>41</v>
      </c>
      <c r="M59" t="s">
        <v>45</v>
      </c>
      <c r="N59" t="s">
        <v>191</v>
      </c>
      <c r="O59" t="s">
        <v>33</v>
      </c>
      <c r="P59" t="s">
        <v>33</v>
      </c>
      <c r="Q59" t="s">
        <v>36</v>
      </c>
      <c r="R59">
        <v>1</v>
      </c>
      <c r="S59">
        <v>5</v>
      </c>
      <c r="T59">
        <v>2</v>
      </c>
      <c r="U59">
        <v>3</v>
      </c>
      <c r="V59">
        <v>4</v>
      </c>
      <c r="W59">
        <v>7</v>
      </c>
      <c r="X59">
        <v>3</v>
      </c>
      <c r="Y59">
        <v>1</v>
      </c>
      <c r="Z59">
        <v>2</v>
      </c>
      <c r="AA59">
        <v>4</v>
      </c>
      <c r="AB59">
        <v>5</v>
      </c>
      <c r="AC59">
        <v>6</v>
      </c>
      <c r="AD59">
        <v>8</v>
      </c>
      <c r="AE59">
        <v>9</v>
      </c>
      <c r="AF59">
        <v>10</v>
      </c>
      <c r="AG59">
        <f t="shared" si="0"/>
        <v>3</v>
      </c>
    </row>
    <row r="60" spans="1:33" x14ac:dyDescent="0.25">
      <c r="A60">
        <v>6912813667</v>
      </c>
      <c r="B60">
        <v>174216493</v>
      </c>
      <c r="C60" s="2">
        <v>43291.297615740739</v>
      </c>
      <c r="D60" s="2">
        <v>43291.299409722233</v>
      </c>
      <c r="E60" t="s">
        <v>130</v>
      </c>
      <c r="I60">
        <v>39</v>
      </c>
      <c r="J60" t="s">
        <v>33</v>
      </c>
      <c r="K60" t="s">
        <v>41</v>
      </c>
      <c r="L60" t="s">
        <v>41</v>
      </c>
      <c r="M60" t="s">
        <v>45</v>
      </c>
      <c r="N60" t="s">
        <v>191</v>
      </c>
      <c r="O60" t="s">
        <v>33</v>
      </c>
      <c r="P60" t="s">
        <v>33</v>
      </c>
      <c r="Q60" t="s">
        <v>36</v>
      </c>
      <c r="R60">
        <v>5</v>
      </c>
      <c r="S60">
        <v>1</v>
      </c>
      <c r="T60">
        <v>3</v>
      </c>
      <c r="U60">
        <v>2</v>
      </c>
      <c r="V60">
        <v>4</v>
      </c>
      <c r="W60">
        <v>10</v>
      </c>
      <c r="X60">
        <v>1</v>
      </c>
      <c r="Y60">
        <v>2</v>
      </c>
      <c r="Z60">
        <v>3</v>
      </c>
      <c r="AA60">
        <v>4</v>
      </c>
      <c r="AB60">
        <v>5</v>
      </c>
      <c r="AC60">
        <v>6</v>
      </c>
      <c r="AD60">
        <v>7</v>
      </c>
      <c r="AE60">
        <v>8</v>
      </c>
      <c r="AF60">
        <v>9</v>
      </c>
      <c r="AG60">
        <f t="shared" si="0"/>
        <v>2</v>
      </c>
    </row>
    <row r="61" spans="1:33" x14ac:dyDescent="0.25">
      <c r="A61">
        <v>6912813632</v>
      </c>
      <c r="B61">
        <v>174216493</v>
      </c>
      <c r="C61" s="2">
        <v>43291.296736111108</v>
      </c>
      <c r="D61" s="2">
        <v>43291.299363425933</v>
      </c>
      <c r="E61" t="s">
        <v>131</v>
      </c>
      <c r="I61">
        <v>36</v>
      </c>
      <c r="J61" t="s">
        <v>33</v>
      </c>
      <c r="K61" t="s">
        <v>41</v>
      </c>
      <c r="L61" t="s">
        <v>33</v>
      </c>
      <c r="M61" t="s">
        <v>45</v>
      </c>
      <c r="N61" t="s">
        <v>191</v>
      </c>
      <c r="O61" t="s">
        <v>33</v>
      </c>
      <c r="P61" t="s">
        <v>33</v>
      </c>
      <c r="Q61" t="s">
        <v>36</v>
      </c>
      <c r="U61">
        <v>5</v>
      </c>
      <c r="W61">
        <v>1</v>
      </c>
      <c r="X61">
        <v>2</v>
      </c>
      <c r="Y61">
        <v>9</v>
      </c>
      <c r="Z61">
        <v>3</v>
      </c>
      <c r="AA61">
        <v>8</v>
      </c>
      <c r="AB61">
        <v>4</v>
      </c>
      <c r="AC61">
        <v>7</v>
      </c>
      <c r="AD61">
        <v>10</v>
      </c>
      <c r="AE61">
        <v>5</v>
      </c>
      <c r="AF61">
        <v>6</v>
      </c>
      <c r="AG61">
        <f t="shared" si="0"/>
        <v>2</v>
      </c>
    </row>
    <row r="62" spans="1:33" x14ac:dyDescent="0.25">
      <c r="A62">
        <v>6912810278</v>
      </c>
      <c r="B62">
        <v>174216493</v>
      </c>
      <c r="C62" s="2">
        <v>43291.292650462958</v>
      </c>
      <c r="D62" s="2">
        <v>43291.295925925922</v>
      </c>
      <c r="E62" t="s">
        <v>132</v>
      </c>
      <c r="I62">
        <v>43</v>
      </c>
      <c r="J62" t="s">
        <v>33</v>
      </c>
      <c r="K62" t="s">
        <v>41</v>
      </c>
      <c r="L62" t="s">
        <v>41</v>
      </c>
      <c r="M62" t="s">
        <v>45</v>
      </c>
      <c r="N62" t="s">
        <v>191</v>
      </c>
      <c r="O62" t="s">
        <v>33</v>
      </c>
      <c r="P62" t="s">
        <v>33</v>
      </c>
      <c r="Q62" t="s">
        <v>36</v>
      </c>
      <c r="V62">
        <v>2</v>
      </c>
      <c r="W62">
        <v>10</v>
      </c>
      <c r="X62">
        <v>3</v>
      </c>
      <c r="Y62">
        <v>1</v>
      </c>
      <c r="Z62">
        <v>5</v>
      </c>
      <c r="AA62">
        <v>2</v>
      </c>
      <c r="AB62">
        <v>6</v>
      </c>
      <c r="AC62">
        <v>7</v>
      </c>
      <c r="AD62">
        <v>8</v>
      </c>
      <c r="AE62">
        <v>9</v>
      </c>
      <c r="AF62">
        <v>4</v>
      </c>
      <c r="AG62">
        <f t="shared" si="0"/>
        <v>3</v>
      </c>
    </row>
    <row r="63" spans="1:33" x14ac:dyDescent="0.25">
      <c r="A63">
        <v>6912807344</v>
      </c>
      <c r="B63">
        <v>174216493</v>
      </c>
      <c r="C63" s="2">
        <v>43291.285856481481</v>
      </c>
      <c r="D63" s="2">
        <v>43291.289375</v>
      </c>
      <c r="E63" t="s">
        <v>133</v>
      </c>
      <c r="I63">
        <v>38</v>
      </c>
      <c r="J63" t="s">
        <v>33</v>
      </c>
      <c r="K63" t="s">
        <v>41</v>
      </c>
      <c r="L63" t="s">
        <v>41</v>
      </c>
      <c r="M63" t="s">
        <v>45</v>
      </c>
      <c r="N63" t="s">
        <v>191</v>
      </c>
      <c r="O63" t="s">
        <v>33</v>
      </c>
      <c r="P63" t="s">
        <v>33</v>
      </c>
      <c r="Q63" t="s">
        <v>36</v>
      </c>
      <c r="R63">
        <v>4</v>
      </c>
      <c r="T63">
        <v>5</v>
      </c>
      <c r="U63">
        <v>3</v>
      </c>
      <c r="V63">
        <v>2</v>
      </c>
      <c r="W63">
        <v>1</v>
      </c>
      <c r="X63">
        <v>5</v>
      </c>
      <c r="Y63">
        <v>4</v>
      </c>
      <c r="Z63">
        <v>2</v>
      </c>
      <c r="AA63">
        <v>6</v>
      </c>
      <c r="AB63">
        <v>9</v>
      </c>
      <c r="AC63">
        <v>7</v>
      </c>
      <c r="AD63">
        <v>3</v>
      </c>
      <c r="AE63">
        <v>10</v>
      </c>
      <c r="AF63">
        <v>8</v>
      </c>
      <c r="AG63">
        <f t="shared" si="0"/>
        <v>2</v>
      </c>
    </row>
    <row r="64" spans="1:33" x14ac:dyDescent="0.25">
      <c r="A64">
        <v>6912800237</v>
      </c>
      <c r="B64">
        <v>174216493</v>
      </c>
      <c r="C64" s="2">
        <v>43291.275011574071</v>
      </c>
      <c r="D64" s="2">
        <v>43291.276435185187</v>
      </c>
      <c r="E64" t="s">
        <v>134</v>
      </c>
      <c r="I64">
        <v>42</v>
      </c>
      <c r="J64" t="s">
        <v>33</v>
      </c>
      <c r="K64" t="s">
        <v>33</v>
      </c>
      <c r="L64" t="s">
        <v>33</v>
      </c>
      <c r="M64" t="s">
        <v>34</v>
      </c>
      <c r="N64" t="s">
        <v>135</v>
      </c>
      <c r="O64" t="s">
        <v>33</v>
      </c>
      <c r="P64" t="s">
        <v>33</v>
      </c>
      <c r="Q64" t="s">
        <v>36</v>
      </c>
      <c r="R64">
        <v>1</v>
      </c>
      <c r="S64">
        <v>4</v>
      </c>
      <c r="T64">
        <v>2</v>
      </c>
      <c r="U64">
        <v>3</v>
      </c>
      <c r="V64">
        <v>5</v>
      </c>
      <c r="W64">
        <v>1</v>
      </c>
      <c r="X64">
        <v>2</v>
      </c>
      <c r="Y64">
        <v>3</v>
      </c>
      <c r="Z64">
        <v>4</v>
      </c>
      <c r="AA64">
        <v>5</v>
      </c>
      <c r="AB64">
        <v>6</v>
      </c>
      <c r="AC64">
        <v>7</v>
      </c>
      <c r="AD64">
        <v>8</v>
      </c>
      <c r="AE64">
        <v>9</v>
      </c>
      <c r="AF64">
        <v>10</v>
      </c>
      <c r="AG64">
        <f t="shared" si="0"/>
        <v>3</v>
      </c>
    </row>
    <row r="65" spans="1:33" x14ac:dyDescent="0.25">
      <c r="A65">
        <v>6912798237</v>
      </c>
      <c r="B65">
        <v>174216493</v>
      </c>
      <c r="C65" s="2">
        <v>43290.86383101852</v>
      </c>
      <c r="D65" s="2">
        <v>43291.272928240738</v>
      </c>
      <c r="E65" t="s">
        <v>136</v>
      </c>
      <c r="I65">
        <v>33</v>
      </c>
      <c r="J65" t="s">
        <v>41</v>
      </c>
      <c r="K65" t="s">
        <v>41</v>
      </c>
      <c r="L65" t="s">
        <v>41</v>
      </c>
      <c r="M65" t="s">
        <v>45</v>
      </c>
      <c r="N65" t="s">
        <v>191</v>
      </c>
      <c r="O65" t="s">
        <v>33</v>
      </c>
      <c r="P65" t="s">
        <v>41</v>
      </c>
      <c r="Q65" t="s">
        <v>36</v>
      </c>
      <c r="R65">
        <v>2</v>
      </c>
      <c r="S65">
        <v>3</v>
      </c>
      <c r="T65">
        <v>1</v>
      </c>
      <c r="U65">
        <v>5</v>
      </c>
      <c r="V65">
        <v>4</v>
      </c>
      <c r="W65">
        <v>1</v>
      </c>
      <c r="X65">
        <v>4</v>
      </c>
      <c r="Y65">
        <v>5</v>
      </c>
      <c r="Z65">
        <v>2</v>
      </c>
      <c r="AA65">
        <v>6</v>
      </c>
      <c r="AB65">
        <v>3</v>
      </c>
      <c r="AC65">
        <v>7</v>
      </c>
      <c r="AD65">
        <v>8</v>
      </c>
      <c r="AE65">
        <v>9</v>
      </c>
      <c r="AF65">
        <v>10</v>
      </c>
      <c r="AG65">
        <f t="shared" si="0"/>
        <v>2</v>
      </c>
    </row>
    <row r="66" spans="1:33" x14ac:dyDescent="0.25">
      <c r="A66">
        <v>6912793177</v>
      </c>
      <c r="B66">
        <v>174216493</v>
      </c>
      <c r="C66" s="2">
        <v>43291.26116898148</v>
      </c>
      <c r="D66" s="2">
        <v>43291.263761574082</v>
      </c>
      <c r="E66" t="s">
        <v>137</v>
      </c>
      <c r="I66">
        <v>40</v>
      </c>
      <c r="J66" t="s">
        <v>33</v>
      </c>
      <c r="K66" t="s">
        <v>41</v>
      </c>
      <c r="L66" t="s">
        <v>41</v>
      </c>
      <c r="M66" t="s">
        <v>45</v>
      </c>
      <c r="N66" t="s">
        <v>191</v>
      </c>
      <c r="O66" t="s">
        <v>33</v>
      </c>
      <c r="P66" t="s">
        <v>41</v>
      </c>
      <c r="Q66" t="s">
        <v>36</v>
      </c>
      <c r="R66">
        <v>1</v>
      </c>
      <c r="S66">
        <v>2</v>
      </c>
      <c r="T66">
        <v>3</v>
      </c>
      <c r="U66">
        <v>4</v>
      </c>
      <c r="V66">
        <v>5</v>
      </c>
      <c r="W66">
        <v>7</v>
      </c>
      <c r="X66">
        <v>4</v>
      </c>
      <c r="Y66">
        <v>2</v>
      </c>
      <c r="Z66">
        <v>3</v>
      </c>
      <c r="AA66">
        <v>5</v>
      </c>
      <c r="AB66">
        <v>6</v>
      </c>
      <c r="AC66">
        <v>8</v>
      </c>
      <c r="AD66">
        <v>10</v>
      </c>
      <c r="AE66">
        <v>9</v>
      </c>
      <c r="AF66">
        <v>1</v>
      </c>
      <c r="AG66">
        <f t="shared" si="0"/>
        <v>3</v>
      </c>
    </row>
    <row r="67" spans="1:33" x14ac:dyDescent="0.25">
      <c r="A67">
        <v>6912788124</v>
      </c>
      <c r="B67">
        <v>174216493</v>
      </c>
      <c r="C67" s="2">
        <v>43291.251782407409</v>
      </c>
      <c r="D67" s="2">
        <v>43291.25403935185</v>
      </c>
      <c r="E67" t="s">
        <v>138</v>
      </c>
      <c r="I67">
        <v>45</v>
      </c>
      <c r="J67" t="s">
        <v>41</v>
      </c>
      <c r="K67" t="s">
        <v>41</v>
      </c>
      <c r="L67" t="s">
        <v>41</v>
      </c>
      <c r="M67" t="s">
        <v>45</v>
      </c>
      <c r="N67" t="s">
        <v>191</v>
      </c>
      <c r="O67" t="s">
        <v>33</v>
      </c>
      <c r="P67" t="s">
        <v>33</v>
      </c>
      <c r="Q67" t="s">
        <v>63</v>
      </c>
      <c r="W67">
        <v>2</v>
      </c>
      <c r="X67">
        <v>3</v>
      </c>
      <c r="Y67">
        <v>4</v>
      </c>
      <c r="Z67">
        <v>5</v>
      </c>
      <c r="AA67">
        <v>6</v>
      </c>
      <c r="AB67">
        <v>1</v>
      </c>
      <c r="AC67">
        <v>7</v>
      </c>
      <c r="AD67">
        <v>8</v>
      </c>
      <c r="AE67">
        <v>9</v>
      </c>
      <c r="AF67">
        <v>10</v>
      </c>
      <c r="AG67">
        <f t="shared" ref="AG67:AG130" si="1">IF(I67&lt;=30,1,IF(I67&gt;=50,4,IF(AND(I67&gt;30,I67&lt;40),2,3)))</f>
        <v>3</v>
      </c>
    </row>
    <row r="68" spans="1:33" x14ac:dyDescent="0.25">
      <c r="A68">
        <v>6912709996</v>
      </c>
      <c r="B68">
        <v>174366944</v>
      </c>
      <c r="C68" s="2">
        <v>43291.066678240742</v>
      </c>
      <c r="D68" s="2">
        <v>43291.069224537037</v>
      </c>
      <c r="E68" t="s">
        <v>139</v>
      </c>
      <c r="F68" t="s">
        <v>140</v>
      </c>
      <c r="G68" t="s">
        <v>141</v>
      </c>
      <c r="H68" t="s">
        <v>142</v>
      </c>
      <c r="I68">
        <v>36</v>
      </c>
      <c r="J68" t="s">
        <v>41</v>
      </c>
      <c r="K68" t="s">
        <v>41</v>
      </c>
      <c r="L68" t="s">
        <v>33</v>
      </c>
      <c r="M68" t="s">
        <v>45</v>
      </c>
      <c r="N68" t="s">
        <v>191</v>
      </c>
      <c r="O68" t="s">
        <v>33</v>
      </c>
      <c r="P68" t="s">
        <v>41</v>
      </c>
      <c r="Q68" t="s">
        <v>36</v>
      </c>
      <c r="R68">
        <v>3</v>
      </c>
      <c r="T68">
        <v>1</v>
      </c>
      <c r="U68">
        <v>2</v>
      </c>
      <c r="W68">
        <v>1</v>
      </c>
      <c r="X68">
        <v>7</v>
      </c>
      <c r="Y68">
        <v>3</v>
      </c>
      <c r="Z68">
        <v>8</v>
      </c>
      <c r="AA68">
        <v>9</v>
      </c>
      <c r="AB68">
        <v>5</v>
      </c>
      <c r="AC68">
        <v>10</v>
      </c>
      <c r="AD68">
        <v>2</v>
      </c>
      <c r="AE68">
        <v>6</v>
      </c>
      <c r="AF68">
        <v>4</v>
      </c>
      <c r="AG68">
        <f t="shared" si="1"/>
        <v>2</v>
      </c>
    </row>
    <row r="69" spans="1:33" x14ac:dyDescent="0.25">
      <c r="A69">
        <v>6912706960</v>
      </c>
      <c r="B69">
        <v>174216493</v>
      </c>
      <c r="C69" s="2">
        <v>43291.058587962973</v>
      </c>
      <c r="D69" s="2">
        <v>43291.060104166667</v>
      </c>
      <c r="E69" t="s">
        <v>143</v>
      </c>
      <c r="I69">
        <v>41</v>
      </c>
      <c r="J69" t="s">
        <v>33</v>
      </c>
      <c r="K69" t="s">
        <v>41</v>
      </c>
      <c r="L69" t="s">
        <v>33</v>
      </c>
      <c r="M69" t="s">
        <v>45</v>
      </c>
      <c r="N69" t="s">
        <v>191</v>
      </c>
      <c r="O69" t="s">
        <v>33</v>
      </c>
      <c r="P69" t="s">
        <v>33</v>
      </c>
      <c r="Q69" t="s">
        <v>36</v>
      </c>
      <c r="W69">
        <v>10</v>
      </c>
      <c r="X69">
        <v>4</v>
      </c>
      <c r="Y69">
        <v>3</v>
      </c>
      <c r="Z69">
        <v>9</v>
      </c>
      <c r="AA69">
        <v>5</v>
      </c>
      <c r="AB69">
        <v>6</v>
      </c>
      <c r="AC69">
        <v>7</v>
      </c>
      <c r="AD69">
        <v>8</v>
      </c>
      <c r="AE69">
        <v>1</v>
      </c>
      <c r="AF69">
        <v>2</v>
      </c>
      <c r="AG69">
        <f t="shared" si="1"/>
        <v>3</v>
      </c>
    </row>
    <row r="70" spans="1:33" x14ac:dyDescent="0.25">
      <c r="A70">
        <v>6912683778</v>
      </c>
      <c r="B70">
        <v>174216493</v>
      </c>
      <c r="C70" s="2">
        <v>43290.972500000003</v>
      </c>
      <c r="D70" s="2">
        <v>43290.97556712963</v>
      </c>
      <c r="E70" t="s">
        <v>144</v>
      </c>
      <c r="I70">
        <v>40</v>
      </c>
      <c r="J70" t="s">
        <v>41</v>
      </c>
      <c r="K70" t="s">
        <v>41</v>
      </c>
      <c r="L70" t="s">
        <v>41</v>
      </c>
      <c r="M70" t="s">
        <v>45</v>
      </c>
      <c r="N70" t="s">
        <v>191</v>
      </c>
      <c r="O70" t="s">
        <v>33</v>
      </c>
      <c r="P70" t="s">
        <v>41</v>
      </c>
      <c r="Q70" t="s">
        <v>36</v>
      </c>
      <c r="R70">
        <v>4</v>
      </c>
      <c r="S70">
        <v>2</v>
      </c>
      <c r="T70">
        <v>1</v>
      </c>
      <c r="U70">
        <v>3</v>
      </c>
      <c r="V70">
        <v>5</v>
      </c>
      <c r="W70">
        <v>9</v>
      </c>
      <c r="X70">
        <v>6</v>
      </c>
      <c r="Y70">
        <v>4</v>
      </c>
      <c r="Z70">
        <v>10</v>
      </c>
      <c r="AA70">
        <v>2</v>
      </c>
      <c r="AB70">
        <v>8</v>
      </c>
      <c r="AC70">
        <v>7</v>
      </c>
      <c r="AD70">
        <v>1</v>
      </c>
      <c r="AE70">
        <v>5</v>
      </c>
      <c r="AF70">
        <v>3</v>
      </c>
      <c r="AG70">
        <f t="shared" si="1"/>
        <v>3</v>
      </c>
    </row>
    <row r="71" spans="1:33" x14ac:dyDescent="0.25">
      <c r="A71">
        <v>6912681151</v>
      </c>
      <c r="B71">
        <v>174216493</v>
      </c>
      <c r="C71" s="2">
        <v>43290.951215277782</v>
      </c>
      <c r="D71" s="2">
        <v>43290.966597222221</v>
      </c>
      <c r="E71" t="s">
        <v>145</v>
      </c>
      <c r="I71">
        <v>35</v>
      </c>
      <c r="J71" t="s">
        <v>41</v>
      </c>
      <c r="K71" t="s">
        <v>41</v>
      </c>
      <c r="L71" t="s">
        <v>41</v>
      </c>
      <c r="M71" t="s">
        <v>45</v>
      </c>
      <c r="N71" t="s">
        <v>191</v>
      </c>
      <c r="O71" t="s">
        <v>33</v>
      </c>
      <c r="P71" t="s">
        <v>33</v>
      </c>
      <c r="Q71" t="s">
        <v>36</v>
      </c>
      <c r="R71">
        <v>5</v>
      </c>
      <c r="S71">
        <v>1</v>
      </c>
      <c r="T71">
        <v>3</v>
      </c>
      <c r="U71">
        <v>4</v>
      </c>
      <c r="V71">
        <v>2</v>
      </c>
      <c r="W71">
        <v>1</v>
      </c>
      <c r="X71">
        <v>10</v>
      </c>
      <c r="Y71">
        <v>9</v>
      </c>
      <c r="Z71">
        <v>5</v>
      </c>
      <c r="AA71">
        <v>2</v>
      </c>
      <c r="AB71">
        <v>3</v>
      </c>
      <c r="AC71">
        <v>4</v>
      </c>
      <c r="AD71">
        <v>6</v>
      </c>
      <c r="AE71">
        <v>7</v>
      </c>
      <c r="AF71">
        <v>8</v>
      </c>
      <c r="AG71">
        <f t="shared" si="1"/>
        <v>2</v>
      </c>
    </row>
    <row r="72" spans="1:33" x14ac:dyDescent="0.25">
      <c r="A72">
        <v>6912678777</v>
      </c>
      <c r="B72">
        <v>174216493</v>
      </c>
      <c r="C72" s="2">
        <v>43290.957754629628</v>
      </c>
      <c r="D72" s="2">
        <v>43290.958981481483</v>
      </c>
      <c r="E72" t="s">
        <v>146</v>
      </c>
      <c r="I72">
        <v>35</v>
      </c>
      <c r="J72" t="s">
        <v>41</v>
      </c>
      <c r="K72" t="s">
        <v>41</v>
      </c>
      <c r="L72" t="s">
        <v>41</v>
      </c>
      <c r="M72" t="s">
        <v>45</v>
      </c>
      <c r="N72" t="s">
        <v>191</v>
      </c>
      <c r="O72" t="s">
        <v>33</v>
      </c>
      <c r="P72" t="s">
        <v>41</v>
      </c>
      <c r="Q72" t="s">
        <v>36</v>
      </c>
      <c r="R72">
        <v>1</v>
      </c>
      <c r="S72">
        <v>4</v>
      </c>
      <c r="T72">
        <v>5</v>
      </c>
      <c r="U72">
        <v>3</v>
      </c>
      <c r="V72">
        <v>2</v>
      </c>
      <c r="W72">
        <v>1</v>
      </c>
      <c r="X72">
        <v>2</v>
      </c>
      <c r="Y72">
        <v>3</v>
      </c>
      <c r="Z72">
        <v>4</v>
      </c>
      <c r="AA72">
        <v>5</v>
      </c>
      <c r="AB72">
        <v>6</v>
      </c>
      <c r="AC72">
        <v>7</v>
      </c>
      <c r="AD72">
        <v>8</v>
      </c>
      <c r="AE72">
        <v>9</v>
      </c>
      <c r="AF72">
        <v>10</v>
      </c>
      <c r="AG72">
        <f t="shared" si="1"/>
        <v>2</v>
      </c>
    </row>
    <row r="73" spans="1:33" x14ac:dyDescent="0.25">
      <c r="A73">
        <v>6912678639</v>
      </c>
      <c r="B73">
        <v>174216493</v>
      </c>
      <c r="C73" s="2">
        <v>43290.956377314818</v>
      </c>
      <c r="D73" s="2">
        <v>43290.958622685182</v>
      </c>
      <c r="E73" t="s">
        <v>147</v>
      </c>
      <c r="I73">
        <v>24</v>
      </c>
      <c r="J73" t="s">
        <v>41</v>
      </c>
      <c r="K73" t="s">
        <v>41</v>
      </c>
      <c r="L73" t="s">
        <v>33</v>
      </c>
      <c r="M73" t="s">
        <v>45</v>
      </c>
      <c r="N73" t="s">
        <v>191</v>
      </c>
      <c r="O73" t="s">
        <v>33</v>
      </c>
      <c r="P73" t="s">
        <v>33</v>
      </c>
      <c r="Q73" t="s">
        <v>36</v>
      </c>
      <c r="R73">
        <v>5</v>
      </c>
      <c r="S73">
        <v>2</v>
      </c>
      <c r="T73">
        <v>1</v>
      </c>
      <c r="U73">
        <v>3</v>
      </c>
      <c r="V73">
        <v>4</v>
      </c>
      <c r="W73">
        <v>1</v>
      </c>
      <c r="X73">
        <v>2</v>
      </c>
      <c r="Y73">
        <v>3</v>
      </c>
      <c r="Z73">
        <v>5</v>
      </c>
      <c r="AA73">
        <v>4</v>
      </c>
      <c r="AB73">
        <v>6</v>
      </c>
      <c r="AC73">
        <v>7</v>
      </c>
      <c r="AD73">
        <v>8</v>
      </c>
      <c r="AE73">
        <v>9</v>
      </c>
      <c r="AF73">
        <v>10</v>
      </c>
      <c r="AG73">
        <f t="shared" si="1"/>
        <v>1</v>
      </c>
    </row>
    <row r="74" spans="1:33" x14ac:dyDescent="0.25">
      <c r="A74">
        <v>6912675408</v>
      </c>
      <c r="B74">
        <v>174216493</v>
      </c>
      <c r="C74" s="2">
        <v>43290.946423611109</v>
      </c>
      <c r="D74" s="2">
        <v>43290.949143518519</v>
      </c>
      <c r="E74" t="s">
        <v>148</v>
      </c>
      <c r="I74">
        <v>27</v>
      </c>
      <c r="J74" t="s">
        <v>33</v>
      </c>
      <c r="K74" t="s">
        <v>41</v>
      </c>
      <c r="L74" t="s">
        <v>41</v>
      </c>
      <c r="M74" t="s">
        <v>45</v>
      </c>
      <c r="N74" t="s">
        <v>191</v>
      </c>
      <c r="O74" t="s">
        <v>41</v>
      </c>
      <c r="P74" t="s">
        <v>41</v>
      </c>
      <c r="Q74" t="s">
        <v>36</v>
      </c>
      <c r="S74">
        <v>3</v>
      </c>
      <c r="T74">
        <v>2</v>
      </c>
      <c r="U74">
        <v>1</v>
      </c>
      <c r="V74">
        <v>5</v>
      </c>
      <c r="W74">
        <v>1</v>
      </c>
      <c r="X74">
        <v>3</v>
      </c>
      <c r="Y74">
        <v>7</v>
      </c>
      <c r="Z74">
        <v>4</v>
      </c>
      <c r="AA74">
        <v>9</v>
      </c>
      <c r="AB74">
        <v>5</v>
      </c>
      <c r="AC74">
        <v>2</v>
      </c>
      <c r="AD74">
        <v>8</v>
      </c>
      <c r="AE74">
        <v>6</v>
      </c>
      <c r="AF74">
        <v>10</v>
      </c>
      <c r="AG74">
        <f t="shared" si="1"/>
        <v>1</v>
      </c>
    </row>
    <row r="75" spans="1:33" x14ac:dyDescent="0.25">
      <c r="A75">
        <v>6912672184</v>
      </c>
      <c r="B75">
        <v>174216493</v>
      </c>
      <c r="C75" s="2">
        <v>43290.938680555562</v>
      </c>
      <c r="D75" s="2">
        <v>43290.940046296288</v>
      </c>
      <c r="E75" t="s">
        <v>149</v>
      </c>
      <c r="I75">
        <v>40</v>
      </c>
      <c r="J75" t="s">
        <v>41</v>
      </c>
      <c r="K75" t="s">
        <v>41</v>
      </c>
      <c r="L75" t="s">
        <v>41</v>
      </c>
      <c r="M75" t="s">
        <v>45</v>
      </c>
      <c r="N75" t="s">
        <v>191</v>
      </c>
      <c r="O75" t="s">
        <v>41</v>
      </c>
      <c r="P75" t="s">
        <v>41</v>
      </c>
      <c r="Q75" t="s">
        <v>36</v>
      </c>
      <c r="R75">
        <v>2</v>
      </c>
      <c r="S75">
        <v>1</v>
      </c>
      <c r="T75">
        <v>3</v>
      </c>
      <c r="U75">
        <v>4</v>
      </c>
      <c r="V75">
        <v>5</v>
      </c>
      <c r="W75">
        <v>1</v>
      </c>
      <c r="X75">
        <v>2</v>
      </c>
      <c r="Y75">
        <v>3</v>
      </c>
      <c r="Z75">
        <v>4</v>
      </c>
      <c r="AA75">
        <v>5</v>
      </c>
      <c r="AB75">
        <v>6</v>
      </c>
      <c r="AC75">
        <v>7</v>
      </c>
      <c r="AD75">
        <v>8</v>
      </c>
      <c r="AE75">
        <v>9</v>
      </c>
      <c r="AF75">
        <v>10</v>
      </c>
      <c r="AG75">
        <f t="shared" si="1"/>
        <v>3</v>
      </c>
    </row>
    <row r="76" spans="1:33" x14ac:dyDescent="0.25">
      <c r="A76">
        <v>6912671252</v>
      </c>
      <c r="B76">
        <v>174216493</v>
      </c>
      <c r="C76" s="2">
        <v>43290.935543981483</v>
      </c>
      <c r="D76" s="2">
        <v>43290.937222222223</v>
      </c>
      <c r="E76" t="s">
        <v>150</v>
      </c>
      <c r="I76">
        <v>39</v>
      </c>
      <c r="J76" t="s">
        <v>41</v>
      </c>
      <c r="K76" t="s">
        <v>41</v>
      </c>
      <c r="L76" t="s">
        <v>41</v>
      </c>
      <c r="M76" t="s">
        <v>45</v>
      </c>
      <c r="N76" t="s">
        <v>191</v>
      </c>
      <c r="O76" t="s">
        <v>33</v>
      </c>
      <c r="P76" t="s">
        <v>41</v>
      </c>
      <c r="Q76" t="s">
        <v>36</v>
      </c>
      <c r="R76">
        <v>3</v>
      </c>
      <c r="S76">
        <v>4</v>
      </c>
      <c r="T76">
        <v>5</v>
      </c>
      <c r="U76">
        <v>1</v>
      </c>
      <c r="V76">
        <v>2</v>
      </c>
      <c r="W76">
        <v>1</v>
      </c>
      <c r="X76">
        <v>2</v>
      </c>
      <c r="Y76">
        <v>3</v>
      </c>
      <c r="Z76">
        <v>4</v>
      </c>
      <c r="AA76">
        <v>5</v>
      </c>
      <c r="AB76">
        <v>6</v>
      </c>
      <c r="AC76">
        <v>9</v>
      </c>
      <c r="AD76">
        <v>7</v>
      </c>
      <c r="AE76">
        <v>8</v>
      </c>
      <c r="AF76">
        <v>10</v>
      </c>
      <c r="AG76">
        <f t="shared" si="1"/>
        <v>2</v>
      </c>
    </row>
    <row r="77" spans="1:33" x14ac:dyDescent="0.25">
      <c r="A77">
        <v>6912670041</v>
      </c>
      <c r="B77">
        <v>174216493</v>
      </c>
      <c r="C77" s="2">
        <v>43290.932372685187</v>
      </c>
      <c r="D77" s="2">
        <v>43290.933668981481</v>
      </c>
      <c r="E77" t="s">
        <v>151</v>
      </c>
      <c r="I77">
        <v>25</v>
      </c>
      <c r="J77" t="s">
        <v>41</v>
      </c>
      <c r="K77" t="s">
        <v>41</v>
      </c>
      <c r="L77" t="s">
        <v>41</v>
      </c>
      <c r="M77" t="s">
        <v>45</v>
      </c>
      <c r="N77" t="s">
        <v>191</v>
      </c>
      <c r="O77" t="s">
        <v>33</v>
      </c>
      <c r="P77" t="s">
        <v>41</v>
      </c>
      <c r="Q77" t="s">
        <v>36</v>
      </c>
      <c r="R77">
        <v>2</v>
      </c>
      <c r="S77">
        <v>4</v>
      </c>
      <c r="T77">
        <v>5</v>
      </c>
      <c r="U77">
        <v>3</v>
      </c>
      <c r="V77">
        <v>1</v>
      </c>
      <c r="W77">
        <v>10</v>
      </c>
      <c r="X77">
        <v>8</v>
      </c>
      <c r="Y77">
        <v>2</v>
      </c>
      <c r="Z77">
        <v>7</v>
      </c>
      <c r="AA77">
        <v>3</v>
      </c>
      <c r="AB77">
        <v>5</v>
      </c>
      <c r="AC77">
        <v>4</v>
      </c>
      <c r="AD77">
        <v>1</v>
      </c>
      <c r="AE77">
        <v>9</v>
      </c>
      <c r="AF77">
        <v>6</v>
      </c>
      <c r="AG77">
        <f t="shared" si="1"/>
        <v>1</v>
      </c>
    </row>
    <row r="78" spans="1:33" x14ac:dyDescent="0.25">
      <c r="A78">
        <v>6912669925</v>
      </c>
      <c r="B78">
        <v>174216493</v>
      </c>
      <c r="C78" s="2">
        <v>43290.929490740738</v>
      </c>
      <c r="D78" s="2">
        <v>43290.933368055557</v>
      </c>
      <c r="E78" t="s">
        <v>152</v>
      </c>
      <c r="I78">
        <v>47</v>
      </c>
      <c r="J78" t="s">
        <v>41</v>
      </c>
      <c r="K78" t="s">
        <v>41</v>
      </c>
      <c r="L78" t="s">
        <v>41</v>
      </c>
      <c r="M78" t="s">
        <v>45</v>
      </c>
      <c r="N78" t="s">
        <v>191</v>
      </c>
      <c r="O78" t="s">
        <v>33</v>
      </c>
      <c r="P78" t="s">
        <v>33</v>
      </c>
      <c r="Q78" t="s">
        <v>36</v>
      </c>
      <c r="R78">
        <v>5</v>
      </c>
      <c r="S78">
        <v>1</v>
      </c>
      <c r="T78">
        <v>4</v>
      </c>
      <c r="U78">
        <v>3</v>
      </c>
      <c r="V78">
        <v>2</v>
      </c>
      <c r="W78">
        <v>10</v>
      </c>
      <c r="X78">
        <v>6</v>
      </c>
      <c r="Y78">
        <v>5</v>
      </c>
      <c r="Z78">
        <v>9</v>
      </c>
      <c r="AA78">
        <v>1</v>
      </c>
      <c r="AB78">
        <v>8</v>
      </c>
      <c r="AC78">
        <v>7</v>
      </c>
      <c r="AD78">
        <v>2</v>
      </c>
      <c r="AE78">
        <v>4</v>
      </c>
      <c r="AF78">
        <v>3</v>
      </c>
      <c r="AG78">
        <f t="shared" si="1"/>
        <v>3</v>
      </c>
    </row>
    <row r="79" spans="1:33" x14ac:dyDescent="0.25">
      <c r="A79">
        <v>6912669434</v>
      </c>
      <c r="B79">
        <v>174216493</v>
      </c>
      <c r="C79" s="2">
        <v>43290.928206018521</v>
      </c>
      <c r="D79" s="2">
        <v>43290.932002314818</v>
      </c>
      <c r="E79" t="s">
        <v>153</v>
      </c>
      <c r="I79">
        <v>39</v>
      </c>
      <c r="J79" t="s">
        <v>41</v>
      </c>
      <c r="K79" t="s">
        <v>41</v>
      </c>
      <c r="L79" t="s">
        <v>41</v>
      </c>
      <c r="M79" t="s">
        <v>45</v>
      </c>
      <c r="N79" t="s">
        <v>191</v>
      </c>
      <c r="O79" t="s">
        <v>33</v>
      </c>
      <c r="P79" t="s">
        <v>33</v>
      </c>
      <c r="Q79" t="s">
        <v>36</v>
      </c>
      <c r="R79">
        <v>1</v>
      </c>
      <c r="S79">
        <v>4</v>
      </c>
      <c r="T79">
        <v>5</v>
      </c>
      <c r="U79">
        <v>3</v>
      </c>
      <c r="V79">
        <v>2</v>
      </c>
      <c r="W79">
        <v>9</v>
      </c>
      <c r="X79">
        <v>8</v>
      </c>
      <c r="Y79">
        <v>7</v>
      </c>
      <c r="Z79">
        <v>5</v>
      </c>
      <c r="AA79">
        <v>3</v>
      </c>
      <c r="AB79">
        <v>10</v>
      </c>
      <c r="AC79">
        <v>6</v>
      </c>
      <c r="AD79">
        <v>1</v>
      </c>
      <c r="AE79">
        <v>4</v>
      </c>
      <c r="AF79">
        <v>2</v>
      </c>
      <c r="AG79">
        <f t="shared" si="1"/>
        <v>2</v>
      </c>
    </row>
    <row r="80" spans="1:33" x14ac:dyDescent="0.25">
      <c r="A80">
        <v>6912665772</v>
      </c>
      <c r="B80">
        <v>174216493</v>
      </c>
      <c r="C80" s="2">
        <v>43290.918726851851</v>
      </c>
      <c r="D80" s="2">
        <v>43290.921238425923</v>
      </c>
      <c r="E80" t="s">
        <v>154</v>
      </c>
      <c r="I80">
        <v>31</v>
      </c>
      <c r="J80" t="s">
        <v>33</v>
      </c>
      <c r="K80" t="s">
        <v>41</v>
      </c>
      <c r="L80" t="s">
        <v>41</v>
      </c>
      <c r="M80" t="s">
        <v>45</v>
      </c>
      <c r="N80" t="s">
        <v>191</v>
      </c>
      <c r="O80" t="s">
        <v>33</v>
      </c>
      <c r="P80" t="s">
        <v>33</v>
      </c>
      <c r="Q80" t="s">
        <v>36</v>
      </c>
      <c r="R80">
        <v>1</v>
      </c>
      <c r="S80">
        <v>3</v>
      </c>
      <c r="T80">
        <v>2</v>
      </c>
      <c r="U80">
        <v>4</v>
      </c>
      <c r="V80">
        <v>5</v>
      </c>
      <c r="W80">
        <v>7</v>
      </c>
      <c r="X80">
        <v>2</v>
      </c>
      <c r="Y80">
        <v>3</v>
      </c>
      <c r="Z80">
        <v>8</v>
      </c>
      <c r="AA80">
        <v>5</v>
      </c>
      <c r="AB80">
        <v>9</v>
      </c>
      <c r="AC80">
        <v>10</v>
      </c>
      <c r="AD80">
        <v>4</v>
      </c>
      <c r="AE80">
        <v>6</v>
      </c>
      <c r="AF80">
        <v>1</v>
      </c>
      <c r="AG80">
        <f t="shared" si="1"/>
        <v>2</v>
      </c>
    </row>
    <row r="81" spans="1:33" x14ac:dyDescent="0.25">
      <c r="A81">
        <v>6912665293</v>
      </c>
      <c r="B81">
        <v>174216493</v>
      </c>
      <c r="C81" s="2">
        <v>43290.913217592592</v>
      </c>
      <c r="D81" s="2">
        <v>43290.919872685183</v>
      </c>
      <c r="E81" t="s">
        <v>155</v>
      </c>
      <c r="I81">
        <v>38</v>
      </c>
      <c r="J81" t="s">
        <v>41</v>
      </c>
      <c r="K81" t="s">
        <v>41</v>
      </c>
      <c r="L81" t="s">
        <v>41</v>
      </c>
      <c r="M81" t="s">
        <v>45</v>
      </c>
      <c r="N81" t="s">
        <v>191</v>
      </c>
      <c r="O81" t="s">
        <v>33</v>
      </c>
      <c r="P81" t="s">
        <v>33</v>
      </c>
      <c r="Q81" t="s">
        <v>36</v>
      </c>
      <c r="R81">
        <v>1</v>
      </c>
      <c r="S81">
        <v>3</v>
      </c>
      <c r="T81">
        <v>2</v>
      </c>
      <c r="U81">
        <v>5</v>
      </c>
      <c r="V81">
        <v>4</v>
      </c>
      <c r="W81">
        <v>9</v>
      </c>
      <c r="X81">
        <v>1</v>
      </c>
      <c r="Y81">
        <v>3</v>
      </c>
      <c r="Z81">
        <v>4</v>
      </c>
      <c r="AA81">
        <v>7</v>
      </c>
      <c r="AB81">
        <v>5</v>
      </c>
      <c r="AC81">
        <v>6</v>
      </c>
      <c r="AD81">
        <v>8</v>
      </c>
      <c r="AE81">
        <v>2</v>
      </c>
      <c r="AF81">
        <v>10</v>
      </c>
      <c r="AG81">
        <f t="shared" si="1"/>
        <v>2</v>
      </c>
    </row>
    <row r="82" spans="1:33" x14ac:dyDescent="0.25">
      <c r="A82">
        <v>6912664448</v>
      </c>
      <c r="B82">
        <v>174216493</v>
      </c>
      <c r="C82" s="2">
        <v>43290.913969907408</v>
      </c>
      <c r="D82" s="2">
        <v>43290.917280092603</v>
      </c>
      <c r="E82" t="s">
        <v>156</v>
      </c>
      <c r="I82">
        <v>37</v>
      </c>
      <c r="J82" t="s">
        <v>33</v>
      </c>
      <c r="K82" t="s">
        <v>41</v>
      </c>
      <c r="L82" t="s">
        <v>33</v>
      </c>
      <c r="M82" t="s">
        <v>45</v>
      </c>
      <c r="N82" t="s">
        <v>191</v>
      </c>
      <c r="O82" t="s">
        <v>33</v>
      </c>
      <c r="P82" t="s">
        <v>33</v>
      </c>
      <c r="Q82" t="s">
        <v>36</v>
      </c>
      <c r="R82">
        <v>5</v>
      </c>
      <c r="S82">
        <v>2</v>
      </c>
      <c r="T82">
        <v>4</v>
      </c>
      <c r="U82">
        <v>3</v>
      </c>
      <c r="V82">
        <v>1</v>
      </c>
      <c r="W82">
        <v>10</v>
      </c>
      <c r="X82">
        <v>1</v>
      </c>
      <c r="Y82">
        <v>3</v>
      </c>
      <c r="Z82">
        <v>6</v>
      </c>
      <c r="AA82">
        <v>4</v>
      </c>
      <c r="AB82">
        <v>7</v>
      </c>
      <c r="AC82">
        <v>9</v>
      </c>
      <c r="AD82">
        <v>5</v>
      </c>
      <c r="AE82">
        <v>8</v>
      </c>
      <c r="AF82">
        <v>2</v>
      </c>
      <c r="AG82">
        <f t="shared" si="1"/>
        <v>2</v>
      </c>
    </row>
    <row r="83" spans="1:33" x14ac:dyDescent="0.25">
      <c r="A83">
        <v>6912664397</v>
      </c>
      <c r="B83">
        <v>174216493</v>
      </c>
      <c r="C83" s="2">
        <v>43290.915590277778</v>
      </c>
      <c r="D83" s="2">
        <v>43290.91710648148</v>
      </c>
      <c r="E83" t="s">
        <v>157</v>
      </c>
      <c r="I83">
        <v>30</v>
      </c>
      <c r="J83" t="s">
        <v>33</v>
      </c>
      <c r="K83" t="s">
        <v>41</v>
      </c>
      <c r="L83" t="s">
        <v>33</v>
      </c>
      <c r="M83" t="s">
        <v>45</v>
      </c>
      <c r="N83" t="s">
        <v>191</v>
      </c>
      <c r="O83" t="s">
        <v>33</v>
      </c>
      <c r="P83" t="s">
        <v>33</v>
      </c>
      <c r="Q83" t="s">
        <v>36</v>
      </c>
      <c r="R83">
        <v>1</v>
      </c>
      <c r="S83">
        <v>2</v>
      </c>
      <c r="T83">
        <v>5</v>
      </c>
      <c r="U83">
        <v>3</v>
      </c>
      <c r="V83">
        <v>4</v>
      </c>
      <c r="W83">
        <v>1</v>
      </c>
      <c r="X83">
        <v>10</v>
      </c>
      <c r="Y83">
        <v>3</v>
      </c>
      <c r="Z83">
        <v>4</v>
      </c>
      <c r="AA83">
        <v>5</v>
      </c>
      <c r="AB83">
        <v>6</v>
      </c>
      <c r="AC83">
        <v>7</v>
      </c>
      <c r="AD83">
        <v>8</v>
      </c>
      <c r="AE83">
        <v>9</v>
      </c>
      <c r="AF83">
        <v>2</v>
      </c>
      <c r="AG83">
        <f t="shared" si="1"/>
        <v>1</v>
      </c>
    </row>
    <row r="84" spans="1:33" x14ac:dyDescent="0.25">
      <c r="A84">
        <v>6912664278</v>
      </c>
      <c r="B84">
        <v>174216493</v>
      </c>
      <c r="C84" s="2">
        <v>43290.913148148153</v>
      </c>
      <c r="D84" s="2">
        <v>43290.916898148149</v>
      </c>
      <c r="E84" t="s">
        <v>158</v>
      </c>
      <c r="I84">
        <v>34</v>
      </c>
      <c r="J84" t="s">
        <v>33</v>
      </c>
      <c r="K84" t="s">
        <v>41</v>
      </c>
      <c r="L84" t="s">
        <v>41</v>
      </c>
      <c r="M84" t="s">
        <v>45</v>
      </c>
      <c r="N84" t="s">
        <v>191</v>
      </c>
      <c r="O84" t="s">
        <v>33</v>
      </c>
      <c r="P84" t="s">
        <v>41</v>
      </c>
      <c r="Q84" t="s">
        <v>36</v>
      </c>
      <c r="R84">
        <v>1</v>
      </c>
      <c r="S84">
        <v>2</v>
      </c>
      <c r="T84">
        <v>3</v>
      </c>
      <c r="U84">
        <v>4</v>
      </c>
      <c r="V84">
        <v>5</v>
      </c>
      <c r="W84">
        <v>9</v>
      </c>
      <c r="X84">
        <v>5</v>
      </c>
      <c r="Y84">
        <v>2</v>
      </c>
      <c r="Z84">
        <v>1</v>
      </c>
      <c r="AA84">
        <v>3</v>
      </c>
      <c r="AB84">
        <v>8</v>
      </c>
      <c r="AC84">
        <v>7</v>
      </c>
      <c r="AD84">
        <v>6</v>
      </c>
      <c r="AE84">
        <v>4</v>
      </c>
      <c r="AF84">
        <v>10</v>
      </c>
      <c r="AG84">
        <f t="shared" si="1"/>
        <v>2</v>
      </c>
    </row>
    <row r="85" spans="1:33" x14ac:dyDescent="0.25">
      <c r="A85">
        <v>6912663066</v>
      </c>
      <c r="B85">
        <v>174216493</v>
      </c>
      <c r="C85" s="2">
        <v>43290.910358796304</v>
      </c>
      <c r="D85" s="2">
        <v>43290.912951388891</v>
      </c>
      <c r="E85" t="s">
        <v>159</v>
      </c>
      <c r="I85">
        <v>40</v>
      </c>
      <c r="J85" t="s">
        <v>33</v>
      </c>
      <c r="K85" t="s">
        <v>41</v>
      </c>
      <c r="L85" t="s">
        <v>33</v>
      </c>
      <c r="M85" t="s">
        <v>45</v>
      </c>
      <c r="N85" t="s">
        <v>191</v>
      </c>
      <c r="O85" t="s">
        <v>33</v>
      </c>
      <c r="P85" t="s">
        <v>33</v>
      </c>
      <c r="Q85" t="s">
        <v>63</v>
      </c>
      <c r="R85">
        <v>2</v>
      </c>
      <c r="S85">
        <v>3</v>
      </c>
      <c r="T85">
        <v>5</v>
      </c>
      <c r="U85">
        <v>4</v>
      </c>
      <c r="V85">
        <v>1</v>
      </c>
      <c r="W85">
        <v>1</v>
      </c>
      <c r="X85">
        <v>9</v>
      </c>
      <c r="Y85">
        <v>10</v>
      </c>
      <c r="Z85">
        <v>4</v>
      </c>
      <c r="AA85">
        <v>5</v>
      </c>
      <c r="AB85">
        <v>6</v>
      </c>
      <c r="AC85">
        <v>8</v>
      </c>
      <c r="AD85">
        <v>7</v>
      </c>
      <c r="AE85">
        <v>2</v>
      </c>
      <c r="AF85">
        <v>3</v>
      </c>
      <c r="AG85">
        <f t="shared" si="1"/>
        <v>3</v>
      </c>
    </row>
    <row r="86" spans="1:33" x14ac:dyDescent="0.25">
      <c r="A86">
        <v>6912663011</v>
      </c>
      <c r="B86">
        <v>174216493</v>
      </c>
      <c r="C86" s="2">
        <v>43290.91134259259</v>
      </c>
      <c r="D86" s="2">
        <v>43290.912812499999</v>
      </c>
      <c r="E86" t="s">
        <v>160</v>
      </c>
      <c r="I86">
        <v>38</v>
      </c>
      <c r="J86" t="s">
        <v>41</v>
      </c>
      <c r="K86" t="s">
        <v>41</v>
      </c>
      <c r="L86" t="s">
        <v>41</v>
      </c>
      <c r="M86" t="s">
        <v>45</v>
      </c>
      <c r="N86" t="s">
        <v>191</v>
      </c>
      <c r="O86" t="s">
        <v>33</v>
      </c>
      <c r="P86" t="s">
        <v>33</v>
      </c>
      <c r="Q86" t="s">
        <v>36</v>
      </c>
      <c r="R86">
        <v>5</v>
      </c>
      <c r="S86">
        <v>3</v>
      </c>
      <c r="T86">
        <v>4</v>
      </c>
      <c r="U86">
        <v>2</v>
      </c>
      <c r="W86">
        <v>1</v>
      </c>
      <c r="X86">
        <v>2</v>
      </c>
      <c r="Y86">
        <v>3</v>
      </c>
      <c r="Z86">
        <v>4</v>
      </c>
      <c r="AA86">
        <v>5</v>
      </c>
      <c r="AB86">
        <v>6</v>
      </c>
      <c r="AC86">
        <v>7</v>
      </c>
      <c r="AD86">
        <v>8</v>
      </c>
      <c r="AE86">
        <v>9</v>
      </c>
      <c r="AF86">
        <v>10</v>
      </c>
      <c r="AG86">
        <f t="shared" si="1"/>
        <v>2</v>
      </c>
    </row>
    <row r="87" spans="1:33" x14ac:dyDescent="0.25">
      <c r="A87">
        <v>6912662753</v>
      </c>
      <c r="B87">
        <v>174366944</v>
      </c>
      <c r="C87" s="2">
        <v>43290.910231481481</v>
      </c>
      <c r="D87" s="2">
        <v>43290.91369212963</v>
      </c>
      <c r="E87" t="s">
        <v>161</v>
      </c>
      <c r="F87" t="s">
        <v>162</v>
      </c>
      <c r="G87" t="s">
        <v>163</v>
      </c>
      <c r="H87" t="s">
        <v>164</v>
      </c>
      <c r="I87">
        <v>53</v>
      </c>
      <c r="J87" t="s">
        <v>33</v>
      </c>
      <c r="K87" t="s">
        <v>41</v>
      </c>
      <c r="L87" t="s">
        <v>41</v>
      </c>
      <c r="M87" t="s">
        <v>45</v>
      </c>
      <c r="N87" t="s">
        <v>191</v>
      </c>
      <c r="O87" t="s">
        <v>33</v>
      </c>
      <c r="P87" t="s">
        <v>41</v>
      </c>
      <c r="Q87" t="s">
        <v>36</v>
      </c>
      <c r="V87">
        <v>1</v>
      </c>
      <c r="W87">
        <v>9</v>
      </c>
      <c r="X87">
        <v>1</v>
      </c>
      <c r="Y87">
        <v>3</v>
      </c>
      <c r="Z87">
        <v>6</v>
      </c>
      <c r="AA87">
        <v>4</v>
      </c>
      <c r="AB87">
        <v>5</v>
      </c>
      <c r="AC87">
        <v>7</v>
      </c>
      <c r="AD87">
        <v>8</v>
      </c>
      <c r="AE87">
        <v>10</v>
      </c>
      <c r="AF87">
        <v>2</v>
      </c>
      <c r="AG87">
        <f t="shared" si="1"/>
        <v>4</v>
      </c>
    </row>
    <row r="88" spans="1:33" x14ac:dyDescent="0.25">
      <c r="A88">
        <v>6912662197</v>
      </c>
      <c r="B88">
        <v>174216493</v>
      </c>
      <c r="C88" s="2">
        <v>43290.908946759257</v>
      </c>
      <c r="D88" s="2">
        <v>43290.911087962973</v>
      </c>
      <c r="E88" t="s">
        <v>165</v>
      </c>
      <c r="I88">
        <v>56</v>
      </c>
      <c r="J88" t="s">
        <v>41</v>
      </c>
      <c r="K88" t="s">
        <v>41</v>
      </c>
      <c r="L88" t="s">
        <v>33</v>
      </c>
      <c r="M88" t="s">
        <v>45</v>
      </c>
      <c r="N88" t="s">
        <v>191</v>
      </c>
      <c r="O88" t="s">
        <v>41</v>
      </c>
      <c r="P88" t="s">
        <v>41</v>
      </c>
      <c r="Q88" t="s">
        <v>36</v>
      </c>
      <c r="R88">
        <v>1</v>
      </c>
      <c r="S88">
        <v>2</v>
      </c>
      <c r="T88">
        <v>3</v>
      </c>
      <c r="U88">
        <v>4</v>
      </c>
      <c r="V88">
        <v>5</v>
      </c>
      <c r="W88">
        <v>2</v>
      </c>
      <c r="X88">
        <v>1</v>
      </c>
      <c r="Y88">
        <v>5</v>
      </c>
      <c r="Z88">
        <v>3</v>
      </c>
      <c r="AA88">
        <v>4</v>
      </c>
      <c r="AB88">
        <v>6</v>
      </c>
      <c r="AC88">
        <v>7</v>
      </c>
      <c r="AD88">
        <v>8</v>
      </c>
      <c r="AE88">
        <v>9</v>
      </c>
      <c r="AF88">
        <v>10</v>
      </c>
      <c r="AG88">
        <f t="shared" si="1"/>
        <v>4</v>
      </c>
    </row>
    <row r="89" spans="1:33" x14ac:dyDescent="0.25">
      <c r="A89">
        <v>6912661675</v>
      </c>
      <c r="B89">
        <v>174216493</v>
      </c>
      <c r="C89" s="2">
        <v>43290.907743055563</v>
      </c>
      <c r="D89" s="2">
        <v>43290.909317129634</v>
      </c>
      <c r="E89" t="s">
        <v>166</v>
      </c>
      <c r="I89">
        <v>38</v>
      </c>
      <c r="J89" t="s">
        <v>33</v>
      </c>
      <c r="K89" t="s">
        <v>41</v>
      </c>
      <c r="L89" t="s">
        <v>33</v>
      </c>
      <c r="M89" t="s">
        <v>45</v>
      </c>
      <c r="N89" t="s">
        <v>191</v>
      </c>
      <c r="O89" t="s">
        <v>33</v>
      </c>
      <c r="P89" t="s">
        <v>41</v>
      </c>
      <c r="Q89" t="s">
        <v>63</v>
      </c>
      <c r="S89">
        <v>1</v>
      </c>
      <c r="T89">
        <v>5</v>
      </c>
      <c r="W89">
        <v>3</v>
      </c>
      <c r="X89">
        <v>4</v>
      </c>
      <c r="Y89">
        <v>5</v>
      </c>
      <c r="Z89">
        <v>6</v>
      </c>
      <c r="AA89">
        <v>2</v>
      </c>
      <c r="AB89">
        <v>7</v>
      </c>
      <c r="AC89">
        <v>8</v>
      </c>
      <c r="AD89">
        <v>9</v>
      </c>
      <c r="AE89">
        <v>10</v>
      </c>
      <c r="AF89">
        <v>1</v>
      </c>
      <c r="AG89">
        <f t="shared" si="1"/>
        <v>2</v>
      </c>
    </row>
    <row r="90" spans="1:33" x14ac:dyDescent="0.25">
      <c r="A90">
        <v>6912661554</v>
      </c>
      <c r="B90">
        <v>174216493</v>
      </c>
      <c r="C90" s="2">
        <v>43290.907094907408</v>
      </c>
      <c r="D90" s="2">
        <v>43290.90865740741</v>
      </c>
      <c r="E90" t="s">
        <v>167</v>
      </c>
      <c r="I90">
        <v>32</v>
      </c>
      <c r="J90" t="s">
        <v>41</v>
      </c>
      <c r="K90" t="s">
        <v>41</v>
      </c>
      <c r="L90" t="s">
        <v>41</v>
      </c>
      <c r="M90" t="s">
        <v>45</v>
      </c>
      <c r="N90" t="s">
        <v>191</v>
      </c>
      <c r="O90" t="s">
        <v>33</v>
      </c>
      <c r="P90" t="s">
        <v>33</v>
      </c>
      <c r="Q90" t="s">
        <v>36</v>
      </c>
      <c r="R90">
        <v>1</v>
      </c>
      <c r="S90">
        <v>2</v>
      </c>
      <c r="T90">
        <v>3</v>
      </c>
      <c r="U90">
        <v>4</v>
      </c>
      <c r="V90">
        <v>5</v>
      </c>
      <c r="W90">
        <v>1</v>
      </c>
      <c r="X90">
        <v>8</v>
      </c>
      <c r="Y90">
        <v>3</v>
      </c>
      <c r="Z90">
        <v>4</v>
      </c>
      <c r="AA90">
        <v>5</v>
      </c>
      <c r="AB90">
        <v>6</v>
      </c>
      <c r="AC90">
        <v>7</v>
      </c>
      <c r="AD90">
        <v>2</v>
      </c>
      <c r="AE90">
        <v>9</v>
      </c>
      <c r="AF90">
        <v>10</v>
      </c>
      <c r="AG90">
        <f t="shared" si="1"/>
        <v>2</v>
      </c>
    </row>
    <row r="91" spans="1:33" x14ac:dyDescent="0.25">
      <c r="A91">
        <v>6912661338</v>
      </c>
      <c r="B91">
        <v>174216493</v>
      </c>
      <c r="C91" s="2">
        <v>43290.90693287037</v>
      </c>
      <c r="D91" s="2">
        <v>43290.908680555563</v>
      </c>
      <c r="E91" t="s">
        <v>168</v>
      </c>
      <c r="I91">
        <v>36</v>
      </c>
      <c r="J91" t="s">
        <v>33</v>
      </c>
      <c r="K91" t="s">
        <v>41</v>
      </c>
      <c r="L91" t="s">
        <v>41</v>
      </c>
      <c r="M91" t="s">
        <v>45</v>
      </c>
      <c r="N91" t="s">
        <v>191</v>
      </c>
      <c r="O91" t="s">
        <v>33</v>
      </c>
      <c r="P91" t="s">
        <v>41</v>
      </c>
      <c r="Q91" t="s">
        <v>36</v>
      </c>
      <c r="V91">
        <v>1</v>
      </c>
      <c r="W91">
        <v>1</v>
      </c>
      <c r="X91">
        <v>2</v>
      </c>
      <c r="Y91">
        <v>5</v>
      </c>
      <c r="Z91">
        <v>4</v>
      </c>
      <c r="AA91">
        <v>6</v>
      </c>
      <c r="AB91">
        <v>7</v>
      </c>
      <c r="AC91">
        <v>3</v>
      </c>
      <c r="AD91">
        <v>8</v>
      </c>
      <c r="AE91">
        <v>9</v>
      </c>
      <c r="AF91">
        <v>10</v>
      </c>
      <c r="AG91">
        <f t="shared" si="1"/>
        <v>2</v>
      </c>
    </row>
    <row r="92" spans="1:33" x14ac:dyDescent="0.25">
      <c r="A92">
        <v>6912661169</v>
      </c>
      <c r="B92">
        <v>174216493</v>
      </c>
      <c r="C92" s="2">
        <v>43290.906608796293</v>
      </c>
      <c r="D92" s="2">
        <v>43290.907592592594</v>
      </c>
      <c r="E92" t="s">
        <v>169</v>
      </c>
      <c r="I92">
        <v>31</v>
      </c>
      <c r="J92" t="s">
        <v>41</v>
      </c>
      <c r="K92" t="s">
        <v>41</v>
      </c>
      <c r="L92" t="s">
        <v>41</v>
      </c>
      <c r="M92" t="s">
        <v>45</v>
      </c>
      <c r="N92" t="s">
        <v>191</v>
      </c>
      <c r="O92" t="s">
        <v>33</v>
      </c>
      <c r="P92" t="s">
        <v>41</v>
      </c>
      <c r="Q92" t="s">
        <v>36</v>
      </c>
      <c r="R92">
        <v>4</v>
      </c>
      <c r="S92">
        <v>1</v>
      </c>
      <c r="T92">
        <v>5</v>
      </c>
      <c r="U92">
        <v>2</v>
      </c>
      <c r="V92">
        <v>3</v>
      </c>
      <c r="W92">
        <v>1</v>
      </c>
      <c r="X92">
        <v>2</v>
      </c>
      <c r="Y92">
        <v>3</v>
      </c>
      <c r="Z92">
        <v>4</v>
      </c>
      <c r="AA92">
        <v>5</v>
      </c>
      <c r="AB92">
        <v>6</v>
      </c>
      <c r="AC92">
        <v>7</v>
      </c>
      <c r="AD92">
        <v>8</v>
      </c>
      <c r="AE92">
        <v>9</v>
      </c>
      <c r="AF92">
        <v>10</v>
      </c>
      <c r="AG92">
        <f t="shared" si="1"/>
        <v>2</v>
      </c>
    </row>
    <row r="93" spans="1:33" x14ac:dyDescent="0.25">
      <c r="A93">
        <v>6912660746</v>
      </c>
      <c r="B93">
        <v>174216493</v>
      </c>
      <c r="C93" s="2">
        <v>43290.903865740736</v>
      </c>
      <c r="D93" s="2">
        <v>43290.906400462962</v>
      </c>
      <c r="E93" t="s">
        <v>170</v>
      </c>
      <c r="I93">
        <v>33</v>
      </c>
      <c r="J93" t="s">
        <v>33</v>
      </c>
      <c r="K93" t="s">
        <v>41</v>
      </c>
      <c r="L93" t="s">
        <v>41</v>
      </c>
      <c r="M93" t="s">
        <v>45</v>
      </c>
      <c r="N93" t="s">
        <v>191</v>
      </c>
      <c r="O93" t="s">
        <v>33</v>
      </c>
      <c r="P93" t="s">
        <v>41</v>
      </c>
      <c r="Q93" t="s">
        <v>36</v>
      </c>
      <c r="R93">
        <v>3</v>
      </c>
      <c r="S93">
        <v>4</v>
      </c>
      <c r="T93">
        <v>5</v>
      </c>
      <c r="U93">
        <v>2</v>
      </c>
      <c r="V93">
        <v>1</v>
      </c>
      <c r="W93">
        <v>7</v>
      </c>
      <c r="X93">
        <v>10</v>
      </c>
      <c r="Y93">
        <v>8</v>
      </c>
      <c r="Z93">
        <v>4</v>
      </c>
      <c r="AA93">
        <v>9</v>
      </c>
      <c r="AB93">
        <v>5</v>
      </c>
      <c r="AC93">
        <v>2</v>
      </c>
      <c r="AD93">
        <v>1</v>
      </c>
      <c r="AE93">
        <v>3</v>
      </c>
      <c r="AF93">
        <v>6</v>
      </c>
      <c r="AG93">
        <f t="shared" si="1"/>
        <v>2</v>
      </c>
    </row>
    <row r="94" spans="1:33" x14ac:dyDescent="0.25">
      <c r="A94">
        <v>6912660529</v>
      </c>
      <c r="B94">
        <v>174216493</v>
      </c>
      <c r="C94" s="2">
        <v>43290.902881944443</v>
      </c>
      <c r="D94" s="2">
        <v>43290.905798611107</v>
      </c>
      <c r="E94" t="s">
        <v>171</v>
      </c>
      <c r="I94">
        <v>37</v>
      </c>
      <c r="J94" t="s">
        <v>33</v>
      </c>
      <c r="K94" t="s">
        <v>41</v>
      </c>
      <c r="L94" t="s">
        <v>33</v>
      </c>
      <c r="M94" t="s">
        <v>34</v>
      </c>
      <c r="N94" t="s">
        <v>172</v>
      </c>
      <c r="O94" t="s">
        <v>33</v>
      </c>
      <c r="P94" t="s">
        <v>33</v>
      </c>
      <c r="Q94" t="s">
        <v>36</v>
      </c>
      <c r="R94">
        <v>4</v>
      </c>
      <c r="S94">
        <v>3</v>
      </c>
      <c r="T94">
        <v>1</v>
      </c>
      <c r="U94">
        <v>2</v>
      </c>
      <c r="V94">
        <v>5</v>
      </c>
      <c r="W94">
        <v>8</v>
      </c>
      <c r="X94">
        <v>5</v>
      </c>
      <c r="Y94">
        <v>1</v>
      </c>
      <c r="Z94">
        <v>7</v>
      </c>
      <c r="AA94">
        <v>2</v>
      </c>
      <c r="AB94">
        <v>10</v>
      </c>
      <c r="AC94">
        <v>9</v>
      </c>
      <c r="AD94">
        <v>3</v>
      </c>
      <c r="AE94">
        <v>6</v>
      </c>
      <c r="AF94">
        <v>4</v>
      </c>
      <c r="AG94">
        <f t="shared" si="1"/>
        <v>2</v>
      </c>
    </row>
    <row r="95" spans="1:33" x14ac:dyDescent="0.25">
      <c r="A95">
        <v>6912660013</v>
      </c>
      <c r="B95">
        <v>174216493</v>
      </c>
      <c r="C95" s="2">
        <v>43290.896793981483</v>
      </c>
      <c r="D95" s="2">
        <v>43290.91611111111</v>
      </c>
      <c r="E95" t="s">
        <v>173</v>
      </c>
      <c r="I95">
        <v>30</v>
      </c>
      <c r="J95" t="s">
        <v>41</v>
      </c>
      <c r="K95" t="s">
        <v>41</v>
      </c>
      <c r="L95" t="s">
        <v>41</v>
      </c>
      <c r="M95" t="s">
        <v>45</v>
      </c>
      <c r="N95" t="s">
        <v>191</v>
      </c>
      <c r="O95" t="s">
        <v>33</v>
      </c>
      <c r="P95" t="s">
        <v>33</v>
      </c>
      <c r="Q95" t="s">
        <v>36</v>
      </c>
      <c r="W95">
        <v>1</v>
      </c>
      <c r="X95">
        <v>2</v>
      </c>
      <c r="Y95">
        <v>3</v>
      </c>
      <c r="Z95">
        <v>4</v>
      </c>
      <c r="AA95">
        <v>5</v>
      </c>
      <c r="AB95">
        <v>6</v>
      </c>
      <c r="AC95">
        <v>7</v>
      </c>
      <c r="AD95">
        <v>8</v>
      </c>
      <c r="AE95">
        <v>9</v>
      </c>
      <c r="AF95">
        <v>10</v>
      </c>
      <c r="AG95">
        <f t="shared" si="1"/>
        <v>1</v>
      </c>
    </row>
    <row r="96" spans="1:33" x14ac:dyDescent="0.25">
      <c r="A96">
        <v>6912660012</v>
      </c>
      <c r="B96">
        <v>174216493</v>
      </c>
      <c r="C96" s="2">
        <v>43290.903101851851</v>
      </c>
      <c r="D96" s="2">
        <v>43290.904328703713</v>
      </c>
      <c r="E96" t="s">
        <v>174</v>
      </c>
      <c r="I96">
        <v>35</v>
      </c>
      <c r="J96" t="s">
        <v>41</v>
      </c>
      <c r="K96" t="s">
        <v>41</v>
      </c>
      <c r="L96" t="s">
        <v>41</v>
      </c>
      <c r="M96" t="s">
        <v>45</v>
      </c>
      <c r="N96" t="s">
        <v>191</v>
      </c>
      <c r="O96" t="s">
        <v>33</v>
      </c>
      <c r="P96" t="s">
        <v>41</v>
      </c>
      <c r="Q96" t="s">
        <v>36</v>
      </c>
      <c r="R96">
        <v>1</v>
      </c>
      <c r="S96">
        <v>4</v>
      </c>
      <c r="T96">
        <v>2</v>
      </c>
      <c r="U96">
        <v>3</v>
      </c>
      <c r="V96">
        <v>5</v>
      </c>
      <c r="W96">
        <v>1</v>
      </c>
      <c r="X96">
        <v>2</v>
      </c>
      <c r="Y96">
        <v>3</v>
      </c>
      <c r="Z96">
        <v>4</v>
      </c>
      <c r="AA96">
        <v>5</v>
      </c>
      <c r="AB96">
        <v>6</v>
      </c>
      <c r="AC96">
        <v>7</v>
      </c>
      <c r="AD96">
        <v>8</v>
      </c>
      <c r="AE96">
        <v>9</v>
      </c>
      <c r="AF96">
        <v>10</v>
      </c>
      <c r="AG96">
        <f t="shared" si="1"/>
        <v>2</v>
      </c>
    </row>
    <row r="97" spans="1:33" x14ac:dyDescent="0.25">
      <c r="A97">
        <v>6912659808</v>
      </c>
      <c r="B97">
        <v>174216493</v>
      </c>
      <c r="C97" s="2">
        <v>43290.902361111112</v>
      </c>
      <c r="D97" s="2">
        <v>43290.903749999998</v>
      </c>
      <c r="E97" t="s">
        <v>175</v>
      </c>
      <c r="I97">
        <v>29</v>
      </c>
      <c r="J97" t="s">
        <v>33</v>
      </c>
      <c r="K97" t="s">
        <v>41</v>
      </c>
      <c r="L97" t="s">
        <v>41</v>
      </c>
      <c r="M97" t="s">
        <v>45</v>
      </c>
      <c r="N97" t="s">
        <v>191</v>
      </c>
      <c r="O97" t="s">
        <v>33</v>
      </c>
      <c r="P97" t="s">
        <v>41</v>
      </c>
      <c r="Q97" t="s">
        <v>36</v>
      </c>
      <c r="R97">
        <v>2</v>
      </c>
      <c r="S97">
        <v>3</v>
      </c>
      <c r="T97">
        <v>1</v>
      </c>
      <c r="U97">
        <v>5</v>
      </c>
      <c r="V97">
        <v>4</v>
      </c>
      <c r="W97">
        <v>3</v>
      </c>
      <c r="X97">
        <v>1</v>
      </c>
      <c r="Y97">
        <v>5</v>
      </c>
      <c r="Z97">
        <v>2</v>
      </c>
      <c r="AA97">
        <v>6</v>
      </c>
      <c r="AB97">
        <v>4</v>
      </c>
      <c r="AC97">
        <v>7</v>
      </c>
      <c r="AD97">
        <v>8</v>
      </c>
      <c r="AE97">
        <v>9</v>
      </c>
      <c r="AF97">
        <v>10</v>
      </c>
      <c r="AG97">
        <f t="shared" si="1"/>
        <v>1</v>
      </c>
    </row>
    <row r="98" spans="1:33" x14ac:dyDescent="0.25">
      <c r="A98">
        <v>6912659805</v>
      </c>
      <c r="B98">
        <v>174216493</v>
      </c>
      <c r="C98" s="2">
        <v>43290.902777777781</v>
      </c>
      <c r="D98" s="2">
        <v>43290.903738425928</v>
      </c>
      <c r="E98" t="s">
        <v>176</v>
      </c>
      <c r="I98">
        <v>32</v>
      </c>
      <c r="J98" t="s">
        <v>33</v>
      </c>
      <c r="K98" t="s">
        <v>41</v>
      </c>
      <c r="L98" t="s">
        <v>33</v>
      </c>
      <c r="M98" t="s">
        <v>34</v>
      </c>
      <c r="N98" t="s">
        <v>177</v>
      </c>
      <c r="O98" t="s">
        <v>33</v>
      </c>
      <c r="P98" t="s">
        <v>33</v>
      </c>
      <c r="Q98" t="s">
        <v>36</v>
      </c>
      <c r="R98">
        <v>1</v>
      </c>
      <c r="S98">
        <v>2</v>
      </c>
      <c r="T98">
        <v>3</v>
      </c>
      <c r="U98">
        <v>4</v>
      </c>
      <c r="V98">
        <v>5</v>
      </c>
      <c r="W98">
        <v>1</v>
      </c>
      <c r="X98">
        <v>2</v>
      </c>
      <c r="Y98">
        <v>3</v>
      </c>
      <c r="Z98">
        <v>4</v>
      </c>
      <c r="AA98">
        <v>5</v>
      </c>
      <c r="AB98">
        <v>6</v>
      </c>
      <c r="AC98">
        <v>7</v>
      </c>
      <c r="AD98">
        <v>8</v>
      </c>
      <c r="AE98">
        <v>9</v>
      </c>
      <c r="AF98">
        <v>10</v>
      </c>
      <c r="AG98">
        <f t="shared" si="1"/>
        <v>2</v>
      </c>
    </row>
    <row r="99" spans="1:33" x14ac:dyDescent="0.25">
      <c r="A99">
        <v>6912659407</v>
      </c>
      <c r="B99">
        <v>174216493</v>
      </c>
      <c r="C99" s="2">
        <v>43290.899571759262</v>
      </c>
      <c r="D99" s="2">
        <v>43290.902708333328</v>
      </c>
      <c r="E99" t="s">
        <v>178</v>
      </c>
      <c r="J99" t="s">
        <v>41</v>
      </c>
      <c r="K99" t="s">
        <v>41</v>
      </c>
      <c r="L99" t="s">
        <v>41</v>
      </c>
      <c r="M99" t="s">
        <v>45</v>
      </c>
      <c r="N99" t="s">
        <v>191</v>
      </c>
      <c r="O99" t="s">
        <v>33</v>
      </c>
      <c r="P99" t="s">
        <v>41</v>
      </c>
      <c r="Q99" t="s">
        <v>36</v>
      </c>
      <c r="R99">
        <v>1</v>
      </c>
      <c r="S99">
        <v>2</v>
      </c>
      <c r="T99">
        <v>3</v>
      </c>
      <c r="U99">
        <v>4</v>
      </c>
      <c r="V99">
        <v>5</v>
      </c>
      <c r="W99">
        <v>1</v>
      </c>
      <c r="X99">
        <v>8</v>
      </c>
      <c r="Y99">
        <v>7</v>
      </c>
      <c r="Z99">
        <v>9</v>
      </c>
      <c r="AA99">
        <v>5</v>
      </c>
      <c r="AB99">
        <v>2</v>
      </c>
      <c r="AC99">
        <v>3</v>
      </c>
      <c r="AD99">
        <v>10</v>
      </c>
      <c r="AE99">
        <v>4</v>
      </c>
      <c r="AF99">
        <v>6</v>
      </c>
    </row>
    <row r="100" spans="1:33" x14ac:dyDescent="0.25">
      <c r="A100">
        <v>6912659065</v>
      </c>
      <c r="B100">
        <v>174216493</v>
      </c>
      <c r="C100" s="2">
        <v>43290.899814814817</v>
      </c>
      <c r="D100" s="2">
        <v>43290.901759259257</v>
      </c>
      <c r="E100" t="s">
        <v>179</v>
      </c>
      <c r="I100">
        <v>28</v>
      </c>
      <c r="J100" t="s">
        <v>41</v>
      </c>
      <c r="K100" t="s">
        <v>41</v>
      </c>
      <c r="L100" t="s">
        <v>41</v>
      </c>
      <c r="M100" t="s">
        <v>45</v>
      </c>
      <c r="N100" t="s">
        <v>191</v>
      </c>
      <c r="O100" t="s">
        <v>33</v>
      </c>
      <c r="P100" t="s">
        <v>41</v>
      </c>
      <c r="Q100" t="s">
        <v>36</v>
      </c>
      <c r="R100">
        <v>5</v>
      </c>
      <c r="S100">
        <v>2</v>
      </c>
      <c r="U100">
        <v>4</v>
      </c>
      <c r="V100">
        <v>3</v>
      </c>
      <c r="W100">
        <v>3</v>
      </c>
      <c r="X100">
        <v>2</v>
      </c>
      <c r="Y100">
        <v>5</v>
      </c>
      <c r="Z100">
        <v>6</v>
      </c>
      <c r="AA100">
        <v>1</v>
      </c>
      <c r="AB100">
        <v>7</v>
      </c>
      <c r="AC100">
        <v>10</v>
      </c>
      <c r="AD100">
        <v>4</v>
      </c>
      <c r="AE100">
        <v>8</v>
      </c>
      <c r="AF100">
        <v>9</v>
      </c>
      <c r="AG100">
        <f t="shared" si="1"/>
        <v>1</v>
      </c>
    </row>
    <row r="101" spans="1:33" x14ac:dyDescent="0.25">
      <c r="A101">
        <v>6912658562</v>
      </c>
      <c r="B101">
        <v>174216493</v>
      </c>
      <c r="C101" s="2">
        <v>43290.898958333331</v>
      </c>
      <c r="D101" s="2">
        <v>43290.900370370371</v>
      </c>
      <c r="E101" t="s">
        <v>180</v>
      </c>
      <c r="I101">
        <v>34</v>
      </c>
      <c r="J101" t="s">
        <v>41</v>
      </c>
      <c r="K101" t="s">
        <v>41</v>
      </c>
      <c r="L101" t="s">
        <v>33</v>
      </c>
      <c r="M101" t="s">
        <v>34</v>
      </c>
      <c r="N101" t="s">
        <v>181</v>
      </c>
      <c r="O101" t="s">
        <v>41</v>
      </c>
      <c r="P101" t="s">
        <v>41</v>
      </c>
      <c r="Q101" t="s">
        <v>36</v>
      </c>
      <c r="R101">
        <v>5</v>
      </c>
      <c r="S101">
        <v>2</v>
      </c>
      <c r="T101">
        <v>3</v>
      </c>
      <c r="U101">
        <v>4</v>
      </c>
      <c r="V101">
        <v>1</v>
      </c>
      <c r="W101">
        <v>10</v>
      </c>
      <c r="X101">
        <v>1</v>
      </c>
      <c r="Y101">
        <v>4</v>
      </c>
      <c r="Z101">
        <v>2</v>
      </c>
      <c r="AA101">
        <v>5</v>
      </c>
      <c r="AB101">
        <v>6</v>
      </c>
      <c r="AC101">
        <v>7</v>
      </c>
      <c r="AD101">
        <v>8</v>
      </c>
      <c r="AE101">
        <v>9</v>
      </c>
      <c r="AF101">
        <v>3</v>
      </c>
      <c r="AG101">
        <f t="shared" si="1"/>
        <v>2</v>
      </c>
    </row>
    <row r="102" spans="1:33" x14ac:dyDescent="0.25">
      <c r="A102">
        <v>6912658375</v>
      </c>
      <c r="B102">
        <v>174216493</v>
      </c>
      <c r="C102" s="2">
        <v>43290.897222222222</v>
      </c>
      <c r="D102" s="2">
        <v>43290.900173611109</v>
      </c>
      <c r="E102" t="s">
        <v>182</v>
      </c>
      <c r="I102">
        <v>42</v>
      </c>
      <c r="J102" t="s">
        <v>41</v>
      </c>
      <c r="K102" t="s">
        <v>41</v>
      </c>
      <c r="L102" t="s">
        <v>41</v>
      </c>
      <c r="M102" t="s">
        <v>45</v>
      </c>
      <c r="N102" t="s">
        <v>191</v>
      </c>
      <c r="O102" t="s">
        <v>41</v>
      </c>
      <c r="P102" t="s">
        <v>41</v>
      </c>
      <c r="Q102" t="s">
        <v>42</v>
      </c>
      <c r="R102">
        <v>3</v>
      </c>
      <c r="S102">
        <v>1</v>
      </c>
      <c r="T102">
        <v>2</v>
      </c>
      <c r="U102">
        <v>5</v>
      </c>
      <c r="W102">
        <v>3</v>
      </c>
      <c r="X102">
        <v>1</v>
      </c>
      <c r="Y102">
        <v>2</v>
      </c>
      <c r="Z102">
        <v>4</v>
      </c>
      <c r="AA102">
        <v>5</v>
      </c>
      <c r="AB102">
        <v>6</v>
      </c>
      <c r="AC102">
        <v>8</v>
      </c>
      <c r="AD102">
        <v>9</v>
      </c>
      <c r="AE102">
        <v>10</v>
      </c>
      <c r="AF102">
        <v>7</v>
      </c>
      <c r="AG102">
        <f t="shared" si="1"/>
        <v>3</v>
      </c>
    </row>
    <row r="103" spans="1:33" x14ac:dyDescent="0.25">
      <c r="A103">
        <v>6912658261</v>
      </c>
      <c r="B103">
        <v>174216493</v>
      </c>
      <c r="C103" s="2">
        <v>43290.895983796298</v>
      </c>
      <c r="D103" s="2">
        <v>43290.899548611109</v>
      </c>
      <c r="E103" t="s">
        <v>183</v>
      </c>
      <c r="I103">
        <v>49</v>
      </c>
      <c r="J103" t="s">
        <v>33</v>
      </c>
      <c r="K103" t="s">
        <v>41</v>
      </c>
      <c r="L103" t="s">
        <v>41</v>
      </c>
      <c r="M103" t="s">
        <v>45</v>
      </c>
      <c r="N103" t="s">
        <v>191</v>
      </c>
      <c r="O103" t="s">
        <v>33</v>
      </c>
      <c r="P103" t="s">
        <v>41</v>
      </c>
      <c r="Q103" t="s">
        <v>36</v>
      </c>
      <c r="R103">
        <v>5</v>
      </c>
      <c r="S103">
        <v>3</v>
      </c>
      <c r="T103">
        <v>4</v>
      </c>
      <c r="U103">
        <v>1</v>
      </c>
      <c r="V103">
        <v>2</v>
      </c>
      <c r="W103">
        <v>2</v>
      </c>
      <c r="X103">
        <v>1</v>
      </c>
      <c r="Y103">
        <v>3</v>
      </c>
      <c r="Z103">
        <v>4</v>
      </c>
      <c r="AA103">
        <v>5</v>
      </c>
      <c r="AB103">
        <v>7</v>
      </c>
      <c r="AC103">
        <v>9</v>
      </c>
      <c r="AD103">
        <v>10</v>
      </c>
      <c r="AE103">
        <v>8</v>
      </c>
      <c r="AF103">
        <v>6</v>
      </c>
      <c r="AG103">
        <f t="shared" si="1"/>
        <v>3</v>
      </c>
    </row>
    <row r="104" spans="1:33" x14ac:dyDescent="0.25">
      <c r="A104">
        <v>6912658245</v>
      </c>
      <c r="B104">
        <v>174216493</v>
      </c>
      <c r="C104" s="2">
        <v>43290.896087962959</v>
      </c>
      <c r="D104" s="2">
        <v>43290.899502314824</v>
      </c>
      <c r="E104" t="s">
        <v>184</v>
      </c>
      <c r="I104">
        <v>33</v>
      </c>
      <c r="J104" t="s">
        <v>33</v>
      </c>
      <c r="K104" t="s">
        <v>41</v>
      </c>
      <c r="L104" t="s">
        <v>33</v>
      </c>
      <c r="M104" t="s">
        <v>45</v>
      </c>
      <c r="N104" t="s">
        <v>177</v>
      </c>
      <c r="O104" t="s">
        <v>33</v>
      </c>
      <c r="P104" t="s">
        <v>41</v>
      </c>
      <c r="Q104" t="s">
        <v>36</v>
      </c>
      <c r="R104">
        <v>3</v>
      </c>
      <c r="S104">
        <v>1</v>
      </c>
      <c r="T104">
        <v>4</v>
      </c>
      <c r="U104">
        <v>5</v>
      </c>
      <c r="V104">
        <v>2</v>
      </c>
      <c r="W104">
        <v>7</v>
      </c>
      <c r="X104">
        <v>3</v>
      </c>
      <c r="Y104">
        <v>4</v>
      </c>
      <c r="Z104">
        <v>8</v>
      </c>
      <c r="AA104">
        <v>5</v>
      </c>
      <c r="AB104">
        <v>6</v>
      </c>
      <c r="AC104">
        <v>9</v>
      </c>
      <c r="AD104">
        <v>2</v>
      </c>
      <c r="AE104">
        <v>10</v>
      </c>
      <c r="AF104">
        <v>1</v>
      </c>
      <c r="AG104">
        <f t="shared" si="1"/>
        <v>2</v>
      </c>
    </row>
    <row r="105" spans="1:33" x14ac:dyDescent="0.25">
      <c r="A105">
        <v>6912658073</v>
      </c>
      <c r="B105">
        <v>174216493</v>
      </c>
      <c r="C105" s="2">
        <v>43290.895798611113</v>
      </c>
      <c r="D105" s="2">
        <v>43290.898993055547</v>
      </c>
      <c r="E105" t="s">
        <v>185</v>
      </c>
      <c r="I105">
        <v>44</v>
      </c>
      <c r="J105" t="s">
        <v>41</v>
      </c>
      <c r="K105" t="s">
        <v>41</v>
      </c>
      <c r="L105" t="s">
        <v>41</v>
      </c>
      <c r="M105" t="s">
        <v>45</v>
      </c>
      <c r="N105" t="s">
        <v>191</v>
      </c>
      <c r="O105" t="s">
        <v>33</v>
      </c>
      <c r="P105" t="s">
        <v>33</v>
      </c>
      <c r="Q105" t="s">
        <v>36</v>
      </c>
      <c r="R105">
        <v>5</v>
      </c>
      <c r="S105">
        <v>3</v>
      </c>
      <c r="T105">
        <v>2</v>
      </c>
      <c r="U105">
        <v>1</v>
      </c>
      <c r="V105">
        <v>4</v>
      </c>
      <c r="W105">
        <v>10</v>
      </c>
      <c r="X105">
        <v>8</v>
      </c>
      <c r="Y105">
        <v>6</v>
      </c>
      <c r="Z105">
        <v>5</v>
      </c>
      <c r="AA105">
        <v>4</v>
      </c>
      <c r="AB105">
        <v>7</v>
      </c>
      <c r="AC105">
        <v>9</v>
      </c>
      <c r="AD105">
        <v>1</v>
      </c>
      <c r="AE105">
        <v>2</v>
      </c>
      <c r="AF105">
        <v>3</v>
      </c>
      <c r="AG105">
        <f t="shared" si="1"/>
        <v>3</v>
      </c>
    </row>
    <row r="106" spans="1:33" x14ac:dyDescent="0.25">
      <c r="A106">
        <v>6912658037</v>
      </c>
      <c r="B106">
        <v>174216493</v>
      </c>
      <c r="C106" s="2">
        <v>43290.897465277783</v>
      </c>
      <c r="D106" s="2">
        <v>43290.898888888893</v>
      </c>
      <c r="E106" t="s">
        <v>186</v>
      </c>
      <c r="I106">
        <v>34</v>
      </c>
      <c r="J106" t="s">
        <v>41</v>
      </c>
      <c r="K106" t="s">
        <v>41</v>
      </c>
      <c r="L106" t="s">
        <v>33</v>
      </c>
      <c r="M106" t="s">
        <v>45</v>
      </c>
      <c r="N106" t="s">
        <v>191</v>
      </c>
      <c r="O106" t="s">
        <v>33</v>
      </c>
      <c r="P106" t="s">
        <v>33</v>
      </c>
      <c r="Q106" t="s">
        <v>36</v>
      </c>
      <c r="R106">
        <v>1</v>
      </c>
      <c r="S106">
        <v>4</v>
      </c>
      <c r="T106">
        <v>2</v>
      </c>
      <c r="U106">
        <v>5</v>
      </c>
      <c r="V106">
        <v>3</v>
      </c>
      <c r="W106">
        <v>1</v>
      </c>
      <c r="X106">
        <v>2</v>
      </c>
      <c r="Y106">
        <v>8</v>
      </c>
      <c r="Z106">
        <v>4</v>
      </c>
      <c r="AA106">
        <v>7</v>
      </c>
      <c r="AB106">
        <v>5</v>
      </c>
      <c r="AC106">
        <v>9</v>
      </c>
      <c r="AD106">
        <v>3</v>
      </c>
      <c r="AE106">
        <v>6</v>
      </c>
      <c r="AF106">
        <v>10</v>
      </c>
      <c r="AG106">
        <f t="shared" si="1"/>
        <v>2</v>
      </c>
    </row>
    <row r="107" spans="1:33" x14ac:dyDescent="0.25">
      <c r="A107">
        <v>6912657601</v>
      </c>
      <c r="B107">
        <v>174216493</v>
      </c>
      <c r="C107" s="2">
        <v>43290.896296296298</v>
      </c>
      <c r="D107" s="2">
        <v>43290.897812499999</v>
      </c>
      <c r="E107" t="s">
        <v>187</v>
      </c>
      <c r="I107">
        <v>23</v>
      </c>
      <c r="J107" t="s">
        <v>41</v>
      </c>
      <c r="K107" t="s">
        <v>41</v>
      </c>
      <c r="L107" t="s">
        <v>41</v>
      </c>
      <c r="M107" t="s">
        <v>45</v>
      </c>
      <c r="N107" t="s">
        <v>191</v>
      </c>
      <c r="O107" t="s">
        <v>41</v>
      </c>
      <c r="P107" t="s">
        <v>41</v>
      </c>
      <c r="Q107" t="s">
        <v>42</v>
      </c>
      <c r="R107">
        <v>5</v>
      </c>
      <c r="S107">
        <v>1</v>
      </c>
      <c r="T107">
        <v>3</v>
      </c>
      <c r="U107">
        <v>4</v>
      </c>
      <c r="V107">
        <v>2</v>
      </c>
      <c r="W107">
        <v>10</v>
      </c>
      <c r="X107">
        <v>9</v>
      </c>
      <c r="Y107">
        <v>3</v>
      </c>
      <c r="Z107">
        <v>4</v>
      </c>
      <c r="AA107">
        <v>5</v>
      </c>
      <c r="AB107">
        <v>6</v>
      </c>
      <c r="AC107">
        <v>8</v>
      </c>
      <c r="AD107">
        <v>1</v>
      </c>
      <c r="AE107">
        <v>7</v>
      </c>
      <c r="AF107">
        <v>2</v>
      </c>
      <c r="AG107">
        <f t="shared" si="1"/>
        <v>1</v>
      </c>
    </row>
    <row r="108" spans="1:33" x14ac:dyDescent="0.25">
      <c r="A108">
        <v>6912657600</v>
      </c>
      <c r="B108">
        <v>174216493</v>
      </c>
      <c r="C108" s="2">
        <v>43290.896504629629</v>
      </c>
      <c r="D108" s="2">
        <v>43290.897812499999</v>
      </c>
      <c r="E108" t="s">
        <v>188</v>
      </c>
      <c r="I108">
        <v>34</v>
      </c>
      <c r="J108" t="s">
        <v>41</v>
      </c>
      <c r="K108" t="s">
        <v>41</v>
      </c>
      <c r="L108" t="s">
        <v>41</v>
      </c>
      <c r="M108" t="s">
        <v>45</v>
      </c>
      <c r="N108" t="s">
        <v>191</v>
      </c>
      <c r="O108" t="s">
        <v>33</v>
      </c>
      <c r="P108" t="s">
        <v>33</v>
      </c>
      <c r="Q108" t="s">
        <v>36</v>
      </c>
      <c r="R108">
        <v>5</v>
      </c>
      <c r="S108">
        <v>2</v>
      </c>
      <c r="T108">
        <v>3</v>
      </c>
      <c r="W108">
        <v>5</v>
      </c>
      <c r="X108">
        <v>1</v>
      </c>
      <c r="Y108">
        <v>2</v>
      </c>
      <c r="Z108">
        <v>7</v>
      </c>
      <c r="AA108">
        <v>4</v>
      </c>
      <c r="AB108">
        <v>6</v>
      </c>
      <c r="AC108">
        <v>3</v>
      </c>
      <c r="AD108">
        <v>8</v>
      </c>
      <c r="AE108">
        <v>9</v>
      </c>
      <c r="AF108">
        <v>10</v>
      </c>
      <c r="AG108">
        <f t="shared" si="1"/>
        <v>2</v>
      </c>
    </row>
    <row r="109" spans="1:33" x14ac:dyDescent="0.25">
      <c r="A109">
        <v>6912657562</v>
      </c>
      <c r="B109">
        <v>174216493</v>
      </c>
      <c r="C109" s="2">
        <v>43290.896053240736</v>
      </c>
      <c r="D109" s="2">
        <v>43290.89770833333</v>
      </c>
      <c r="E109" t="s">
        <v>189</v>
      </c>
      <c r="I109">
        <v>45</v>
      </c>
      <c r="J109" t="s">
        <v>41</v>
      </c>
      <c r="K109" t="s">
        <v>41</v>
      </c>
      <c r="L109" t="s">
        <v>41</v>
      </c>
      <c r="M109" t="s">
        <v>45</v>
      </c>
      <c r="N109" t="s">
        <v>191</v>
      </c>
      <c r="O109" t="s">
        <v>33</v>
      </c>
      <c r="P109" t="s">
        <v>41</v>
      </c>
      <c r="Q109" t="s">
        <v>36</v>
      </c>
      <c r="R109">
        <v>2</v>
      </c>
      <c r="S109">
        <v>4</v>
      </c>
      <c r="T109">
        <v>3</v>
      </c>
      <c r="U109">
        <v>1</v>
      </c>
      <c r="V109">
        <v>5</v>
      </c>
      <c r="W109">
        <v>10</v>
      </c>
      <c r="X109">
        <v>8</v>
      </c>
      <c r="Y109">
        <v>1</v>
      </c>
      <c r="Z109">
        <v>2</v>
      </c>
      <c r="AA109">
        <v>3</v>
      </c>
      <c r="AB109">
        <v>4</v>
      </c>
      <c r="AC109">
        <v>5</v>
      </c>
      <c r="AD109">
        <v>6</v>
      </c>
      <c r="AE109">
        <v>7</v>
      </c>
      <c r="AF109">
        <v>9</v>
      </c>
      <c r="AG109">
        <f t="shared" si="1"/>
        <v>3</v>
      </c>
    </row>
    <row r="110" spans="1:33" x14ac:dyDescent="0.25">
      <c r="A110">
        <v>6912657489</v>
      </c>
      <c r="B110">
        <v>174216493</v>
      </c>
      <c r="C110" s="2">
        <v>43290.89607638889</v>
      </c>
      <c r="D110" s="2">
        <v>43290.897534722222</v>
      </c>
      <c r="E110" t="s">
        <v>190</v>
      </c>
      <c r="I110">
        <v>33</v>
      </c>
      <c r="J110" t="s">
        <v>33</v>
      </c>
      <c r="K110" t="s">
        <v>41</v>
      </c>
      <c r="L110" t="s">
        <v>33</v>
      </c>
      <c r="M110" t="s">
        <v>45</v>
      </c>
      <c r="N110" t="s">
        <v>191</v>
      </c>
      <c r="O110" t="s">
        <v>33</v>
      </c>
      <c r="P110" t="s">
        <v>41</v>
      </c>
      <c r="Q110" t="s">
        <v>36</v>
      </c>
      <c r="R110">
        <v>1</v>
      </c>
      <c r="S110">
        <v>3</v>
      </c>
      <c r="T110">
        <v>2</v>
      </c>
      <c r="U110">
        <v>4</v>
      </c>
      <c r="V110">
        <v>5</v>
      </c>
      <c r="W110">
        <v>1</v>
      </c>
      <c r="X110">
        <v>3</v>
      </c>
      <c r="Y110">
        <v>10</v>
      </c>
      <c r="Z110">
        <v>2</v>
      </c>
      <c r="AA110">
        <v>9</v>
      </c>
      <c r="AB110">
        <v>4</v>
      </c>
      <c r="AC110">
        <v>5</v>
      </c>
      <c r="AD110">
        <v>6</v>
      </c>
      <c r="AE110">
        <v>7</v>
      </c>
      <c r="AF110">
        <v>8</v>
      </c>
      <c r="AG110">
        <f t="shared" si="1"/>
        <v>2</v>
      </c>
    </row>
    <row r="111" spans="1:33" x14ac:dyDescent="0.25">
      <c r="A111">
        <v>6912657423</v>
      </c>
      <c r="B111">
        <v>174216493</v>
      </c>
      <c r="C111" s="2">
        <v>43290.895960648151</v>
      </c>
      <c r="D111" s="2">
        <v>43290.89739583333</v>
      </c>
      <c r="E111" t="s">
        <v>192</v>
      </c>
      <c r="I111">
        <v>39</v>
      </c>
      <c r="J111" t="s">
        <v>33</v>
      </c>
      <c r="K111" t="s">
        <v>41</v>
      </c>
      <c r="L111" t="s">
        <v>41</v>
      </c>
      <c r="M111" t="s">
        <v>45</v>
      </c>
      <c r="N111" t="s">
        <v>191</v>
      </c>
      <c r="O111" t="s">
        <v>33</v>
      </c>
      <c r="P111" t="s">
        <v>33</v>
      </c>
      <c r="Q111" t="s">
        <v>36</v>
      </c>
      <c r="R111">
        <v>1</v>
      </c>
      <c r="S111">
        <v>3</v>
      </c>
      <c r="T111">
        <v>5</v>
      </c>
      <c r="U111">
        <v>2</v>
      </c>
      <c r="V111">
        <v>4</v>
      </c>
      <c r="W111">
        <v>1</v>
      </c>
      <c r="X111">
        <v>2</v>
      </c>
      <c r="Y111">
        <v>7</v>
      </c>
      <c r="Z111">
        <v>3</v>
      </c>
      <c r="AA111">
        <v>9</v>
      </c>
      <c r="AB111">
        <v>4</v>
      </c>
      <c r="AC111">
        <v>5</v>
      </c>
      <c r="AD111">
        <v>10</v>
      </c>
      <c r="AE111">
        <v>8</v>
      </c>
      <c r="AF111">
        <v>6</v>
      </c>
      <c r="AG111">
        <f t="shared" si="1"/>
        <v>2</v>
      </c>
    </row>
    <row r="112" spans="1:33" x14ac:dyDescent="0.25">
      <c r="A112">
        <v>6912656414</v>
      </c>
      <c r="B112">
        <v>174216493</v>
      </c>
      <c r="C112" s="2">
        <v>43290.878472222219</v>
      </c>
      <c r="D112" s="2">
        <v>43290.894768518519</v>
      </c>
      <c r="E112" t="s">
        <v>193</v>
      </c>
      <c r="I112">
        <v>30</v>
      </c>
      <c r="J112" t="s">
        <v>41</v>
      </c>
      <c r="K112" t="s">
        <v>41</v>
      </c>
      <c r="L112" t="s">
        <v>41</v>
      </c>
      <c r="M112" t="s">
        <v>45</v>
      </c>
      <c r="N112" t="s">
        <v>194</v>
      </c>
      <c r="O112" t="s">
        <v>33</v>
      </c>
      <c r="P112" t="s">
        <v>33</v>
      </c>
      <c r="Q112" t="s">
        <v>36</v>
      </c>
      <c r="R112">
        <v>5</v>
      </c>
      <c r="S112">
        <v>4</v>
      </c>
      <c r="T112">
        <v>1</v>
      </c>
      <c r="U112">
        <v>2</v>
      </c>
      <c r="V112">
        <v>3</v>
      </c>
      <c r="W112">
        <v>6</v>
      </c>
      <c r="X112">
        <v>10</v>
      </c>
      <c r="Y112">
        <v>5</v>
      </c>
      <c r="Z112">
        <v>4</v>
      </c>
      <c r="AA112">
        <v>2</v>
      </c>
      <c r="AB112">
        <v>1</v>
      </c>
      <c r="AC112">
        <v>7</v>
      </c>
      <c r="AD112">
        <v>8</v>
      </c>
      <c r="AE112">
        <v>9</v>
      </c>
      <c r="AF112">
        <v>3</v>
      </c>
      <c r="AG112">
        <f t="shared" si="1"/>
        <v>1</v>
      </c>
    </row>
    <row r="113" spans="1:33" x14ac:dyDescent="0.25">
      <c r="A113">
        <v>6912655955</v>
      </c>
      <c r="B113">
        <v>174216493</v>
      </c>
      <c r="C113" s="2">
        <v>43290.891863425917</v>
      </c>
      <c r="D113" s="2">
        <v>43290.893946759257</v>
      </c>
      <c r="E113" t="s">
        <v>195</v>
      </c>
      <c r="I113">
        <v>29</v>
      </c>
      <c r="J113" t="s">
        <v>41</v>
      </c>
      <c r="K113" t="s">
        <v>41</v>
      </c>
      <c r="L113" t="s">
        <v>41</v>
      </c>
      <c r="M113" t="s">
        <v>45</v>
      </c>
      <c r="N113" t="s">
        <v>191</v>
      </c>
      <c r="O113" t="s">
        <v>33</v>
      </c>
      <c r="P113" t="s">
        <v>41</v>
      </c>
      <c r="Q113" t="s">
        <v>36</v>
      </c>
      <c r="U113">
        <v>3</v>
      </c>
      <c r="V113">
        <v>1</v>
      </c>
      <c r="W113">
        <v>5</v>
      </c>
      <c r="X113">
        <v>2</v>
      </c>
      <c r="Y113">
        <v>6</v>
      </c>
      <c r="Z113">
        <v>7</v>
      </c>
      <c r="AA113">
        <v>8</v>
      </c>
      <c r="AB113">
        <v>9</v>
      </c>
      <c r="AC113">
        <v>10</v>
      </c>
      <c r="AD113">
        <v>4</v>
      </c>
      <c r="AE113">
        <v>1</v>
      </c>
      <c r="AF113">
        <v>3</v>
      </c>
      <c r="AG113">
        <f t="shared" si="1"/>
        <v>1</v>
      </c>
    </row>
    <row r="114" spans="1:33" x14ac:dyDescent="0.25">
      <c r="A114">
        <v>6912655680</v>
      </c>
      <c r="B114">
        <v>174216493</v>
      </c>
      <c r="C114" s="2">
        <v>43290.891736111109</v>
      </c>
      <c r="D114" s="2">
        <v>43290.892916666657</v>
      </c>
      <c r="E114" t="s">
        <v>196</v>
      </c>
      <c r="I114">
        <v>33</v>
      </c>
      <c r="J114" t="s">
        <v>33</v>
      </c>
      <c r="K114" t="s">
        <v>41</v>
      </c>
      <c r="L114" t="s">
        <v>33</v>
      </c>
      <c r="M114" t="s">
        <v>45</v>
      </c>
      <c r="N114" t="s">
        <v>191</v>
      </c>
      <c r="O114" t="s">
        <v>33</v>
      </c>
      <c r="P114" t="s">
        <v>41</v>
      </c>
      <c r="Q114" t="s">
        <v>36</v>
      </c>
      <c r="R114">
        <v>1</v>
      </c>
      <c r="S114">
        <v>2</v>
      </c>
      <c r="T114">
        <v>3</v>
      </c>
      <c r="U114">
        <v>4</v>
      </c>
      <c r="V114">
        <v>5</v>
      </c>
      <c r="W114">
        <v>6</v>
      </c>
      <c r="X114">
        <v>2</v>
      </c>
      <c r="Y114">
        <v>3</v>
      </c>
      <c r="Z114">
        <v>4</v>
      </c>
      <c r="AA114">
        <v>5</v>
      </c>
      <c r="AB114">
        <v>1</v>
      </c>
      <c r="AC114">
        <v>7</v>
      </c>
      <c r="AD114">
        <v>8</v>
      </c>
      <c r="AE114">
        <v>9</v>
      </c>
      <c r="AF114">
        <v>10</v>
      </c>
      <c r="AG114">
        <f t="shared" si="1"/>
        <v>2</v>
      </c>
    </row>
    <row r="115" spans="1:33" x14ac:dyDescent="0.25">
      <c r="A115">
        <v>6912655629</v>
      </c>
      <c r="B115">
        <v>174216493</v>
      </c>
      <c r="C115" s="2">
        <v>43290.890879629631</v>
      </c>
      <c r="D115" s="2">
        <v>43290.892777777779</v>
      </c>
      <c r="E115" t="s">
        <v>197</v>
      </c>
      <c r="I115">
        <v>37</v>
      </c>
      <c r="J115" t="s">
        <v>33</v>
      </c>
      <c r="K115" t="s">
        <v>41</v>
      </c>
      <c r="L115" t="s">
        <v>41</v>
      </c>
      <c r="M115" t="s">
        <v>45</v>
      </c>
      <c r="N115" t="s">
        <v>191</v>
      </c>
      <c r="O115" t="s">
        <v>41</v>
      </c>
      <c r="P115" t="s">
        <v>41</v>
      </c>
      <c r="Q115" t="s">
        <v>36</v>
      </c>
      <c r="R115">
        <v>5</v>
      </c>
      <c r="S115">
        <v>3</v>
      </c>
      <c r="T115">
        <v>4</v>
      </c>
      <c r="U115">
        <v>2</v>
      </c>
      <c r="V115">
        <v>1</v>
      </c>
      <c r="W115">
        <v>10</v>
      </c>
      <c r="X115">
        <v>7</v>
      </c>
      <c r="Y115">
        <v>9</v>
      </c>
      <c r="Z115">
        <v>4</v>
      </c>
      <c r="AA115">
        <v>5</v>
      </c>
      <c r="AB115">
        <v>6</v>
      </c>
      <c r="AC115">
        <v>8</v>
      </c>
      <c r="AD115">
        <v>1</v>
      </c>
      <c r="AE115">
        <v>2</v>
      </c>
      <c r="AF115">
        <v>3</v>
      </c>
      <c r="AG115">
        <f t="shared" si="1"/>
        <v>2</v>
      </c>
    </row>
    <row r="116" spans="1:33" x14ac:dyDescent="0.25">
      <c r="A116">
        <v>6912655307</v>
      </c>
      <c r="B116">
        <v>174216493</v>
      </c>
      <c r="C116" s="2">
        <v>43290.890081018522</v>
      </c>
      <c r="D116" s="2">
        <v>43290.892500000002</v>
      </c>
      <c r="E116" t="s">
        <v>198</v>
      </c>
      <c r="I116">
        <v>28</v>
      </c>
      <c r="J116" t="s">
        <v>33</v>
      </c>
      <c r="K116" t="s">
        <v>41</v>
      </c>
      <c r="L116" t="s">
        <v>41</v>
      </c>
      <c r="M116" t="s">
        <v>45</v>
      </c>
      <c r="N116" t="s">
        <v>191</v>
      </c>
      <c r="O116" t="s">
        <v>33</v>
      </c>
      <c r="P116" t="s">
        <v>41</v>
      </c>
      <c r="Q116" t="s">
        <v>36</v>
      </c>
      <c r="V116">
        <v>5</v>
      </c>
      <c r="W116">
        <v>4</v>
      </c>
      <c r="X116">
        <v>10</v>
      </c>
      <c r="Y116">
        <v>2</v>
      </c>
      <c r="Z116">
        <v>7</v>
      </c>
      <c r="AA116">
        <v>1</v>
      </c>
      <c r="AB116">
        <v>5</v>
      </c>
      <c r="AC116">
        <v>6</v>
      </c>
      <c r="AD116">
        <v>9</v>
      </c>
      <c r="AE116">
        <v>3</v>
      </c>
      <c r="AF116">
        <v>8</v>
      </c>
      <c r="AG116">
        <f t="shared" si="1"/>
        <v>1</v>
      </c>
    </row>
    <row r="117" spans="1:33" x14ac:dyDescent="0.25">
      <c r="A117">
        <v>6912655179</v>
      </c>
      <c r="B117">
        <v>174216493</v>
      </c>
      <c r="C117" s="2">
        <v>43290.889988425923</v>
      </c>
      <c r="D117" s="2">
        <v>43290.891539351847</v>
      </c>
      <c r="E117" t="s">
        <v>199</v>
      </c>
      <c r="I117">
        <v>33</v>
      </c>
      <c r="J117" t="s">
        <v>41</v>
      </c>
      <c r="K117" t="s">
        <v>41</v>
      </c>
      <c r="L117" t="s">
        <v>41</v>
      </c>
      <c r="M117" t="s">
        <v>45</v>
      </c>
      <c r="N117" t="s">
        <v>191</v>
      </c>
      <c r="O117" t="s">
        <v>41</v>
      </c>
      <c r="P117" t="s">
        <v>41</v>
      </c>
      <c r="Q117" t="s">
        <v>36</v>
      </c>
      <c r="W117">
        <v>1</v>
      </c>
      <c r="X117">
        <v>2</v>
      </c>
      <c r="Y117">
        <v>3</v>
      </c>
      <c r="Z117">
        <v>4</v>
      </c>
      <c r="AA117">
        <v>5</v>
      </c>
      <c r="AB117">
        <v>6</v>
      </c>
      <c r="AC117">
        <v>7</v>
      </c>
      <c r="AD117">
        <v>8</v>
      </c>
      <c r="AE117">
        <v>9</v>
      </c>
      <c r="AF117">
        <v>10</v>
      </c>
      <c r="AG117">
        <f t="shared" si="1"/>
        <v>2</v>
      </c>
    </row>
    <row r="118" spans="1:33" x14ac:dyDescent="0.25">
      <c r="A118">
        <v>6912654963</v>
      </c>
      <c r="B118">
        <v>174216493</v>
      </c>
      <c r="C118" s="2">
        <v>43290.886423611111</v>
      </c>
      <c r="D118" s="2">
        <v>43290.890925925924</v>
      </c>
      <c r="E118" t="s">
        <v>200</v>
      </c>
      <c r="I118">
        <v>34</v>
      </c>
      <c r="J118" t="s">
        <v>41</v>
      </c>
      <c r="K118" t="s">
        <v>41</v>
      </c>
      <c r="L118" t="s">
        <v>41</v>
      </c>
      <c r="M118" t="s">
        <v>45</v>
      </c>
      <c r="N118" t="s">
        <v>191</v>
      </c>
      <c r="O118" t="s">
        <v>33</v>
      </c>
      <c r="P118" t="s">
        <v>33</v>
      </c>
      <c r="Q118" t="s">
        <v>36</v>
      </c>
      <c r="R118">
        <v>4</v>
      </c>
      <c r="S118">
        <v>1</v>
      </c>
      <c r="T118">
        <v>5</v>
      </c>
      <c r="U118">
        <v>2</v>
      </c>
      <c r="V118">
        <v>3</v>
      </c>
      <c r="W118">
        <v>10</v>
      </c>
      <c r="X118">
        <v>1</v>
      </c>
      <c r="Y118">
        <v>3</v>
      </c>
      <c r="Z118">
        <v>9</v>
      </c>
      <c r="AA118">
        <v>4</v>
      </c>
      <c r="AB118">
        <v>8</v>
      </c>
      <c r="AC118">
        <v>7</v>
      </c>
      <c r="AD118">
        <v>2</v>
      </c>
      <c r="AE118">
        <v>6</v>
      </c>
      <c r="AF118">
        <v>5</v>
      </c>
      <c r="AG118">
        <f t="shared" si="1"/>
        <v>2</v>
      </c>
    </row>
    <row r="119" spans="1:33" x14ac:dyDescent="0.25">
      <c r="A119">
        <v>6912654660</v>
      </c>
      <c r="B119">
        <v>174216493</v>
      </c>
      <c r="C119" s="2">
        <v>43290.888692129629</v>
      </c>
      <c r="D119" s="2">
        <v>43290.890173611107</v>
      </c>
      <c r="E119" t="s">
        <v>201</v>
      </c>
      <c r="I119">
        <v>40</v>
      </c>
      <c r="J119" t="s">
        <v>41</v>
      </c>
      <c r="K119" t="s">
        <v>41</v>
      </c>
      <c r="L119" t="s">
        <v>41</v>
      </c>
      <c r="M119" t="s">
        <v>45</v>
      </c>
      <c r="N119" t="s">
        <v>191</v>
      </c>
      <c r="O119" t="s">
        <v>33</v>
      </c>
      <c r="P119" t="s">
        <v>41</v>
      </c>
      <c r="Q119" t="s">
        <v>36</v>
      </c>
      <c r="R119">
        <v>2</v>
      </c>
      <c r="S119">
        <v>1</v>
      </c>
      <c r="T119">
        <v>4</v>
      </c>
      <c r="U119">
        <v>3</v>
      </c>
      <c r="V119">
        <v>5</v>
      </c>
      <c r="W119">
        <v>10</v>
      </c>
      <c r="X119">
        <v>1</v>
      </c>
      <c r="Y119">
        <v>2</v>
      </c>
      <c r="Z119">
        <v>3</v>
      </c>
      <c r="AA119">
        <v>4</v>
      </c>
      <c r="AB119">
        <v>5</v>
      </c>
      <c r="AC119">
        <v>6</v>
      </c>
      <c r="AD119">
        <v>7</v>
      </c>
      <c r="AE119">
        <v>8</v>
      </c>
      <c r="AF119">
        <v>9</v>
      </c>
      <c r="AG119">
        <f t="shared" si="1"/>
        <v>3</v>
      </c>
    </row>
    <row r="120" spans="1:33" x14ac:dyDescent="0.25">
      <c r="A120">
        <v>6912654403</v>
      </c>
      <c r="B120">
        <v>174216493</v>
      </c>
      <c r="C120" s="2">
        <v>43290.887650462973</v>
      </c>
      <c r="D120" s="2">
        <v>43290.889814814807</v>
      </c>
      <c r="E120" t="s">
        <v>202</v>
      </c>
      <c r="I120">
        <v>38</v>
      </c>
      <c r="J120" t="s">
        <v>41</v>
      </c>
      <c r="K120" t="s">
        <v>41</v>
      </c>
      <c r="L120" t="s">
        <v>41</v>
      </c>
      <c r="M120" t="s">
        <v>45</v>
      </c>
      <c r="N120" t="s">
        <v>191</v>
      </c>
      <c r="O120" t="s">
        <v>33</v>
      </c>
      <c r="P120" t="s">
        <v>33</v>
      </c>
      <c r="Q120" t="s">
        <v>36</v>
      </c>
      <c r="R120">
        <v>2</v>
      </c>
      <c r="S120">
        <v>4</v>
      </c>
      <c r="T120">
        <v>5</v>
      </c>
      <c r="U120">
        <v>1</v>
      </c>
      <c r="V120">
        <v>3</v>
      </c>
      <c r="W120">
        <v>6</v>
      </c>
      <c r="X120">
        <v>7</v>
      </c>
      <c r="Y120">
        <v>9</v>
      </c>
      <c r="Z120">
        <v>1</v>
      </c>
      <c r="AA120">
        <v>5</v>
      </c>
      <c r="AB120">
        <v>2</v>
      </c>
      <c r="AC120">
        <v>3</v>
      </c>
      <c r="AD120">
        <v>8</v>
      </c>
      <c r="AE120">
        <v>4</v>
      </c>
      <c r="AF120">
        <v>10</v>
      </c>
      <c r="AG120">
        <f t="shared" si="1"/>
        <v>2</v>
      </c>
    </row>
    <row r="121" spans="1:33" x14ac:dyDescent="0.25">
      <c r="A121">
        <v>6912653897</v>
      </c>
      <c r="B121">
        <v>174216493</v>
      </c>
      <c r="C121" s="2">
        <v>43290.885601851849</v>
      </c>
      <c r="D121" s="2">
        <v>43290.888252314813</v>
      </c>
      <c r="E121" t="s">
        <v>203</v>
      </c>
      <c r="I121">
        <v>42</v>
      </c>
      <c r="J121" t="s">
        <v>33</v>
      </c>
      <c r="K121" t="s">
        <v>33</v>
      </c>
      <c r="L121" t="s">
        <v>41</v>
      </c>
      <c r="M121" t="s">
        <v>45</v>
      </c>
      <c r="N121" t="s">
        <v>191</v>
      </c>
      <c r="O121" t="s">
        <v>33</v>
      </c>
      <c r="P121" t="s">
        <v>33</v>
      </c>
      <c r="Q121" t="s">
        <v>63</v>
      </c>
      <c r="R121">
        <v>1</v>
      </c>
      <c r="S121">
        <v>3</v>
      </c>
      <c r="T121">
        <v>5</v>
      </c>
      <c r="U121">
        <v>4</v>
      </c>
      <c r="W121">
        <v>4</v>
      </c>
      <c r="X121">
        <v>1</v>
      </c>
      <c r="Y121">
        <v>2</v>
      </c>
      <c r="Z121">
        <v>6</v>
      </c>
      <c r="AA121">
        <v>8</v>
      </c>
      <c r="AB121">
        <v>3</v>
      </c>
      <c r="AC121">
        <v>9</v>
      </c>
      <c r="AD121">
        <v>5</v>
      </c>
      <c r="AE121">
        <v>10</v>
      </c>
      <c r="AF121">
        <v>7</v>
      </c>
      <c r="AG121">
        <f t="shared" si="1"/>
        <v>3</v>
      </c>
    </row>
    <row r="122" spans="1:33" x14ac:dyDescent="0.25">
      <c r="A122">
        <v>6912653728</v>
      </c>
      <c r="B122">
        <v>174216493</v>
      </c>
      <c r="C122" s="2">
        <v>43290.886990740742</v>
      </c>
      <c r="D122" s="2">
        <v>43290.888437499998</v>
      </c>
      <c r="E122" t="s">
        <v>204</v>
      </c>
      <c r="I122">
        <v>47</v>
      </c>
      <c r="J122" t="s">
        <v>33</v>
      </c>
      <c r="K122" t="s">
        <v>41</v>
      </c>
      <c r="L122" t="s">
        <v>41</v>
      </c>
      <c r="M122" t="s">
        <v>34</v>
      </c>
      <c r="N122" t="s">
        <v>191</v>
      </c>
      <c r="O122" t="s">
        <v>41</v>
      </c>
      <c r="P122" t="s">
        <v>41</v>
      </c>
      <c r="Q122" t="s">
        <v>36</v>
      </c>
      <c r="R122">
        <v>2</v>
      </c>
      <c r="S122">
        <v>3</v>
      </c>
      <c r="T122">
        <v>1</v>
      </c>
      <c r="U122">
        <v>4</v>
      </c>
      <c r="V122">
        <v>5</v>
      </c>
      <c r="W122">
        <v>3</v>
      </c>
      <c r="X122">
        <v>5</v>
      </c>
      <c r="Y122">
        <v>2</v>
      </c>
      <c r="Z122">
        <v>4</v>
      </c>
      <c r="AA122">
        <v>1</v>
      </c>
      <c r="AB122">
        <v>6</v>
      </c>
      <c r="AC122">
        <v>7</v>
      </c>
      <c r="AD122">
        <v>8</v>
      </c>
      <c r="AE122">
        <v>9</v>
      </c>
      <c r="AF122">
        <v>10</v>
      </c>
      <c r="AG122">
        <f t="shared" si="1"/>
        <v>3</v>
      </c>
    </row>
    <row r="123" spans="1:33" x14ac:dyDescent="0.25">
      <c r="A123">
        <v>6912653359</v>
      </c>
      <c r="B123">
        <v>174216493</v>
      </c>
      <c r="C123" s="2">
        <v>43290.884247685193</v>
      </c>
      <c r="D123" s="2">
        <v>43290.886874999997</v>
      </c>
      <c r="E123" t="s">
        <v>205</v>
      </c>
      <c r="I123">
        <v>35</v>
      </c>
      <c r="J123" t="s">
        <v>33</v>
      </c>
      <c r="K123" t="s">
        <v>41</v>
      </c>
      <c r="L123" t="s">
        <v>41</v>
      </c>
      <c r="M123" t="s">
        <v>45</v>
      </c>
      <c r="N123" t="s">
        <v>191</v>
      </c>
      <c r="O123" t="s">
        <v>33</v>
      </c>
      <c r="P123" t="s">
        <v>41</v>
      </c>
      <c r="Q123" t="s">
        <v>36</v>
      </c>
      <c r="R123">
        <v>2</v>
      </c>
      <c r="S123">
        <v>5</v>
      </c>
      <c r="T123">
        <v>4</v>
      </c>
      <c r="U123">
        <v>3</v>
      </c>
      <c r="V123">
        <v>1</v>
      </c>
      <c r="W123">
        <v>3</v>
      </c>
      <c r="X123">
        <v>6</v>
      </c>
      <c r="Y123">
        <v>9</v>
      </c>
      <c r="Z123">
        <v>5</v>
      </c>
      <c r="AA123">
        <v>10</v>
      </c>
      <c r="AB123">
        <v>4</v>
      </c>
      <c r="AC123">
        <v>2</v>
      </c>
      <c r="AD123">
        <v>8</v>
      </c>
      <c r="AE123">
        <v>1</v>
      </c>
      <c r="AF123">
        <v>7</v>
      </c>
      <c r="AG123">
        <f t="shared" si="1"/>
        <v>2</v>
      </c>
    </row>
    <row r="124" spans="1:33" x14ac:dyDescent="0.25">
      <c r="A124">
        <v>6912653016</v>
      </c>
      <c r="B124">
        <v>174216493</v>
      </c>
      <c r="C124" s="2">
        <v>43290.884826388887</v>
      </c>
      <c r="D124" s="2">
        <v>43290.885960648149</v>
      </c>
      <c r="E124" t="s">
        <v>206</v>
      </c>
      <c r="I124">
        <v>36</v>
      </c>
      <c r="J124" t="s">
        <v>41</v>
      </c>
      <c r="K124" t="s">
        <v>41</v>
      </c>
      <c r="L124" t="s">
        <v>41</v>
      </c>
      <c r="M124" t="s">
        <v>45</v>
      </c>
      <c r="N124" t="s">
        <v>191</v>
      </c>
      <c r="O124" t="s">
        <v>41</v>
      </c>
      <c r="P124" t="s">
        <v>41</v>
      </c>
      <c r="Q124" t="s">
        <v>36</v>
      </c>
      <c r="R124">
        <v>5</v>
      </c>
      <c r="S124">
        <v>3</v>
      </c>
      <c r="T124">
        <v>2</v>
      </c>
      <c r="U124">
        <v>1</v>
      </c>
      <c r="V124">
        <v>4</v>
      </c>
      <c r="W124">
        <v>1</v>
      </c>
      <c r="X124">
        <v>2</v>
      </c>
      <c r="Y124">
        <v>3</v>
      </c>
      <c r="Z124">
        <v>4</v>
      </c>
      <c r="AA124">
        <v>5</v>
      </c>
      <c r="AB124">
        <v>6</v>
      </c>
      <c r="AC124">
        <v>9</v>
      </c>
      <c r="AD124">
        <v>8</v>
      </c>
      <c r="AE124">
        <v>7</v>
      </c>
      <c r="AF124">
        <v>10</v>
      </c>
      <c r="AG124">
        <f t="shared" si="1"/>
        <v>2</v>
      </c>
    </row>
    <row r="125" spans="1:33" x14ac:dyDescent="0.25">
      <c r="A125">
        <v>6912652714</v>
      </c>
      <c r="B125">
        <v>174216493</v>
      </c>
      <c r="C125" s="2">
        <v>43290.883148148147</v>
      </c>
      <c r="D125" s="2">
        <v>43290.885104166657</v>
      </c>
      <c r="E125" t="s">
        <v>207</v>
      </c>
      <c r="I125">
        <v>28</v>
      </c>
      <c r="J125" t="s">
        <v>33</v>
      </c>
      <c r="K125" t="s">
        <v>41</v>
      </c>
      <c r="L125" t="s">
        <v>41</v>
      </c>
      <c r="M125" t="s">
        <v>45</v>
      </c>
      <c r="N125" t="s">
        <v>191</v>
      </c>
      <c r="O125" t="s">
        <v>33</v>
      </c>
      <c r="P125" t="s">
        <v>41</v>
      </c>
      <c r="Q125" t="s">
        <v>36</v>
      </c>
      <c r="R125">
        <v>5</v>
      </c>
      <c r="S125">
        <v>3</v>
      </c>
      <c r="T125">
        <v>4</v>
      </c>
      <c r="U125">
        <v>2</v>
      </c>
      <c r="V125">
        <v>1</v>
      </c>
      <c r="W125">
        <v>9</v>
      </c>
      <c r="X125">
        <v>8</v>
      </c>
      <c r="Y125">
        <v>3</v>
      </c>
      <c r="Z125">
        <v>7</v>
      </c>
      <c r="AA125">
        <v>2</v>
      </c>
      <c r="AB125">
        <v>10</v>
      </c>
      <c r="AC125">
        <v>6</v>
      </c>
      <c r="AD125">
        <v>1</v>
      </c>
      <c r="AE125">
        <v>5</v>
      </c>
      <c r="AF125">
        <v>4</v>
      </c>
      <c r="AG125">
        <f t="shared" si="1"/>
        <v>1</v>
      </c>
    </row>
    <row r="126" spans="1:33" x14ac:dyDescent="0.25">
      <c r="A126">
        <v>6912652534</v>
      </c>
      <c r="B126">
        <v>174216493</v>
      </c>
      <c r="C126" s="2">
        <v>43290.8825</v>
      </c>
      <c r="D126" s="2">
        <v>43290.884618055563</v>
      </c>
      <c r="E126" t="s">
        <v>208</v>
      </c>
      <c r="I126">
        <v>34</v>
      </c>
      <c r="J126" t="s">
        <v>33</v>
      </c>
      <c r="K126" t="s">
        <v>33</v>
      </c>
      <c r="L126" t="s">
        <v>33</v>
      </c>
      <c r="M126" t="s">
        <v>45</v>
      </c>
      <c r="N126" t="s">
        <v>191</v>
      </c>
      <c r="O126" t="s">
        <v>33</v>
      </c>
      <c r="P126" t="s">
        <v>33</v>
      </c>
      <c r="Q126" t="s">
        <v>63</v>
      </c>
      <c r="R126">
        <v>1</v>
      </c>
      <c r="S126">
        <v>2</v>
      </c>
      <c r="V126">
        <v>5</v>
      </c>
      <c r="W126">
        <v>1</v>
      </c>
      <c r="X126">
        <v>2</v>
      </c>
      <c r="Y126">
        <v>3</v>
      </c>
      <c r="Z126">
        <v>4</v>
      </c>
      <c r="AA126">
        <v>5</v>
      </c>
      <c r="AB126">
        <v>6</v>
      </c>
      <c r="AC126">
        <v>7</v>
      </c>
      <c r="AD126">
        <v>8</v>
      </c>
      <c r="AE126">
        <v>9</v>
      </c>
      <c r="AF126">
        <v>10</v>
      </c>
      <c r="AG126">
        <f t="shared" si="1"/>
        <v>2</v>
      </c>
    </row>
    <row r="127" spans="1:33" x14ac:dyDescent="0.25">
      <c r="A127">
        <v>6912652095</v>
      </c>
      <c r="B127">
        <v>174216493</v>
      </c>
      <c r="C127" s="2">
        <v>43290.880798611113</v>
      </c>
      <c r="D127" s="2">
        <v>43290.883449074077</v>
      </c>
      <c r="E127" t="s">
        <v>209</v>
      </c>
      <c r="I127">
        <v>44</v>
      </c>
      <c r="J127" t="s">
        <v>41</v>
      </c>
      <c r="K127" t="s">
        <v>41</v>
      </c>
      <c r="L127" t="s">
        <v>41</v>
      </c>
      <c r="M127" t="s">
        <v>45</v>
      </c>
      <c r="N127" t="s">
        <v>191</v>
      </c>
      <c r="O127" t="s">
        <v>33</v>
      </c>
      <c r="P127" t="s">
        <v>33</v>
      </c>
      <c r="Q127" t="s">
        <v>36</v>
      </c>
      <c r="R127">
        <v>1</v>
      </c>
      <c r="T127">
        <v>2</v>
      </c>
      <c r="W127">
        <v>1</v>
      </c>
      <c r="X127">
        <v>7</v>
      </c>
      <c r="Y127">
        <v>8</v>
      </c>
      <c r="Z127">
        <v>9</v>
      </c>
      <c r="AA127">
        <v>6</v>
      </c>
      <c r="AB127">
        <v>2</v>
      </c>
      <c r="AC127">
        <v>3</v>
      </c>
      <c r="AD127">
        <v>10</v>
      </c>
      <c r="AE127">
        <v>4</v>
      </c>
      <c r="AF127">
        <v>5</v>
      </c>
      <c r="AG127">
        <f t="shared" si="1"/>
        <v>3</v>
      </c>
    </row>
    <row r="128" spans="1:33" x14ac:dyDescent="0.25">
      <c r="A128">
        <v>6912652088</v>
      </c>
      <c r="B128">
        <v>174216493</v>
      </c>
      <c r="C128" s="2">
        <v>43290.88208333333</v>
      </c>
      <c r="D128" s="2">
        <v>43290.883437500001</v>
      </c>
      <c r="E128" t="s">
        <v>210</v>
      </c>
      <c r="I128">
        <v>46</v>
      </c>
      <c r="J128" t="s">
        <v>33</v>
      </c>
      <c r="K128" t="s">
        <v>41</v>
      </c>
      <c r="L128" t="s">
        <v>33</v>
      </c>
      <c r="M128" t="s">
        <v>45</v>
      </c>
      <c r="N128" t="s">
        <v>211</v>
      </c>
      <c r="O128" t="s">
        <v>33</v>
      </c>
      <c r="P128" t="s">
        <v>33</v>
      </c>
      <c r="Q128" t="s">
        <v>63</v>
      </c>
      <c r="R128">
        <v>1</v>
      </c>
      <c r="T128">
        <v>2</v>
      </c>
      <c r="U128">
        <v>4</v>
      </c>
      <c r="V128">
        <v>5</v>
      </c>
      <c r="W128">
        <v>1</v>
      </c>
      <c r="X128">
        <v>6</v>
      </c>
      <c r="Y128">
        <v>2</v>
      </c>
      <c r="Z128">
        <v>3</v>
      </c>
      <c r="AA128">
        <v>4</v>
      </c>
      <c r="AB128">
        <v>5</v>
      </c>
      <c r="AC128">
        <v>7</v>
      </c>
      <c r="AD128">
        <v>8</v>
      </c>
      <c r="AE128">
        <v>9</v>
      </c>
      <c r="AF128">
        <v>10</v>
      </c>
      <c r="AG128">
        <f t="shared" si="1"/>
        <v>3</v>
      </c>
    </row>
    <row r="129" spans="1:33" x14ac:dyDescent="0.25">
      <c r="A129">
        <v>6912651661</v>
      </c>
      <c r="B129">
        <v>174216493</v>
      </c>
      <c r="C129" s="2">
        <v>43290.879872685182</v>
      </c>
      <c r="D129" s="2">
        <v>43290.882291666669</v>
      </c>
      <c r="E129" t="s">
        <v>212</v>
      </c>
      <c r="I129">
        <v>30</v>
      </c>
      <c r="J129" t="s">
        <v>33</v>
      </c>
      <c r="K129" t="s">
        <v>41</v>
      </c>
      <c r="L129" t="s">
        <v>33</v>
      </c>
      <c r="M129" t="s">
        <v>45</v>
      </c>
      <c r="N129" t="s">
        <v>213</v>
      </c>
      <c r="O129" t="s">
        <v>33</v>
      </c>
      <c r="P129" t="s">
        <v>33</v>
      </c>
      <c r="Q129" t="s">
        <v>36</v>
      </c>
      <c r="R129">
        <v>1</v>
      </c>
      <c r="S129">
        <v>3</v>
      </c>
      <c r="T129">
        <v>2</v>
      </c>
      <c r="U129">
        <v>4</v>
      </c>
      <c r="V129">
        <v>5</v>
      </c>
      <c r="W129">
        <v>1</v>
      </c>
      <c r="X129">
        <v>2</v>
      </c>
      <c r="Y129">
        <v>3</v>
      </c>
      <c r="Z129">
        <v>4</v>
      </c>
      <c r="AA129">
        <v>5</v>
      </c>
      <c r="AB129">
        <v>6</v>
      </c>
      <c r="AC129">
        <v>7</v>
      </c>
      <c r="AD129">
        <v>8</v>
      </c>
      <c r="AE129">
        <v>9</v>
      </c>
      <c r="AF129">
        <v>10</v>
      </c>
      <c r="AG129">
        <f t="shared" si="1"/>
        <v>1</v>
      </c>
    </row>
    <row r="130" spans="1:33" x14ac:dyDescent="0.25">
      <c r="A130">
        <v>6912651559</v>
      </c>
      <c r="B130">
        <v>174216493</v>
      </c>
      <c r="C130" s="2">
        <v>43290.873819444438</v>
      </c>
      <c r="D130" s="2">
        <v>43290.882060185177</v>
      </c>
      <c r="E130" t="s">
        <v>214</v>
      </c>
      <c r="I130">
        <v>42</v>
      </c>
      <c r="J130" t="s">
        <v>33</v>
      </c>
      <c r="K130" t="s">
        <v>41</v>
      </c>
      <c r="L130" t="s">
        <v>41</v>
      </c>
      <c r="M130" t="s">
        <v>45</v>
      </c>
      <c r="N130" t="s">
        <v>191</v>
      </c>
      <c r="O130" t="s">
        <v>33</v>
      </c>
      <c r="P130" t="s">
        <v>41</v>
      </c>
      <c r="Q130" t="s">
        <v>36</v>
      </c>
      <c r="R130">
        <v>5</v>
      </c>
      <c r="S130">
        <v>2</v>
      </c>
      <c r="T130">
        <v>1</v>
      </c>
      <c r="U130">
        <v>3</v>
      </c>
      <c r="V130">
        <v>4</v>
      </c>
      <c r="W130">
        <v>1</v>
      </c>
      <c r="X130">
        <v>2</v>
      </c>
      <c r="Y130">
        <v>3</v>
      </c>
      <c r="Z130">
        <v>4</v>
      </c>
      <c r="AA130">
        <v>5</v>
      </c>
      <c r="AB130">
        <v>6</v>
      </c>
      <c r="AC130">
        <v>7</v>
      </c>
      <c r="AD130">
        <v>8</v>
      </c>
      <c r="AE130">
        <v>9</v>
      </c>
      <c r="AF130">
        <v>10</v>
      </c>
      <c r="AG130">
        <f t="shared" si="1"/>
        <v>3</v>
      </c>
    </row>
    <row r="131" spans="1:33" x14ac:dyDescent="0.25">
      <c r="A131">
        <v>6912651517</v>
      </c>
      <c r="B131">
        <v>174216493</v>
      </c>
      <c r="C131" s="2">
        <v>43290.879513888889</v>
      </c>
      <c r="D131" s="2">
        <v>43290.882418981477</v>
      </c>
      <c r="E131" t="s">
        <v>215</v>
      </c>
      <c r="I131">
        <v>58</v>
      </c>
      <c r="J131" t="s">
        <v>33</v>
      </c>
      <c r="K131" t="s">
        <v>41</v>
      </c>
      <c r="L131" t="s">
        <v>33</v>
      </c>
      <c r="M131" t="s">
        <v>34</v>
      </c>
      <c r="N131" t="s">
        <v>216</v>
      </c>
      <c r="O131" t="s">
        <v>33</v>
      </c>
      <c r="P131" t="s">
        <v>41</v>
      </c>
      <c r="Q131" t="s">
        <v>36</v>
      </c>
      <c r="R131">
        <v>1</v>
      </c>
      <c r="S131">
        <v>3</v>
      </c>
      <c r="T131">
        <v>2</v>
      </c>
      <c r="U131">
        <v>4</v>
      </c>
      <c r="V131">
        <v>5</v>
      </c>
      <c r="W131">
        <v>1</v>
      </c>
      <c r="X131">
        <v>2</v>
      </c>
      <c r="Y131">
        <v>3</v>
      </c>
      <c r="Z131">
        <v>4</v>
      </c>
      <c r="AA131">
        <v>5</v>
      </c>
      <c r="AB131">
        <v>6</v>
      </c>
      <c r="AC131">
        <v>7</v>
      </c>
      <c r="AD131">
        <v>8</v>
      </c>
      <c r="AE131">
        <v>9</v>
      </c>
      <c r="AF131">
        <v>10</v>
      </c>
      <c r="AG131">
        <f t="shared" ref="AG131:AG194" si="2">IF(I131&lt;=30,1,IF(I131&gt;=50,4,IF(AND(I131&gt;30,I131&lt;40),2,3)))</f>
        <v>4</v>
      </c>
    </row>
    <row r="132" spans="1:33" x14ac:dyDescent="0.25">
      <c r="A132">
        <v>6912651061</v>
      </c>
      <c r="B132">
        <v>174216493</v>
      </c>
      <c r="C132" s="2">
        <v>43290.878125000003</v>
      </c>
      <c r="D132" s="2">
        <v>43290.880671296298</v>
      </c>
      <c r="E132" t="s">
        <v>217</v>
      </c>
      <c r="I132">
        <v>30</v>
      </c>
      <c r="J132" t="s">
        <v>41</v>
      </c>
      <c r="K132" t="s">
        <v>41</v>
      </c>
      <c r="L132" t="s">
        <v>41</v>
      </c>
      <c r="M132" t="s">
        <v>45</v>
      </c>
      <c r="N132" t="s">
        <v>191</v>
      </c>
      <c r="O132" t="s">
        <v>33</v>
      </c>
      <c r="P132" t="s">
        <v>33</v>
      </c>
      <c r="Q132" t="s">
        <v>36</v>
      </c>
      <c r="R132">
        <v>2</v>
      </c>
      <c r="S132">
        <v>4</v>
      </c>
      <c r="T132">
        <v>1</v>
      </c>
      <c r="U132">
        <v>3</v>
      </c>
      <c r="V132">
        <v>5</v>
      </c>
      <c r="W132">
        <v>1</v>
      </c>
      <c r="X132">
        <v>4</v>
      </c>
      <c r="Y132">
        <v>6</v>
      </c>
      <c r="Z132">
        <v>2</v>
      </c>
      <c r="AA132">
        <v>7</v>
      </c>
      <c r="AB132">
        <v>3</v>
      </c>
      <c r="AC132">
        <v>8</v>
      </c>
      <c r="AD132">
        <v>9</v>
      </c>
      <c r="AE132">
        <v>10</v>
      </c>
      <c r="AF132">
        <v>5</v>
      </c>
      <c r="AG132">
        <f t="shared" si="2"/>
        <v>1</v>
      </c>
    </row>
    <row r="133" spans="1:33" x14ac:dyDescent="0.25">
      <c r="A133">
        <v>6912649969</v>
      </c>
      <c r="B133">
        <v>174216493</v>
      </c>
      <c r="C133" s="2">
        <v>43290.875752314823</v>
      </c>
      <c r="D133" s="2">
        <v>43290.877638888887</v>
      </c>
      <c r="E133" t="s">
        <v>218</v>
      </c>
      <c r="I133">
        <v>28</v>
      </c>
      <c r="J133" t="s">
        <v>33</v>
      </c>
      <c r="K133" t="s">
        <v>33</v>
      </c>
      <c r="L133" t="s">
        <v>33</v>
      </c>
      <c r="M133" t="s">
        <v>45</v>
      </c>
      <c r="N133" t="s">
        <v>191</v>
      </c>
      <c r="O133" t="s">
        <v>33</v>
      </c>
      <c r="P133" t="s">
        <v>33</v>
      </c>
      <c r="Q133" t="s">
        <v>36</v>
      </c>
      <c r="R133">
        <v>2</v>
      </c>
      <c r="S133">
        <v>4</v>
      </c>
      <c r="T133">
        <v>1</v>
      </c>
      <c r="U133">
        <v>3</v>
      </c>
      <c r="V133">
        <v>5</v>
      </c>
      <c r="W133">
        <v>4</v>
      </c>
      <c r="X133">
        <v>5</v>
      </c>
      <c r="Y133">
        <v>7</v>
      </c>
      <c r="Z133">
        <v>1</v>
      </c>
      <c r="AA133">
        <v>8</v>
      </c>
      <c r="AB133">
        <v>3</v>
      </c>
      <c r="AC133">
        <v>2</v>
      </c>
      <c r="AD133">
        <v>9</v>
      </c>
      <c r="AE133">
        <v>6</v>
      </c>
      <c r="AF133">
        <v>10</v>
      </c>
      <c r="AG133">
        <f t="shared" si="2"/>
        <v>1</v>
      </c>
    </row>
    <row r="134" spans="1:33" x14ac:dyDescent="0.25">
      <c r="A134">
        <v>6912649825</v>
      </c>
      <c r="B134">
        <v>174216493</v>
      </c>
      <c r="C134" s="2">
        <v>43290.872696759259</v>
      </c>
      <c r="D134" s="2">
        <v>43290.877268518518</v>
      </c>
      <c r="E134" t="s">
        <v>219</v>
      </c>
      <c r="I134">
        <v>52</v>
      </c>
      <c r="J134" t="s">
        <v>33</v>
      </c>
      <c r="K134" t="s">
        <v>41</v>
      </c>
      <c r="L134" t="s">
        <v>41</v>
      </c>
      <c r="M134" t="s">
        <v>45</v>
      </c>
      <c r="N134" t="s">
        <v>191</v>
      </c>
      <c r="O134" t="s">
        <v>33</v>
      </c>
      <c r="P134" t="s">
        <v>41</v>
      </c>
      <c r="Q134" t="s">
        <v>36</v>
      </c>
      <c r="R134">
        <v>5</v>
      </c>
      <c r="S134">
        <v>3</v>
      </c>
      <c r="T134">
        <v>1</v>
      </c>
      <c r="U134">
        <v>2</v>
      </c>
      <c r="V134">
        <v>4</v>
      </c>
      <c r="W134">
        <v>9</v>
      </c>
      <c r="X134">
        <v>3</v>
      </c>
      <c r="Y134">
        <v>5</v>
      </c>
      <c r="Z134">
        <v>6</v>
      </c>
      <c r="AA134">
        <v>2</v>
      </c>
      <c r="AB134">
        <v>8</v>
      </c>
      <c r="AC134">
        <v>7</v>
      </c>
      <c r="AD134">
        <v>1</v>
      </c>
      <c r="AE134">
        <v>4</v>
      </c>
      <c r="AF134">
        <v>10</v>
      </c>
      <c r="AG134">
        <f t="shared" si="2"/>
        <v>4</v>
      </c>
    </row>
    <row r="135" spans="1:33" x14ac:dyDescent="0.25">
      <c r="A135">
        <v>6912649766</v>
      </c>
      <c r="B135">
        <v>174216493</v>
      </c>
      <c r="C135" s="2">
        <v>43290.87400462963</v>
      </c>
      <c r="D135" s="2">
        <v>43290.877129629633</v>
      </c>
      <c r="E135" t="s">
        <v>220</v>
      </c>
      <c r="I135">
        <v>35</v>
      </c>
      <c r="J135" t="s">
        <v>33</v>
      </c>
      <c r="K135" t="s">
        <v>41</v>
      </c>
      <c r="L135" t="s">
        <v>41</v>
      </c>
      <c r="M135" t="s">
        <v>45</v>
      </c>
      <c r="N135" t="s">
        <v>191</v>
      </c>
      <c r="O135" t="s">
        <v>33</v>
      </c>
      <c r="P135" t="s">
        <v>33</v>
      </c>
      <c r="Q135" t="s">
        <v>36</v>
      </c>
      <c r="R135">
        <v>1</v>
      </c>
      <c r="S135">
        <v>2</v>
      </c>
      <c r="T135">
        <v>3</v>
      </c>
      <c r="U135">
        <v>4</v>
      </c>
      <c r="V135">
        <v>5</v>
      </c>
      <c r="W135">
        <v>10</v>
      </c>
      <c r="X135">
        <v>1</v>
      </c>
      <c r="Y135">
        <v>2</v>
      </c>
      <c r="Z135">
        <v>5</v>
      </c>
      <c r="AA135">
        <v>4</v>
      </c>
      <c r="AB135">
        <v>6</v>
      </c>
      <c r="AC135">
        <v>9</v>
      </c>
      <c r="AD135">
        <v>3</v>
      </c>
      <c r="AE135">
        <v>8</v>
      </c>
      <c r="AF135">
        <v>7</v>
      </c>
      <c r="AG135">
        <f t="shared" si="2"/>
        <v>2</v>
      </c>
    </row>
    <row r="136" spans="1:33" x14ac:dyDescent="0.25">
      <c r="A136">
        <v>6912649745</v>
      </c>
      <c r="B136">
        <v>174216493</v>
      </c>
      <c r="C136" s="2">
        <v>43290.874675925923</v>
      </c>
      <c r="D136" s="2">
        <v>43290.87709490741</v>
      </c>
      <c r="E136" t="s">
        <v>221</v>
      </c>
      <c r="I136">
        <v>40</v>
      </c>
      <c r="J136" t="s">
        <v>33</v>
      </c>
      <c r="K136" t="s">
        <v>41</v>
      </c>
      <c r="L136" t="s">
        <v>41</v>
      </c>
      <c r="M136" t="s">
        <v>45</v>
      </c>
      <c r="N136" t="s">
        <v>191</v>
      </c>
      <c r="O136" t="s">
        <v>33</v>
      </c>
      <c r="P136" t="s">
        <v>33</v>
      </c>
      <c r="Q136" t="s">
        <v>36</v>
      </c>
      <c r="R136">
        <v>5</v>
      </c>
      <c r="S136">
        <v>3</v>
      </c>
      <c r="T136">
        <v>2</v>
      </c>
      <c r="U136">
        <v>4</v>
      </c>
      <c r="V136">
        <v>1</v>
      </c>
      <c r="W136">
        <v>10</v>
      </c>
      <c r="X136">
        <v>4</v>
      </c>
      <c r="Y136">
        <v>3</v>
      </c>
      <c r="Z136">
        <v>9</v>
      </c>
      <c r="AA136">
        <v>2</v>
      </c>
      <c r="AB136">
        <v>8</v>
      </c>
      <c r="AC136">
        <v>7</v>
      </c>
      <c r="AD136">
        <v>1</v>
      </c>
      <c r="AE136">
        <v>6</v>
      </c>
      <c r="AF136">
        <v>5</v>
      </c>
      <c r="AG136">
        <f t="shared" si="2"/>
        <v>3</v>
      </c>
    </row>
    <row r="137" spans="1:33" x14ac:dyDescent="0.25">
      <c r="A137">
        <v>6912649553</v>
      </c>
      <c r="B137">
        <v>174216493</v>
      </c>
      <c r="C137" s="2">
        <v>43290.875</v>
      </c>
      <c r="D137" s="2">
        <v>43290.876655092587</v>
      </c>
      <c r="E137" t="s">
        <v>222</v>
      </c>
      <c r="I137">
        <v>41</v>
      </c>
      <c r="J137" t="s">
        <v>33</v>
      </c>
      <c r="K137" t="s">
        <v>41</v>
      </c>
      <c r="L137" t="s">
        <v>33</v>
      </c>
      <c r="M137" t="s">
        <v>45</v>
      </c>
      <c r="N137" t="s">
        <v>191</v>
      </c>
      <c r="O137" t="s">
        <v>33</v>
      </c>
      <c r="P137" t="s">
        <v>33</v>
      </c>
      <c r="Q137" t="s">
        <v>36</v>
      </c>
      <c r="R137">
        <v>5</v>
      </c>
      <c r="S137">
        <v>2</v>
      </c>
      <c r="T137">
        <v>1</v>
      </c>
      <c r="U137">
        <v>3</v>
      </c>
      <c r="V137">
        <v>4</v>
      </c>
      <c r="W137">
        <v>10</v>
      </c>
      <c r="X137">
        <v>9</v>
      </c>
      <c r="Y137">
        <v>4</v>
      </c>
      <c r="Z137">
        <v>8</v>
      </c>
      <c r="AA137">
        <v>5</v>
      </c>
      <c r="AB137">
        <v>6</v>
      </c>
      <c r="AC137">
        <v>7</v>
      </c>
      <c r="AD137">
        <v>3</v>
      </c>
      <c r="AE137">
        <v>2</v>
      </c>
      <c r="AF137">
        <v>1</v>
      </c>
      <c r="AG137">
        <f t="shared" si="2"/>
        <v>3</v>
      </c>
    </row>
    <row r="138" spans="1:33" x14ac:dyDescent="0.25">
      <c r="A138">
        <v>6912649337</v>
      </c>
      <c r="B138">
        <v>174216493</v>
      </c>
      <c r="C138" s="2">
        <v>43290.874189814807</v>
      </c>
      <c r="D138" s="2">
        <v>43290.876064814824</v>
      </c>
      <c r="E138" t="s">
        <v>223</v>
      </c>
      <c r="I138">
        <v>45</v>
      </c>
      <c r="J138" t="s">
        <v>41</v>
      </c>
      <c r="K138" t="s">
        <v>41</v>
      </c>
      <c r="L138" t="s">
        <v>41</v>
      </c>
      <c r="M138" t="s">
        <v>45</v>
      </c>
      <c r="N138" t="s">
        <v>191</v>
      </c>
      <c r="O138" t="s">
        <v>33</v>
      </c>
      <c r="P138" t="s">
        <v>41</v>
      </c>
      <c r="Q138" t="s">
        <v>36</v>
      </c>
      <c r="R138">
        <v>2</v>
      </c>
      <c r="S138">
        <v>5</v>
      </c>
      <c r="T138">
        <v>3</v>
      </c>
      <c r="U138">
        <v>1</v>
      </c>
      <c r="V138">
        <v>4</v>
      </c>
      <c r="W138">
        <v>1</v>
      </c>
      <c r="X138">
        <v>7</v>
      </c>
      <c r="Y138">
        <v>10</v>
      </c>
      <c r="Z138">
        <v>2</v>
      </c>
      <c r="AA138">
        <v>6</v>
      </c>
      <c r="AB138">
        <v>4</v>
      </c>
      <c r="AC138">
        <v>3</v>
      </c>
      <c r="AD138">
        <v>9</v>
      </c>
      <c r="AE138">
        <v>8</v>
      </c>
      <c r="AF138">
        <v>5</v>
      </c>
      <c r="AG138">
        <f t="shared" si="2"/>
        <v>3</v>
      </c>
    </row>
    <row r="139" spans="1:33" x14ac:dyDescent="0.25">
      <c r="A139">
        <v>6912649263</v>
      </c>
      <c r="B139">
        <v>174216493</v>
      </c>
      <c r="C139" s="2">
        <v>43290.870567129627</v>
      </c>
      <c r="D139" s="2">
        <v>43290.876736111109</v>
      </c>
      <c r="E139" t="s">
        <v>224</v>
      </c>
      <c r="I139">
        <v>21</v>
      </c>
      <c r="J139" t="s">
        <v>41</v>
      </c>
      <c r="K139" t="s">
        <v>41</v>
      </c>
      <c r="L139" t="s">
        <v>41</v>
      </c>
      <c r="M139" t="s">
        <v>45</v>
      </c>
      <c r="N139" t="s">
        <v>191</v>
      </c>
      <c r="O139" t="s">
        <v>33</v>
      </c>
      <c r="P139" t="s">
        <v>41</v>
      </c>
      <c r="Q139" t="s">
        <v>36</v>
      </c>
      <c r="R139">
        <v>4</v>
      </c>
      <c r="S139">
        <v>3</v>
      </c>
      <c r="T139">
        <v>1</v>
      </c>
      <c r="U139">
        <v>2</v>
      </c>
      <c r="V139">
        <v>5</v>
      </c>
      <c r="W139">
        <v>7</v>
      </c>
      <c r="X139">
        <v>8</v>
      </c>
      <c r="Y139">
        <v>5</v>
      </c>
      <c r="Z139">
        <v>3</v>
      </c>
      <c r="AA139">
        <v>4</v>
      </c>
      <c r="AB139">
        <v>2</v>
      </c>
      <c r="AC139">
        <v>9</v>
      </c>
      <c r="AD139">
        <v>6</v>
      </c>
      <c r="AE139">
        <v>10</v>
      </c>
      <c r="AF139">
        <v>1</v>
      </c>
      <c r="AG139">
        <f t="shared" si="2"/>
        <v>1</v>
      </c>
    </row>
    <row r="140" spans="1:33" x14ac:dyDescent="0.25">
      <c r="A140">
        <v>6912648810</v>
      </c>
      <c r="B140">
        <v>174216493</v>
      </c>
      <c r="C140" s="2">
        <v>43290.872430555559</v>
      </c>
      <c r="D140" s="2">
        <v>43290.874722222223</v>
      </c>
      <c r="E140" t="s">
        <v>225</v>
      </c>
      <c r="I140">
        <v>44</v>
      </c>
      <c r="J140" t="s">
        <v>41</v>
      </c>
      <c r="K140" t="s">
        <v>41</v>
      </c>
      <c r="L140" t="s">
        <v>41</v>
      </c>
      <c r="M140" t="s">
        <v>45</v>
      </c>
      <c r="N140" t="s">
        <v>191</v>
      </c>
      <c r="O140" t="s">
        <v>33</v>
      </c>
      <c r="P140" t="s">
        <v>33</v>
      </c>
      <c r="Q140" t="s">
        <v>36</v>
      </c>
      <c r="R140">
        <v>3</v>
      </c>
      <c r="S140">
        <v>4</v>
      </c>
      <c r="T140">
        <v>5</v>
      </c>
      <c r="U140">
        <v>2</v>
      </c>
      <c r="V140">
        <v>1</v>
      </c>
      <c r="W140">
        <v>1</v>
      </c>
      <c r="X140">
        <v>2</v>
      </c>
      <c r="Y140">
        <v>3</v>
      </c>
      <c r="Z140">
        <v>5</v>
      </c>
      <c r="AA140">
        <v>4</v>
      </c>
      <c r="AB140">
        <v>6</v>
      </c>
      <c r="AC140">
        <v>7</v>
      </c>
      <c r="AD140">
        <v>8</v>
      </c>
      <c r="AE140">
        <v>9</v>
      </c>
      <c r="AF140">
        <v>10</v>
      </c>
      <c r="AG140">
        <f t="shared" si="2"/>
        <v>3</v>
      </c>
    </row>
    <row r="141" spans="1:33" x14ac:dyDescent="0.25">
      <c r="A141">
        <v>6912648570</v>
      </c>
      <c r="B141">
        <v>174216493</v>
      </c>
      <c r="C141" s="2">
        <v>43290.872627314813</v>
      </c>
      <c r="D141" s="2">
        <v>43290.874166666668</v>
      </c>
      <c r="E141" t="s">
        <v>226</v>
      </c>
      <c r="I141">
        <v>36</v>
      </c>
      <c r="J141" t="s">
        <v>41</v>
      </c>
      <c r="K141" t="s">
        <v>41</v>
      </c>
      <c r="L141" t="s">
        <v>41</v>
      </c>
      <c r="M141" t="s">
        <v>45</v>
      </c>
      <c r="N141" t="s">
        <v>191</v>
      </c>
      <c r="O141" t="s">
        <v>33</v>
      </c>
      <c r="P141" t="s">
        <v>41</v>
      </c>
      <c r="Q141" t="s">
        <v>42</v>
      </c>
      <c r="R141">
        <v>1</v>
      </c>
      <c r="S141">
        <v>3</v>
      </c>
      <c r="T141">
        <v>2</v>
      </c>
      <c r="U141">
        <v>4</v>
      </c>
      <c r="V141">
        <v>5</v>
      </c>
      <c r="W141">
        <v>6</v>
      </c>
      <c r="X141">
        <v>10</v>
      </c>
      <c r="Y141">
        <v>5</v>
      </c>
      <c r="Z141">
        <v>9</v>
      </c>
      <c r="AA141">
        <v>1</v>
      </c>
      <c r="AB141">
        <v>8</v>
      </c>
      <c r="AC141">
        <v>2</v>
      </c>
      <c r="AD141">
        <v>3</v>
      </c>
      <c r="AE141">
        <v>4</v>
      </c>
      <c r="AF141">
        <v>7</v>
      </c>
      <c r="AG141">
        <f t="shared" si="2"/>
        <v>2</v>
      </c>
    </row>
    <row r="142" spans="1:33" x14ac:dyDescent="0.25">
      <c r="A142">
        <v>6912648489</v>
      </c>
      <c r="B142">
        <v>174216493</v>
      </c>
      <c r="C142" s="2">
        <v>43290.872337962966</v>
      </c>
      <c r="D142" s="2">
        <v>43290.874803240738</v>
      </c>
      <c r="E142" t="s">
        <v>227</v>
      </c>
      <c r="I142">
        <v>37</v>
      </c>
      <c r="J142" t="s">
        <v>33</v>
      </c>
      <c r="K142" t="s">
        <v>41</v>
      </c>
      <c r="L142" t="s">
        <v>41</v>
      </c>
      <c r="M142" t="s">
        <v>45</v>
      </c>
      <c r="N142" t="s">
        <v>191</v>
      </c>
      <c r="O142" t="s">
        <v>33</v>
      </c>
      <c r="P142" t="s">
        <v>33</v>
      </c>
      <c r="Q142" t="s">
        <v>36</v>
      </c>
      <c r="R142">
        <v>1</v>
      </c>
      <c r="S142">
        <v>2</v>
      </c>
      <c r="T142">
        <v>3</v>
      </c>
      <c r="U142">
        <v>5</v>
      </c>
      <c r="V142">
        <v>4</v>
      </c>
      <c r="W142">
        <v>9</v>
      </c>
      <c r="X142">
        <v>3</v>
      </c>
      <c r="Y142">
        <v>1</v>
      </c>
      <c r="Z142">
        <v>8</v>
      </c>
      <c r="AA142">
        <v>5</v>
      </c>
      <c r="AB142">
        <v>6</v>
      </c>
      <c r="AC142">
        <v>7</v>
      </c>
      <c r="AD142">
        <v>2</v>
      </c>
      <c r="AE142">
        <v>10</v>
      </c>
      <c r="AF142">
        <v>4</v>
      </c>
      <c r="AG142">
        <f t="shared" si="2"/>
        <v>2</v>
      </c>
    </row>
    <row r="143" spans="1:33" x14ac:dyDescent="0.25">
      <c r="A143">
        <v>6912648257</v>
      </c>
      <c r="B143">
        <v>174216493</v>
      </c>
      <c r="C143" s="2">
        <v>43290.870740740742</v>
      </c>
      <c r="D143" s="2">
        <v>43290.873414351852</v>
      </c>
      <c r="E143" t="s">
        <v>228</v>
      </c>
      <c r="I143">
        <v>24</v>
      </c>
      <c r="J143" t="s">
        <v>41</v>
      </c>
      <c r="K143" t="s">
        <v>41</v>
      </c>
      <c r="L143" t="s">
        <v>41</v>
      </c>
      <c r="M143" t="s">
        <v>45</v>
      </c>
      <c r="N143" t="s">
        <v>191</v>
      </c>
      <c r="O143" t="s">
        <v>33</v>
      </c>
      <c r="P143" t="s">
        <v>33</v>
      </c>
      <c r="Q143" t="s">
        <v>36</v>
      </c>
      <c r="R143">
        <v>4</v>
      </c>
      <c r="S143">
        <v>5</v>
      </c>
      <c r="T143">
        <v>3</v>
      </c>
      <c r="U143">
        <v>2</v>
      </c>
      <c r="V143">
        <v>1</v>
      </c>
      <c r="W143">
        <v>1</v>
      </c>
      <c r="X143">
        <v>2</v>
      </c>
      <c r="Y143">
        <v>3</v>
      </c>
      <c r="Z143">
        <v>4</v>
      </c>
      <c r="AA143">
        <v>6</v>
      </c>
      <c r="AB143">
        <v>5</v>
      </c>
      <c r="AC143">
        <v>7</v>
      </c>
      <c r="AD143">
        <v>8</v>
      </c>
      <c r="AE143">
        <v>9</v>
      </c>
      <c r="AF143">
        <v>10</v>
      </c>
      <c r="AG143">
        <f t="shared" si="2"/>
        <v>1</v>
      </c>
    </row>
    <row r="144" spans="1:33" x14ac:dyDescent="0.25">
      <c r="A144">
        <v>6912648225</v>
      </c>
      <c r="B144">
        <v>174216493</v>
      </c>
      <c r="C144" s="2">
        <v>43290.872164351851</v>
      </c>
      <c r="D144" s="2">
        <v>43290.873344907413</v>
      </c>
      <c r="E144" t="s">
        <v>229</v>
      </c>
      <c r="I144">
        <v>34</v>
      </c>
      <c r="J144" t="s">
        <v>41</v>
      </c>
      <c r="K144" t="s">
        <v>41</v>
      </c>
      <c r="L144" t="s">
        <v>41</v>
      </c>
      <c r="M144" t="s">
        <v>45</v>
      </c>
      <c r="N144" t="s">
        <v>191</v>
      </c>
      <c r="O144" t="s">
        <v>33</v>
      </c>
      <c r="P144" t="s">
        <v>33</v>
      </c>
      <c r="Q144" t="s">
        <v>36</v>
      </c>
      <c r="R144">
        <v>1</v>
      </c>
      <c r="S144">
        <v>3</v>
      </c>
      <c r="T144">
        <v>2</v>
      </c>
      <c r="U144">
        <v>4</v>
      </c>
      <c r="V144">
        <v>5</v>
      </c>
      <c r="W144">
        <v>1</v>
      </c>
      <c r="X144">
        <v>2</v>
      </c>
      <c r="Y144">
        <v>3</v>
      </c>
      <c r="Z144">
        <v>4</v>
      </c>
      <c r="AA144">
        <v>5</v>
      </c>
      <c r="AB144">
        <v>6</v>
      </c>
      <c r="AC144">
        <v>7</v>
      </c>
      <c r="AD144">
        <v>8</v>
      </c>
      <c r="AE144">
        <v>9</v>
      </c>
      <c r="AF144">
        <v>10</v>
      </c>
      <c r="AG144">
        <f t="shared" si="2"/>
        <v>2</v>
      </c>
    </row>
    <row r="145" spans="1:33" x14ac:dyDescent="0.25">
      <c r="A145">
        <v>6912647697</v>
      </c>
      <c r="B145">
        <v>174216493</v>
      </c>
      <c r="C145" s="2">
        <v>43290.869143518517</v>
      </c>
      <c r="D145" s="2">
        <v>43290.872071759259</v>
      </c>
      <c r="E145" t="s">
        <v>230</v>
      </c>
      <c r="I145">
        <v>53</v>
      </c>
      <c r="J145" t="s">
        <v>41</v>
      </c>
      <c r="K145" t="s">
        <v>41</v>
      </c>
      <c r="L145" t="s">
        <v>41</v>
      </c>
      <c r="M145" t="s">
        <v>34</v>
      </c>
      <c r="N145" t="s">
        <v>231</v>
      </c>
      <c r="O145" t="s">
        <v>33</v>
      </c>
      <c r="P145" t="s">
        <v>33</v>
      </c>
      <c r="Q145" t="s">
        <v>36</v>
      </c>
      <c r="R145">
        <v>2</v>
      </c>
      <c r="S145">
        <v>3</v>
      </c>
      <c r="T145">
        <v>1</v>
      </c>
      <c r="U145">
        <v>4</v>
      </c>
      <c r="V145">
        <v>5</v>
      </c>
      <c r="W145">
        <v>10</v>
      </c>
      <c r="X145">
        <v>4</v>
      </c>
      <c r="Y145">
        <v>5</v>
      </c>
      <c r="Z145">
        <v>9</v>
      </c>
      <c r="AA145">
        <v>1</v>
      </c>
      <c r="AB145">
        <v>7</v>
      </c>
      <c r="AC145">
        <v>8</v>
      </c>
      <c r="AD145">
        <v>3</v>
      </c>
      <c r="AE145">
        <v>6</v>
      </c>
      <c r="AF145">
        <v>2</v>
      </c>
      <c r="AG145">
        <f t="shared" si="2"/>
        <v>4</v>
      </c>
    </row>
    <row r="146" spans="1:33" x14ac:dyDescent="0.25">
      <c r="A146">
        <v>6912647441</v>
      </c>
      <c r="B146">
        <v>174216493</v>
      </c>
      <c r="C146" s="2">
        <v>43290.870034722233</v>
      </c>
      <c r="D146" s="2">
        <v>43290.871435185189</v>
      </c>
      <c r="E146" t="s">
        <v>232</v>
      </c>
      <c r="I146">
        <v>24</v>
      </c>
      <c r="J146" t="s">
        <v>41</v>
      </c>
      <c r="K146" t="s">
        <v>41</v>
      </c>
      <c r="L146" t="s">
        <v>41</v>
      </c>
      <c r="M146" t="s">
        <v>45</v>
      </c>
      <c r="N146" t="s">
        <v>191</v>
      </c>
      <c r="O146" t="s">
        <v>33</v>
      </c>
      <c r="P146" t="s">
        <v>33</v>
      </c>
      <c r="Q146" t="s">
        <v>36</v>
      </c>
      <c r="R146">
        <v>1</v>
      </c>
      <c r="S146">
        <v>5</v>
      </c>
      <c r="T146">
        <v>3</v>
      </c>
      <c r="U146">
        <v>2</v>
      </c>
      <c r="V146">
        <v>4</v>
      </c>
      <c r="W146">
        <v>1</v>
      </c>
      <c r="X146">
        <v>2</v>
      </c>
      <c r="Y146">
        <v>4</v>
      </c>
      <c r="Z146">
        <v>5</v>
      </c>
      <c r="AA146">
        <v>3</v>
      </c>
      <c r="AB146">
        <v>6</v>
      </c>
      <c r="AC146">
        <v>7</v>
      </c>
      <c r="AD146">
        <v>8</v>
      </c>
      <c r="AE146">
        <v>9</v>
      </c>
      <c r="AF146">
        <v>10</v>
      </c>
      <c r="AG146">
        <f t="shared" si="2"/>
        <v>1</v>
      </c>
    </row>
    <row r="147" spans="1:33" x14ac:dyDescent="0.25">
      <c r="A147">
        <v>6912647294</v>
      </c>
      <c r="B147">
        <v>174216493</v>
      </c>
      <c r="C147" s="2">
        <v>43290.868935185194</v>
      </c>
      <c r="D147" s="2">
        <v>43290.871041666673</v>
      </c>
      <c r="E147" t="s">
        <v>233</v>
      </c>
      <c r="I147">
        <v>19</v>
      </c>
      <c r="J147" t="s">
        <v>33</v>
      </c>
      <c r="K147" t="s">
        <v>41</v>
      </c>
      <c r="L147" t="s">
        <v>33</v>
      </c>
      <c r="M147" t="s">
        <v>45</v>
      </c>
      <c r="N147" t="s">
        <v>191</v>
      </c>
      <c r="O147" t="s">
        <v>33</v>
      </c>
      <c r="P147" t="s">
        <v>33</v>
      </c>
      <c r="Q147" t="s">
        <v>36</v>
      </c>
      <c r="R147">
        <v>2</v>
      </c>
      <c r="S147">
        <v>5</v>
      </c>
      <c r="T147">
        <v>1</v>
      </c>
      <c r="U147">
        <v>3</v>
      </c>
      <c r="V147">
        <v>4</v>
      </c>
      <c r="W147">
        <v>1</v>
      </c>
      <c r="X147">
        <v>3</v>
      </c>
      <c r="Y147">
        <v>7</v>
      </c>
      <c r="Z147">
        <v>5</v>
      </c>
      <c r="AA147">
        <v>8</v>
      </c>
      <c r="AB147">
        <v>2</v>
      </c>
      <c r="AC147">
        <v>9</v>
      </c>
      <c r="AD147">
        <v>10</v>
      </c>
      <c r="AE147">
        <v>4</v>
      </c>
      <c r="AF147">
        <v>6</v>
      </c>
      <c r="AG147">
        <f t="shared" si="2"/>
        <v>1</v>
      </c>
    </row>
    <row r="148" spans="1:33" x14ac:dyDescent="0.25">
      <c r="A148">
        <v>6912647269</v>
      </c>
      <c r="B148">
        <v>174216493</v>
      </c>
      <c r="C148" s="2">
        <v>43290.870057870372</v>
      </c>
      <c r="D148" s="2">
        <v>43290.871400462973</v>
      </c>
      <c r="E148" t="s">
        <v>234</v>
      </c>
      <c r="I148">
        <v>34</v>
      </c>
      <c r="J148" t="s">
        <v>41</v>
      </c>
      <c r="K148" t="s">
        <v>41</v>
      </c>
      <c r="L148" t="s">
        <v>41</v>
      </c>
      <c r="M148" t="s">
        <v>45</v>
      </c>
      <c r="N148" t="s">
        <v>191</v>
      </c>
      <c r="O148" t="s">
        <v>41</v>
      </c>
      <c r="P148" t="s">
        <v>41</v>
      </c>
      <c r="Q148" t="s">
        <v>36</v>
      </c>
      <c r="R148">
        <v>1</v>
      </c>
      <c r="S148">
        <v>2</v>
      </c>
      <c r="T148">
        <v>3</v>
      </c>
      <c r="U148">
        <v>4</v>
      </c>
      <c r="V148">
        <v>5</v>
      </c>
      <c r="W148">
        <v>2</v>
      </c>
      <c r="X148">
        <v>1</v>
      </c>
      <c r="Y148">
        <v>3</v>
      </c>
      <c r="Z148">
        <v>4</v>
      </c>
      <c r="AA148">
        <v>5</v>
      </c>
      <c r="AB148">
        <v>6</v>
      </c>
      <c r="AC148">
        <v>7</v>
      </c>
      <c r="AD148">
        <v>8</v>
      </c>
      <c r="AE148">
        <v>9</v>
      </c>
      <c r="AF148">
        <v>10</v>
      </c>
      <c r="AG148">
        <f t="shared" si="2"/>
        <v>2</v>
      </c>
    </row>
    <row r="149" spans="1:33" x14ac:dyDescent="0.25">
      <c r="A149">
        <v>6912646933</v>
      </c>
      <c r="B149">
        <v>174216493</v>
      </c>
      <c r="C149" s="2">
        <v>43290.860497685193</v>
      </c>
      <c r="D149" s="2">
        <v>43290.870115740741</v>
      </c>
      <c r="E149" t="s">
        <v>235</v>
      </c>
      <c r="I149">
        <v>24</v>
      </c>
      <c r="J149" t="s">
        <v>41</v>
      </c>
      <c r="K149" t="s">
        <v>41</v>
      </c>
      <c r="L149" t="s">
        <v>33</v>
      </c>
      <c r="M149" t="s">
        <v>45</v>
      </c>
      <c r="N149" t="s">
        <v>191</v>
      </c>
      <c r="O149" t="s">
        <v>33</v>
      </c>
      <c r="P149" t="s">
        <v>41</v>
      </c>
      <c r="Q149" t="s">
        <v>36</v>
      </c>
      <c r="R149">
        <v>5</v>
      </c>
      <c r="S149">
        <v>4</v>
      </c>
      <c r="T149">
        <v>2</v>
      </c>
      <c r="U149">
        <v>3</v>
      </c>
      <c r="V149">
        <v>1</v>
      </c>
      <c r="W149">
        <v>2</v>
      </c>
      <c r="X149">
        <v>1</v>
      </c>
      <c r="Y149">
        <v>4</v>
      </c>
      <c r="Z149">
        <v>3</v>
      </c>
      <c r="AA149">
        <v>5</v>
      </c>
      <c r="AB149">
        <v>10</v>
      </c>
      <c r="AC149">
        <v>7</v>
      </c>
      <c r="AD149">
        <v>9</v>
      </c>
      <c r="AE149">
        <v>8</v>
      </c>
      <c r="AF149">
        <v>6</v>
      </c>
      <c r="AG149">
        <f t="shared" si="2"/>
        <v>1</v>
      </c>
    </row>
    <row r="150" spans="1:33" x14ac:dyDescent="0.25">
      <c r="A150">
        <v>6912646882</v>
      </c>
      <c r="B150">
        <v>174216493</v>
      </c>
      <c r="C150" s="2">
        <v>43290.868356481478</v>
      </c>
      <c r="D150" s="2">
        <v>43290.869988425933</v>
      </c>
      <c r="E150" t="s">
        <v>236</v>
      </c>
      <c r="I150">
        <v>44</v>
      </c>
      <c r="J150" t="s">
        <v>33</v>
      </c>
      <c r="K150" t="s">
        <v>41</v>
      </c>
      <c r="L150" t="s">
        <v>33</v>
      </c>
      <c r="M150" t="s">
        <v>45</v>
      </c>
      <c r="N150" t="s">
        <v>191</v>
      </c>
      <c r="O150" t="s">
        <v>33</v>
      </c>
      <c r="P150" t="s">
        <v>41</v>
      </c>
      <c r="Q150" t="s">
        <v>36</v>
      </c>
      <c r="R150">
        <v>5</v>
      </c>
      <c r="S150">
        <v>2</v>
      </c>
      <c r="T150">
        <v>4</v>
      </c>
      <c r="U150">
        <v>3</v>
      </c>
      <c r="V150">
        <v>1</v>
      </c>
      <c r="W150">
        <v>1</v>
      </c>
      <c r="X150">
        <v>4</v>
      </c>
      <c r="Y150">
        <v>2</v>
      </c>
      <c r="Z150">
        <v>3</v>
      </c>
      <c r="AA150">
        <v>5</v>
      </c>
      <c r="AB150">
        <v>6</v>
      </c>
      <c r="AC150">
        <v>7</v>
      </c>
      <c r="AD150">
        <v>8</v>
      </c>
      <c r="AE150">
        <v>9</v>
      </c>
      <c r="AF150">
        <v>10</v>
      </c>
      <c r="AG150">
        <f t="shared" si="2"/>
        <v>3</v>
      </c>
    </row>
    <row r="151" spans="1:33" x14ac:dyDescent="0.25">
      <c r="A151">
        <v>6912646683</v>
      </c>
      <c r="B151">
        <v>174216493</v>
      </c>
      <c r="C151" s="2">
        <v>43290.866990740738</v>
      </c>
      <c r="D151" s="2">
        <v>43290.869571759264</v>
      </c>
      <c r="E151" t="s">
        <v>237</v>
      </c>
      <c r="I151">
        <v>25</v>
      </c>
      <c r="J151" t="s">
        <v>41</v>
      </c>
      <c r="K151" t="s">
        <v>41</v>
      </c>
      <c r="L151" t="s">
        <v>41</v>
      </c>
      <c r="M151" t="s">
        <v>45</v>
      </c>
      <c r="N151" t="s">
        <v>191</v>
      </c>
      <c r="O151" t="s">
        <v>41</v>
      </c>
      <c r="P151" t="s">
        <v>41</v>
      </c>
      <c r="Q151" t="s">
        <v>36</v>
      </c>
      <c r="R151">
        <v>1</v>
      </c>
      <c r="S151">
        <v>5</v>
      </c>
      <c r="T151">
        <v>4</v>
      </c>
      <c r="U151">
        <v>2</v>
      </c>
      <c r="V151">
        <v>3</v>
      </c>
      <c r="W151">
        <v>2</v>
      </c>
      <c r="X151">
        <v>1</v>
      </c>
      <c r="Y151">
        <v>3</v>
      </c>
      <c r="Z151">
        <v>4</v>
      </c>
      <c r="AA151">
        <v>5</v>
      </c>
      <c r="AB151">
        <v>6</v>
      </c>
      <c r="AC151">
        <v>7</v>
      </c>
      <c r="AD151">
        <v>8</v>
      </c>
      <c r="AE151">
        <v>9</v>
      </c>
      <c r="AF151">
        <v>10</v>
      </c>
      <c r="AG151">
        <f t="shared" si="2"/>
        <v>1</v>
      </c>
    </row>
    <row r="152" spans="1:33" x14ac:dyDescent="0.25">
      <c r="A152">
        <v>6912646341</v>
      </c>
      <c r="B152">
        <v>174216493</v>
      </c>
      <c r="C152" s="2">
        <v>43290.867268518523</v>
      </c>
      <c r="D152" s="2">
        <v>43290.868587962963</v>
      </c>
      <c r="E152" t="s">
        <v>238</v>
      </c>
      <c r="I152">
        <v>32</v>
      </c>
      <c r="J152" t="s">
        <v>33</v>
      </c>
      <c r="K152" t="s">
        <v>41</v>
      </c>
      <c r="L152" t="s">
        <v>41</v>
      </c>
      <c r="M152" t="s">
        <v>45</v>
      </c>
      <c r="N152" t="s">
        <v>191</v>
      </c>
      <c r="O152" t="s">
        <v>33</v>
      </c>
      <c r="P152" t="s">
        <v>33</v>
      </c>
      <c r="Q152" t="s">
        <v>36</v>
      </c>
      <c r="R152">
        <v>5</v>
      </c>
      <c r="W152">
        <v>1</v>
      </c>
      <c r="X152">
        <v>2</v>
      </c>
      <c r="Y152">
        <v>3</v>
      </c>
      <c r="Z152">
        <v>4</v>
      </c>
      <c r="AA152">
        <v>5</v>
      </c>
      <c r="AB152">
        <v>6</v>
      </c>
      <c r="AC152">
        <v>7</v>
      </c>
      <c r="AD152">
        <v>8</v>
      </c>
      <c r="AE152">
        <v>9</v>
      </c>
      <c r="AF152">
        <v>10</v>
      </c>
      <c r="AG152">
        <f t="shared" si="2"/>
        <v>2</v>
      </c>
    </row>
    <row r="153" spans="1:33" x14ac:dyDescent="0.25">
      <c r="A153">
        <v>6912646083</v>
      </c>
      <c r="B153">
        <v>174216493</v>
      </c>
      <c r="C153" s="2">
        <v>43290.866412037038</v>
      </c>
      <c r="D153" s="2">
        <v>43290.867881944447</v>
      </c>
      <c r="E153" t="s">
        <v>239</v>
      </c>
      <c r="I153">
        <v>38</v>
      </c>
      <c r="J153" t="s">
        <v>33</v>
      </c>
      <c r="K153" t="s">
        <v>41</v>
      </c>
      <c r="L153" t="s">
        <v>33</v>
      </c>
      <c r="M153" t="s">
        <v>34</v>
      </c>
      <c r="N153" t="s">
        <v>191</v>
      </c>
      <c r="O153" t="s">
        <v>33</v>
      </c>
      <c r="P153" t="s">
        <v>41</v>
      </c>
      <c r="Q153" t="s">
        <v>36</v>
      </c>
      <c r="R153">
        <v>1</v>
      </c>
      <c r="W153">
        <v>1</v>
      </c>
      <c r="X153">
        <v>2</v>
      </c>
      <c r="Y153">
        <v>3</v>
      </c>
      <c r="Z153">
        <v>4</v>
      </c>
      <c r="AA153">
        <v>5</v>
      </c>
      <c r="AB153">
        <v>7</v>
      </c>
      <c r="AC153">
        <v>8</v>
      </c>
      <c r="AD153">
        <v>9</v>
      </c>
      <c r="AE153">
        <v>6</v>
      </c>
      <c r="AF153">
        <v>10</v>
      </c>
      <c r="AG153">
        <f t="shared" si="2"/>
        <v>2</v>
      </c>
    </row>
    <row r="154" spans="1:33" x14ac:dyDescent="0.25">
      <c r="A154">
        <v>6912646064</v>
      </c>
      <c r="B154">
        <v>174216493</v>
      </c>
      <c r="C154" s="2">
        <v>43290.864756944437</v>
      </c>
      <c r="D154" s="2">
        <v>43290.867847222216</v>
      </c>
      <c r="E154" t="s">
        <v>240</v>
      </c>
      <c r="I154">
        <v>33</v>
      </c>
      <c r="J154" t="s">
        <v>41</v>
      </c>
      <c r="K154" t="s">
        <v>41</v>
      </c>
      <c r="L154" t="s">
        <v>41</v>
      </c>
      <c r="M154" t="s">
        <v>45</v>
      </c>
      <c r="N154" t="s">
        <v>191</v>
      </c>
      <c r="O154" t="s">
        <v>33</v>
      </c>
      <c r="P154" t="s">
        <v>41</v>
      </c>
      <c r="Q154" t="s">
        <v>36</v>
      </c>
      <c r="R154">
        <v>1</v>
      </c>
      <c r="S154">
        <v>5</v>
      </c>
      <c r="T154">
        <v>4</v>
      </c>
      <c r="U154">
        <v>2</v>
      </c>
      <c r="V154">
        <v>3</v>
      </c>
      <c r="W154">
        <v>10</v>
      </c>
      <c r="X154">
        <v>2</v>
      </c>
      <c r="Y154">
        <v>5</v>
      </c>
      <c r="Z154">
        <v>6</v>
      </c>
      <c r="AA154">
        <v>3</v>
      </c>
      <c r="AB154">
        <v>7</v>
      </c>
      <c r="AC154">
        <v>9</v>
      </c>
      <c r="AD154">
        <v>1</v>
      </c>
      <c r="AE154">
        <v>8</v>
      </c>
      <c r="AF154">
        <v>4</v>
      </c>
      <c r="AG154">
        <f t="shared" si="2"/>
        <v>2</v>
      </c>
    </row>
    <row r="155" spans="1:33" x14ac:dyDescent="0.25">
      <c r="A155">
        <v>6912645975</v>
      </c>
      <c r="B155">
        <v>174216493</v>
      </c>
      <c r="C155" s="2">
        <v>43290.866006944438</v>
      </c>
      <c r="D155" s="2">
        <v>43290.867638888893</v>
      </c>
      <c r="E155" t="s">
        <v>241</v>
      </c>
      <c r="I155">
        <v>35</v>
      </c>
      <c r="J155" t="s">
        <v>33</v>
      </c>
      <c r="K155" t="s">
        <v>33</v>
      </c>
      <c r="L155" t="s">
        <v>33</v>
      </c>
      <c r="M155" t="s">
        <v>34</v>
      </c>
      <c r="N155" t="s">
        <v>242</v>
      </c>
      <c r="O155" t="s">
        <v>33</v>
      </c>
      <c r="P155" t="s">
        <v>33</v>
      </c>
      <c r="Q155" t="s">
        <v>63</v>
      </c>
      <c r="R155">
        <v>2</v>
      </c>
      <c r="S155">
        <v>3</v>
      </c>
      <c r="T155">
        <v>4</v>
      </c>
      <c r="U155">
        <v>5</v>
      </c>
      <c r="V155">
        <v>1</v>
      </c>
      <c r="W155">
        <v>1</v>
      </c>
      <c r="X155">
        <v>2</v>
      </c>
      <c r="Y155">
        <v>6</v>
      </c>
      <c r="Z155">
        <v>3</v>
      </c>
      <c r="AA155">
        <v>5</v>
      </c>
      <c r="AB155">
        <v>4</v>
      </c>
      <c r="AC155">
        <v>7</v>
      </c>
      <c r="AD155">
        <v>8</v>
      </c>
      <c r="AE155">
        <v>9</v>
      </c>
      <c r="AF155">
        <v>10</v>
      </c>
      <c r="AG155">
        <f t="shared" si="2"/>
        <v>2</v>
      </c>
    </row>
    <row r="156" spans="1:33" x14ac:dyDescent="0.25">
      <c r="A156">
        <v>6912645953</v>
      </c>
      <c r="B156">
        <v>174216493</v>
      </c>
      <c r="C156" s="2">
        <v>43290.866273148153</v>
      </c>
      <c r="D156" s="2">
        <v>43290.867581018523</v>
      </c>
      <c r="E156" t="s">
        <v>243</v>
      </c>
      <c r="I156">
        <v>39</v>
      </c>
      <c r="J156" t="s">
        <v>33</v>
      </c>
      <c r="K156" t="s">
        <v>41</v>
      </c>
      <c r="L156" t="s">
        <v>41</v>
      </c>
      <c r="M156" t="s">
        <v>45</v>
      </c>
      <c r="N156" t="s">
        <v>191</v>
      </c>
      <c r="O156" t="s">
        <v>33</v>
      </c>
      <c r="P156" t="s">
        <v>33</v>
      </c>
      <c r="Q156" t="s">
        <v>36</v>
      </c>
      <c r="R156">
        <v>2</v>
      </c>
      <c r="S156">
        <v>5</v>
      </c>
      <c r="T156">
        <v>1</v>
      </c>
      <c r="U156">
        <v>4</v>
      </c>
      <c r="V156">
        <v>3</v>
      </c>
      <c r="W156">
        <v>10</v>
      </c>
      <c r="X156">
        <v>6</v>
      </c>
      <c r="Y156">
        <v>4</v>
      </c>
      <c r="Z156">
        <v>1</v>
      </c>
      <c r="AA156">
        <v>5</v>
      </c>
      <c r="AB156">
        <v>2</v>
      </c>
      <c r="AC156">
        <v>3</v>
      </c>
      <c r="AD156">
        <v>7</v>
      </c>
      <c r="AE156">
        <v>8</v>
      </c>
      <c r="AF156">
        <v>9</v>
      </c>
      <c r="AG156">
        <f t="shared" si="2"/>
        <v>2</v>
      </c>
    </row>
    <row r="157" spans="1:33" x14ac:dyDescent="0.25">
      <c r="A157">
        <v>6912645925</v>
      </c>
      <c r="B157">
        <v>174216493</v>
      </c>
      <c r="C157" s="2">
        <v>43290.859085648153</v>
      </c>
      <c r="D157" s="2">
        <v>43290.867488425924</v>
      </c>
      <c r="E157" t="s">
        <v>233</v>
      </c>
      <c r="I157">
        <v>40</v>
      </c>
      <c r="J157" t="s">
        <v>33</v>
      </c>
      <c r="K157" t="s">
        <v>41</v>
      </c>
      <c r="L157" t="s">
        <v>33</v>
      </c>
      <c r="M157" t="s">
        <v>45</v>
      </c>
      <c r="N157" t="s">
        <v>191</v>
      </c>
      <c r="O157" t="s">
        <v>33</v>
      </c>
      <c r="P157" t="s">
        <v>33</v>
      </c>
      <c r="Q157" t="s">
        <v>36</v>
      </c>
      <c r="R157">
        <v>5</v>
      </c>
      <c r="S157">
        <v>1</v>
      </c>
      <c r="T157">
        <v>3</v>
      </c>
      <c r="U157">
        <v>2</v>
      </c>
      <c r="V157">
        <v>4</v>
      </c>
      <c r="W157">
        <v>2</v>
      </c>
      <c r="X157">
        <v>8</v>
      </c>
      <c r="Y157">
        <v>3</v>
      </c>
      <c r="Z157">
        <v>7</v>
      </c>
      <c r="AA157">
        <v>6</v>
      </c>
      <c r="AB157">
        <v>10</v>
      </c>
      <c r="AC157">
        <v>4</v>
      </c>
      <c r="AD157">
        <v>1</v>
      </c>
      <c r="AE157">
        <v>5</v>
      </c>
      <c r="AF157">
        <v>9</v>
      </c>
      <c r="AG157">
        <f t="shared" si="2"/>
        <v>3</v>
      </c>
    </row>
    <row r="158" spans="1:33" x14ac:dyDescent="0.25">
      <c r="A158">
        <v>6912645531</v>
      </c>
      <c r="B158">
        <v>174216493</v>
      </c>
      <c r="C158" s="2">
        <v>43290.859131944453</v>
      </c>
      <c r="D158" s="2">
        <v>43290.866412037038</v>
      </c>
      <c r="E158" t="s">
        <v>244</v>
      </c>
      <c r="I158">
        <v>37</v>
      </c>
      <c r="J158" t="s">
        <v>41</v>
      </c>
      <c r="K158" t="s">
        <v>41</v>
      </c>
      <c r="L158" t="s">
        <v>41</v>
      </c>
      <c r="M158" t="s">
        <v>45</v>
      </c>
      <c r="N158" t="s">
        <v>191</v>
      </c>
      <c r="O158" t="s">
        <v>33</v>
      </c>
      <c r="P158" t="s">
        <v>33</v>
      </c>
      <c r="Q158" t="s">
        <v>36</v>
      </c>
      <c r="R158">
        <v>5</v>
      </c>
      <c r="S158">
        <v>1</v>
      </c>
      <c r="T158">
        <v>3</v>
      </c>
      <c r="U158">
        <v>4</v>
      </c>
      <c r="V158">
        <v>2</v>
      </c>
      <c r="W158">
        <v>10</v>
      </c>
      <c r="X158">
        <v>1</v>
      </c>
      <c r="Y158">
        <v>3</v>
      </c>
      <c r="Z158">
        <v>9</v>
      </c>
      <c r="AA158">
        <v>4</v>
      </c>
      <c r="AB158">
        <v>8</v>
      </c>
      <c r="AC158">
        <v>6</v>
      </c>
      <c r="AD158">
        <v>5</v>
      </c>
      <c r="AE158">
        <v>7</v>
      </c>
      <c r="AF158">
        <v>2</v>
      </c>
      <c r="AG158">
        <f t="shared" si="2"/>
        <v>2</v>
      </c>
    </row>
    <row r="159" spans="1:33" x14ac:dyDescent="0.25">
      <c r="A159">
        <v>6912645511</v>
      </c>
      <c r="B159">
        <v>174216493</v>
      </c>
      <c r="C159" s="2">
        <v>43290.864675925928</v>
      </c>
      <c r="D159" s="2">
        <v>43290.866377314807</v>
      </c>
      <c r="E159" t="s">
        <v>245</v>
      </c>
      <c r="I159">
        <v>39</v>
      </c>
      <c r="J159" t="s">
        <v>33</v>
      </c>
      <c r="K159" t="s">
        <v>41</v>
      </c>
      <c r="L159" t="s">
        <v>41</v>
      </c>
      <c r="M159" t="s">
        <v>45</v>
      </c>
      <c r="N159" t="s">
        <v>191</v>
      </c>
      <c r="O159" t="s">
        <v>33</v>
      </c>
      <c r="P159" t="s">
        <v>33</v>
      </c>
      <c r="Q159" t="s">
        <v>36</v>
      </c>
      <c r="R159">
        <v>1</v>
      </c>
      <c r="T159">
        <v>3</v>
      </c>
      <c r="U159">
        <v>2</v>
      </c>
      <c r="V159">
        <v>5</v>
      </c>
      <c r="W159">
        <v>2</v>
      </c>
      <c r="X159">
        <v>1</v>
      </c>
      <c r="Y159">
        <v>3</v>
      </c>
      <c r="Z159">
        <v>5</v>
      </c>
      <c r="AA159">
        <v>7</v>
      </c>
      <c r="AB159">
        <v>4</v>
      </c>
      <c r="AC159">
        <v>8</v>
      </c>
      <c r="AD159">
        <v>6</v>
      </c>
      <c r="AE159">
        <v>9</v>
      </c>
      <c r="AF159">
        <v>10</v>
      </c>
      <c r="AG159">
        <f t="shared" si="2"/>
        <v>2</v>
      </c>
    </row>
    <row r="160" spans="1:33" x14ac:dyDescent="0.25">
      <c r="A160">
        <v>6912645307</v>
      </c>
      <c r="B160">
        <v>174216493</v>
      </c>
      <c r="C160" s="2">
        <v>43290.863645833328</v>
      </c>
      <c r="D160" s="2">
        <v>43290.865879629629</v>
      </c>
      <c r="E160" t="s">
        <v>246</v>
      </c>
      <c r="I160">
        <v>35</v>
      </c>
      <c r="J160" t="s">
        <v>33</v>
      </c>
      <c r="K160" t="s">
        <v>41</v>
      </c>
      <c r="L160" t="s">
        <v>41</v>
      </c>
      <c r="M160" t="s">
        <v>34</v>
      </c>
      <c r="N160" t="s">
        <v>247</v>
      </c>
      <c r="O160" t="s">
        <v>33</v>
      </c>
      <c r="P160" t="s">
        <v>41</v>
      </c>
      <c r="Q160" t="s">
        <v>36</v>
      </c>
      <c r="R160">
        <v>1</v>
      </c>
      <c r="S160">
        <v>4</v>
      </c>
      <c r="T160">
        <v>2</v>
      </c>
      <c r="U160">
        <v>3</v>
      </c>
      <c r="V160">
        <v>5</v>
      </c>
      <c r="W160">
        <v>1</v>
      </c>
      <c r="X160">
        <v>4</v>
      </c>
      <c r="Y160">
        <v>10</v>
      </c>
      <c r="Z160">
        <v>2</v>
      </c>
      <c r="AA160">
        <v>8</v>
      </c>
      <c r="AB160">
        <v>3</v>
      </c>
      <c r="AC160">
        <v>5</v>
      </c>
      <c r="AD160">
        <v>9</v>
      </c>
      <c r="AE160">
        <v>6</v>
      </c>
      <c r="AF160">
        <v>7</v>
      </c>
      <c r="AG160">
        <f t="shared" si="2"/>
        <v>2</v>
      </c>
    </row>
    <row r="161" spans="1:33" x14ac:dyDescent="0.25">
      <c r="A161">
        <v>6912645262</v>
      </c>
      <c r="B161">
        <v>174216493</v>
      </c>
      <c r="C161" s="2">
        <v>43290.86383101852</v>
      </c>
      <c r="D161" s="2">
        <v>43290.865740740737</v>
      </c>
      <c r="E161" t="s">
        <v>248</v>
      </c>
      <c r="I161">
        <v>47</v>
      </c>
      <c r="J161" t="s">
        <v>33</v>
      </c>
      <c r="K161" t="s">
        <v>41</v>
      </c>
      <c r="L161" t="s">
        <v>41</v>
      </c>
      <c r="M161" t="s">
        <v>34</v>
      </c>
      <c r="N161" t="s">
        <v>191</v>
      </c>
      <c r="O161" t="s">
        <v>33</v>
      </c>
      <c r="P161" t="s">
        <v>33</v>
      </c>
      <c r="Q161" t="s">
        <v>36</v>
      </c>
      <c r="R161">
        <v>1</v>
      </c>
      <c r="S161">
        <v>2</v>
      </c>
      <c r="T161">
        <v>3</v>
      </c>
      <c r="U161">
        <v>4</v>
      </c>
      <c r="V161">
        <v>5</v>
      </c>
      <c r="W161">
        <v>1</v>
      </c>
      <c r="X161">
        <v>5</v>
      </c>
      <c r="Y161">
        <v>6</v>
      </c>
      <c r="Z161">
        <v>4</v>
      </c>
      <c r="AA161">
        <v>3</v>
      </c>
      <c r="AB161">
        <v>7</v>
      </c>
      <c r="AC161">
        <v>8</v>
      </c>
      <c r="AD161">
        <v>9</v>
      </c>
      <c r="AE161">
        <v>2</v>
      </c>
      <c r="AF161">
        <v>10</v>
      </c>
      <c r="AG161">
        <f t="shared" si="2"/>
        <v>3</v>
      </c>
    </row>
    <row r="162" spans="1:33" x14ac:dyDescent="0.25">
      <c r="A162">
        <v>6912645156</v>
      </c>
      <c r="B162">
        <v>174216493</v>
      </c>
      <c r="C162" s="2">
        <v>43290.863935185182</v>
      </c>
      <c r="D162" s="2">
        <v>43290.865416666667</v>
      </c>
      <c r="E162" t="s">
        <v>249</v>
      </c>
      <c r="I162">
        <v>48</v>
      </c>
      <c r="J162" t="s">
        <v>41</v>
      </c>
      <c r="K162" t="s">
        <v>41</v>
      </c>
      <c r="L162" t="s">
        <v>41</v>
      </c>
      <c r="M162" t="s">
        <v>45</v>
      </c>
      <c r="N162" t="s">
        <v>191</v>
      </c>
      <c r="O162" t="s">
        <v>33</v>
      </c>
      <c r="P162" t="s">
        <v>41</v>
      </c>
      <c r="Q162" t="s">
        <v>36</v>
      </c>
      <c r="R162">
        <v>1</v>
      </c>
      <c r="S162">
        <v>2</v>
      </c>
      <c r="T162">
        <v>4</v>
      </c>
      <c r="U162">
        <v>3</v>
      </c>
      <c r="V162">
        <v>5</v>
      </c>
      <c r="W162">
        <v>2</v>
      </c>
      <c r="X162">
        <v>1</v>
      </c>
      <c r="Y162">
        <v>3</v>
      </c>
      <c r="Z162">
        <v>4</v>
      </c>
      <c r="AA162">
        <v>5</v>
      </c>
      <c r="AB162">
        <v>6</v>
      </c>
      <c r="AC162">
        <v>7</v>
      </c>
      <c r="AD162">
        <v>8</v>
      </c>
      <c r="AE162">
        <v>9</v>
      </c>
      <c r="AF162">
        <v>10</v>
      </c>
      <c r="AG162">
        <f t="shared" si="2"/>
        <v>3</v>
      </c>
    </row>
    <row r="163" spans="1:33" x14ac:dyDescent="0.25">
      <c r="A163">
        <v>6912645124</v>
      </c>
      <c r="B163">
        <v>174216493</v>
      </c>
      <c r="C163" s="2">
        <v>43290.863275462973</v>
      </c>
      <c r="D163" s="2">
        <v>43290.865347222221</v>
      </c>
      <c r="E163" t="s">
        <v>250</v>
      </c>
      <c r="I163">
        <v>36</v>
      </c>
      <c r="J163" t="s">
        <v>33</v>
      </c>
      <c r="K163" t="s">
        <v>41</v>
      </c>
      <c r="L163" t="s">
        <v>33</v>
      </c>
      <c r="M163" t="s">
        <v>45</v>
      </c>
      <c r="N163" t="s">
        <v>191</v>
      </c>
      <c r="O163" t="s">
        <v>33</v>
      </c>
      <c r="P163" t="s">
        <v>33</v>
      </c>
      <c r="Q163" t="s">
        <v>36</v>
      </c>
      <c r="R163">
        <v>4</v>
      </c>
      <c r="S163">
        <v>1</v>
      </c>
      <c r="T163">
        <v>5</v>
      </c>
      <c r="U163">
        <v>3</v>
      </c>
      <c r="V163">
        <v>2</v>
      </c>
      <c r="W163">
        <v>10</v>
      </c>
      <c r="X163">
        <v>9</v>
      </c>
      <c r="Y163">
        <v>1</v>
      </c>
      <c r="Z163">
        <v>2</v>
      </c>
      <c r="AA163">
        <v>4</v>
      </c>
      <c r="AB163">
        <v>7</v>
      </c>
      <c r="AC163">
        <v>3</v>
      </c>
      <c r="AD163">
        <v>5</v>
      </c>
      <c r="AE163">
        <v>8</v>
      </c>
      <c r="AF163">
        <v>6</v>
      </c>
      <c r="AG163">
        <f t="shared" si="2"/>
        <v>2</v>
      </c>
    </row>
    <row r="164" spans="1:33" x14ac:dyDescent="0.25">
      <c r="A164">
        <v>6912645014</v>
      </c>
      <c r="B164">
        <v>174216493</v>
      </c>
      <c r="C164" s="2">
        <v>43290.863900462973</v>
      </c>
      <c r="D164" s="2">
        <v>43290.865115740737</v>
      </c>
      <c r="E164" t="s">
        <v>251</v>
      </c>
      <c r="I164">
        <v>33</v>
      </c>
      <c r="J164" t="s">
        <v>41</v>
      </c>
      <c r="K164" t="s">
        <v>41</v>
      </c>
      <c r="L164" t="s">
        <v>41</v>
      </c>
      <c r="M164" t="s">
        <v>45</v>
      </c>
      <c r="N164" t="s">
        <v>191</v>
      </c>
      <c r="O164" t="s">
        <v>33</v>
      </c>
      <c r="P164" t="s">
        <v>41</v>
      </c>
      <c r="Q164" t="s">
        <v>36</v>
      </c>
      <c r="R164">
        <v>1</v>
      </c>
      <c r="S164">
        <v>3</v>
      </c>
      <c r="T164">
        <v>2</v>
      </c>
      <c r="U164">
        <v>4</v>
      </c>
      <c r="V164">
        <v>5</v>
      </c>
      <c r="W164">
        <v>1</v>
      </c>
      <c r="X164">
        <v>2</v>
      </c>
      <c r="Y164">
        <v>7</v>
      </c>
      <c r="Z164">
        <v>9</v>
      </c>
      <c r="AA164">
        <v>3</v>
      </c>
      <c r="AB164">
        <v>4</v>
      </c>
      <c r="AC164">
        <v>6</v>
      </c>
      <c r="AD164">
        <v>8</v>
      </c>
      <c r="AE164">
        <v>5</v>
      </c>
      <c r="AF164">
        <v>10</v>
      </c>
      <c r="AG164">
        <f t="shared" si="2"/>
        <v>2</v>
      </c>
    </row>
    <row r="165" spans="1:33" x14ac:dyDescent="0.25">
      <c r="A165">
        <v>6912644750</v>
      </c>
      <c r="B165">
        <v>174216493</v>
      </c>
      <c r="C165" s="2">
        <v>43290.862164351849</v>
      </c>
      <c r="D165" s="2">
        <v>43290.864328703698</v>
      </c>
      <c r="E165" t="s">
        <v>252</v>
      </c>
      <c r="I165">
        <v>31</v>
      </c>
      <c r="J165" t="s">
        <v>41</v>
      </c>
      <c r="K165" t="s">
        <v>41</v>
      </c>
      <c r="L165" t="s">
        <v>41</v>
      </c>
      <c r="M165" t="s">
        <v>45</v>
      </c>
      <c r="N165" t="s">
        <v>191</v>
      </c>
      <c r="O165" t="s">
        <v>33</v>
      </c>
      <c r="P165" t="s">
        <v>41</v>
      </c>
      <c r="Q165" t="s">
        <v>36</v>
      </c>
      <c r="R165">
        <v>2</v>
      </c>
      <c r="S165">
        <v>4</v>
      </c>
      <c r="T165">
        <v>1</v>
      </c>
      <c r="U165">
        <v>3</v>
      </c>
      <c r="V165">
        <v>5</v>
      </c>
      <c r="W165">
        <v>10</v>
      </c>
      <c r="X165">
        <v>4</v>
      </c>
      <c r="Y165">
        <v>1</v>
      </c>
      <c r="Z165">
        <v>7</v>
      </c>
      <c r="AA165">
        <v>2</v>
      </c>
      <c r="AB165">
        <v>6</v>
      </c>
      <c r="AC165">
        <v>9</v>
      </c>
      <c r="AD165">
        <v>3</v>
      </c>
      <c r="AE165">
        <v>5</v>
      </c>
      <c r="AF165">
        <v>8</v>
      </c>
      <c r="AG165">
        <f t="shared" si="2"/>
        <v>2</v>
      </c>
    </row>
    <row r="166" spans="1:33" x14ac:dyDescent="0.25">
      <c r="A166">
        <v>6912644659</v>
      </c>
      <c r="B166">
        <v>174216493</v>
      </c>
      <c r="C166" s="2">
        <v>43290.861759259264</v>
      </c>
      <c r="D166" s="2">
        <v>43290.864085648151</v>
      </c>
      <c r="E166" t="s">
        <v>253</v>
      </c>
      <c r="I166">
        <v>38</v>
      </c>
      <c r="J166" t="s">
        <v>33</v>
      </c>
      <c r="K166" t="s">
        <v>41</v>
      </c>
      <c r="L166" t="s">
        <v>33</v>
      </c>
      <c r="M166" t="s">
        <v>34</v>
      </c>
      <c r="N166" t="s">
        <v>254</v>
      </c>
      <c r="O166" t="s">
        <v>33</v>
      </c>
      <c r="P166" t="s">
        <v>41</v>
      </c>
      <c r="Q166" t="s">
        <v>36</v>
      </c>
      <c r="R166">
        <v>1</v>
      </c>
      <c r="S166">
        <v>2</v>
      </c>
      <c r="T166">
        <v>3</v>
      </c>
      <c r="U166">
        <v>4</v>
      </c>
      <c r="V166">
        <v>5</v>
      </c>
      <c r="W166">
        <v>1</v>
      </c>
      <c r="X166">
        <v>3</v>
      </c>
      <c r="Y166">
        <v>2</v>
      </c>
      <c r="Z166">
        <v>4</v>
      </c>
      <c r="AA166">
        <v>5</v>
      </c>
      <c r="AB166">
        <v>6</v>
      </c>
      <c r="AC166">
        <v>7</v>
      </c>
      <c r="AD166">
        <v>8</v>
      </c>
      <c r="AE166">
        <v>9</v>
      </c>
      <c r="AF166">
        <v>10</v>
      </c>
      <c r="AG166">
        <f t="shared" si="2"/>
        <v>2</v>
      </c>
    </row>
    <row r="167" spans="1:33" x14ac:dyDescent="0.25">
      <c r="A167">
        <v>6912644622</v>
      </c>
      <c r="B167">
        <v>174216493</v>
      </c>
      <c r="C167" s="2">
        <v>43290.862615740742</v>
      </c>
      <c r="D167" s="2">
        <v>43290.863981481481</v>
      </c>
      <c r="E167" t="s">
        <v>255</v>
      </c>
      <c r="I167">
        <v>34</v>
      </c>
      <c r="J167" t="s">
        <v>41</v>
      </c>
      <c r="K167" t="s">
        <v>41</v>
      </c>
      <c r="L167" t="s">
        <v>41</v>
      </c>
      <c r="M167" t="s">
        <v>45</v>
      </c>
      <c r="N167" t="s">
        <v>191</v>
      </c>
      <c r="O167" t="s">
        <v>33</v>
      </c>
      <c r="P167" t="s">
        <v>33</v>
      </c>
      <c r="Q167" t="s">
        <v>63</v>
      </c>
      <c r="R167">
        <v>2</v>
      </c>
      <c r="S167">
        <v>1</v>
      </c>
      <c r="T167">
        <v>3</v>
      </c>
      <c r="U167">
        <v>4</v>
      </c>
      <c r="V167">
        <v>5</v>
      </c>
      <c r="W167">
        <v>1</v>
      </c>
      <c r="X167">
        <v>4</v>
      </c>
      <c r="Y167">
        <v>6</v>
      </c>
      <c r="Z167">
        <v>2</v>
      </c>
      <c r="AA167">
        <v>7</v>
      </c>
      <c r="AB167">
        <v>3</v>
      </c>
      <c r="AC167">
        <v>5</v>
      </c>
      <c r="AD167">
        <v>8</v>
      </c>
      <c r="AE167">
        <v>9</v>
      </c>
      <c r="AF167">
        <v>10</v>
      </c>
      <c r="AG167">
        <f t="shared" si="2"/>
        <v>2</v>
      </c>
    </row>
    <row r="168" spans="1:33" x14ac:dyDescent="0.25">
      <c r="A168">
        <v>6912644406</v>
      </c>
      <c r="B168">
        <v>174216493</v>
      </c>
      <c r="C168" s="2">
        <v>43290.86146990741</v>
      </c>
      <c r="D168" s="2">
        <v>43290.863564814812</v>
      </c>
      <c r="E168" t="s">
        <v>256</v>
      </c>
      <c r="I168">
        <v>33</v>
      </c>
      <c r="J168" t="s">
        <v>41</v>
      </c>
      <c r="K168" t="s">
        <v>41</v>
      </c>
      <c r="L168" t="s">
        <v>41</v>
      </c>
      <c r="M168" t="s">
        <v>45</v>
      </c>
      <c r="N168" t="s">
        <v>191</v>
      </c>
      <c r="O168" t="s">
        <v>33</v>
      </c>
      <c r="P168" t="s">
        <v>41</v>
      </c>
      <c r="Q168" t="s">
        <v>36</v>
      </c>
      <c r="R168">
        <v>1</v>
      </c>
      <c r="S168">
        <v>2</v>
      </c>
      <c r="T168">
        <v>3</v>
      </c>
      <c r="U168">
        <v>4</v>
      </c>
      <c r="V168">
        <v>5</v>
      </c>
      <c r="W168">
        <v>1</v>
      </c>
      <c r="X168">
        <v>2</v>
      </c>
      <c r="Y168">
        <v>4</v>
      </c>
      <c r="Z168">
        <v>3</v>
      </c>
      <c r="AA168">
        <v>5</v>
      </c>
      <c r="AB168">
        <v>7</v>
      </c>
      <c r="AC168">
        <v>6</v>
      </c>
      <c r="AD168">
        <v>10</v>
      </c>
      <c r="AE168">
        <v>8</v>
      </c>
      <c r="AF168">
        <v>9</v>
      </c>
      <c r="AG168">
        <f t="shared" si="2"/>
        <v>2</v>
      </c>
    </row>
    <row r="169" spans="1:33" x14ac:dyDescent="0.25">
      <c r="A169">
        <v>6912644271</v>
      </c>
      <c r="B169">
        <v>174216493</v>
      </c>
      <c r="C169" s="2">
        <v>43290.860451388893</v>
      </c>
      <c r="D169" s="2">
        <v>43290.863379629627</v>
      </c>
      <c r="E169" t="s">
        <v>257</v>
      </c>
      <c r="I169">
        <v>33</v>
      </c>
      <c r="J169" t="s">
        <v>41</v>
      </c>
      <c r="K169" t="s">
        <v>41</v>
      </c>
      <c r="L169" t="s">
        <v>41</v>
      </c>
      <c r="M169" t="s">
        <v>45</v>
      </c>
      <c r="N169" t="s">
        <v>191</v>
      </c>
      <c r="O169" t="s">
        <v>33</v>
      </c>
      <c r="P169" t="s">
        <v>41</v>
      </c>
      <c r="Q169" t="s">
        <v>36</v>
      </c>
      <c r="R169">
        <v>1</v>
      </c>
      <c r="S169">
        <v>3</v>
      </c>
      <c r="T169">
        <v>2</v>
      </c>
      <c r="U169">
        <v>4</v>
      </c>
      <c r="V169">
        <v>5</v>
      </c>
      <c r="W169">
        <v>10</v>
      </c>
      <c r="X169">
        <v>1</v>
      </c>
      <c r="Y169">
        <v>6</v>
      </c>
      <c r="Z169">
        <v>2</v>
      </c>
      <c r="AA169">
        <v>7</v>
      </c>
      <c r="AB169">
        <v>3</v>
      </c>
      <c r="AC169">
        <v>4</v>
      </c>
      <c r="AD169">
        <v>8</v>
      </c>
      <c r="AE169">
        <v>5</v>
      </c>
      <c r="AF169">
        <v>9</v>
      </c>
      <c r="AG169">
        <f t="shared" si="2"/>
        <v>2</v>
      </c>
    </row>
    <row r="170" spans="1:33" x14ac:dyDescent="0.25">
      <c r="A170">
        <v>6912644081</v>
      </c>
      <c r="B170">
        <v>174216493</v>
      </c>
      <c r="C170" s="2">
        <v>43290.861192129632</v>
      </c>
      <c r="D170" s="2">
        <v>43290.862523148149</v>
      </c>
      <c r="E170" t="s">
        <v>258</v>
      </c>
      <c r="I170">
        <v>46</v>
      </c>
      <c r="J170" t="s">
        <v>41</v>
      </c>
      <c r="K170" t="s">
        <v>41</v>
      </c>
      <c r="L170" t="s">
        <v>41</v>
      </c>
      <c r="M170" t="s">
        <v>45</v>
      </c>
      <c r="N170" t="s">
        <v>191</v>
      </c>
      <c r="O170" t="s">
        <v>33</v>
      </c>
      <c r="P170" t="s">
        <v>41</v>
      </c>
      <c r="Q170" t="s">
        <v>36</v>
      </c>
      <c r="R170">
        <v>1</v>
      </c>
      <c r="S170">
        <v>3</v>
      </c>
      <c r="T170">
        <v>2</v>
      </c>
      <c r="U170">
        <v>4</v>
      </c>
      <c r="V170">
        <v>5</v>
      </c>
      <c r="W170">
        <v>1</v>
      </c>
      <c r="X170">
        <v>2</v>
      </c>
      <c r="Y170">
        <v>4</v>
      </c>
      <c r="Z170">
        <v>3</v>
      </c>
      <c r="AA170">
        <v>6</v>
      </c>
      <c r="AB170">
        <v>5</v>
      </c>
      <c r="AC170">
        <v>7</v>
      </c>
      <c r="AD170">
        <v>8</v>
      </c>
      <c r="AE170">
        <v>9</v>
      </c>
      <c r="AF170">
        <v>10</v>
      </c>
      <c r="AG170">
        <f t="shared" si="2"/>
        <v>3</v>
      </c>
    </row>
    <row r="171" spans="1:33" x14ac:dyDescent="0.25">
      <c r="A171">
        <v>6912644061</v>
      </c>
      <c r="B171">
        <v>174216493</v>
      </c>
      <c r="C171" s="2">
        <v>43290.859606481477</v>
      </c>
      <c r="D171" s="2">
        <v>43290.862881944442</v>
      </c>
      <c r="E171" t="s">
        <v>259</v>
      </c>
      <c r="I171">
        <v>38</v>
      </c>
      <c r="J171" t="s">
        <v>33</v>
      </c>
      <c r="K171" t="s">
        <v>41</v>
      </c>
      <c r="L171" t="s">
        <v>33</v>
      </c>
      <c r="M171" t="s">
        <v>45</v>
      </c>
      <c r="N171" t="s">
        <v>191</v>
      </c>
      <c r="O171" t="s">
        <v>33</v>
      </c>
      <c r="P171" t="s">
        <v>33</v>
      </c>
      <c r="Q171" t="s">
        <v>36</v>
      </c>
      <c r="R171">
        <v>1</v>
      </c>
      <c r="S171">
        <v>2</v>
      </c>
      <c r="T171">
        <v>3</v>
      </c>
      <c r="U171">
        <v>4</v>
      </c>
      <c r="V171">
        <v>5</v>
      </c>
      <c r="W171">
        <v>2</v>
      </c>
      <c r="X171">
        <v>1</v>
      </c>
      <c r="Y171">
        <v>6</v>
      </c>
      <c r="Z171">
        <v>4</v>
      </c>
      <c r="AA171">
        <v>5</v>
      </c>
      <c r="AB171">
        <v>10</v>
      </c>
      <c r="AC171">
        <v>8</v>
      </c>
      <c r="AD171">
        <v>7</v>
      </c>
      <c r="AE171">
        <v>9</v>
      </c>
      <c r="AF171">
        <v>3</v>
      </c>
      <c r="AG171">
        <f t="shared" si="2"/>
        <v>2</v>
      </c>
    </row>
    <row r="172" spans="1:33" x14ac:dyDescent="0.25">
      <c r="A172">
        <v>6912644045</v>
      </c>
      <c r="B172">
        <v>174216493</v>
      </c>
      <c r="C172" s="2">
        <v>43290.859814814823</v>
      </c>
      <c r="D172" s="2">
        <v>43290.86241898148</v>
      </c>
      <c r="E172" t="s">
        <v>260</v>
      </c>
      <c r="I172">
        <v>36</v>
      </c>
      <c r="J172" t="s">
        <v>41</v>
      </c>
      <c r="K172" t="s">
        <v>41</v>
      </c>
      <c r="L172" t="s">
        <v>41</v>
      </c>
      <c r="M172" t="s">
        <v>45</v>
      </c>
      <c r="N172" t="s">
        <v>191</v>
      </c>
      <c r="O172" t="s">
        <v>33</v>
      </c>
      <c r="P172" t="s">
        <v>33</v>
      </c>
      <c r="Q172" t="s">
        <v>36</v>
      </c>
      <c r="R172">
        <v>5</v>
      </c>
      <c r="S172">
        <v>2</v>
      </c>
      <c r="T172">
        <v>4</v>
      </c>
      <c r="U172">
        <v>3</v>
      </c>
      <c r="W172">
        <v>1</v>
      </c>
      <c r="X172">
        <v>2</v>
      </c>
      <c r="Y172">
        <v>4</v>
      </c>
      <c r="Z172">
        <v>3</v>
      </c>
      <c r="AA172">
        <v>6</v>
      </c>
      <c r="AB172">
        <v>5</v>
      </c>
      <c r="AC172">
        <v>7</v>
      </c>
      <c r="AD172">
        <v>8</v>
      </c>
      <c r="AE172">
        <v>9</v>
      </c>
      <c r="AF172">
        <v>10</v>
      </c>
      <c r="AG172">
        <f t="shared" si="2"/>
        <v>2</v>
      </c>
    </row>
    <row r="173" spans="1:33" x14ac:dyDescent="0.25">
      <c r="A173">
        <v>6912643748</v>
      </c>
      <c r="B173">
        <v>174216493</v>
      </c>
      <c r="C173" s="2">
        <v>43290.858263888891</v>
      </c>
      <c r="D173" s="2">
        <v>43290.861620370371</v>
      </c>
      <c r="E173" t="s">
        <v>261</v>
      </c>
      <c r="I173">
        <v>30</v>
      </c>
      <c r="J173" t="s">
        <v>41</v>
      </c>
      <c r="K173" t="s">
        <v>41</v>
      </c>
      <c r="L173" t="s">
        <v>41</v>
      </c>
      <c r="M173" t="s">
        <v>45</v>
      </c>
      <c r="N173" t="s">
        <v>191</v>
      </c>
      <c r="O173" t="s">
        <v>33</v>
      </c>
      <c r="P173" t="s">
        <v>33</v>
      </c>
      <c r="Q173" t="s">
        <v>63</v>
      </c>
      <c r="R173">
        <v>4</v>
      </c>
      <c r="S173">
        <v>2</v>
      </c>
      <c r="T173">
        <v>1</v>
      </c>
      <c r="U173">
        <v>3</v>
      </c>
      <c r="V173">
        <v>5</v>
      </c>
      <c r="W173">
        <v>10</v>
      </c>
      <c r="X173">
        <v>8</v>
      </c>
      <c r="Y173">
        <v>4</v>
      </c>
      <c r="Z173">
        <v>2</v>
      </c>
      <c r="AA173">
        <v>1</v>
      </c>
      <c r="AB173">
        <v>9</v>
      </c>
      <c r="AC173">
        <v>7</v>
      </c>
      <c r="AD173">
        <v>5</v>
      </c>
      <c r="AE173">
        <v>6</v>
      </c>
      <c r="AF173">
        <v>3</v>
      </c>
      <c r="AG173">
        <f t="shared" si="2"/>
        <v>1</v>
      </c>
    </row>
    <row r="174" spans="1:33" x14ac:dyDescent="0.25">
      <c r="A174">
        <v>6912643629</v>
      </c>
      <c r="B174">
        <v>174216493</v>
      </c>
      <c r="C174" s="2">
        <v>43290.859155092592</v>
      </c>
      <c r="D174" s="2">
        <v>43290.861377314817</v>
      </c>
      <c r="E174" t="s">
        <v>262</v>
      </c>
      <c r="I174">
        <v>46</v>
      </c>
      <c r="J174" t="s">
        <v>41</v>
      </c>
      <c r="K174" t="s">
        <v>41</v>
      </c>
      <c r="L174" t="s">
        <v>41</v>
      </c>
      <c r="M174" t="s">
        <v>45</v>
      </c>
      <c r="N174" t="s">
        <v>191</v>
      </c>
      <c r="O174" t="s">
        <v>41</v>
      </c>
      <c r="P174" t="s">
        <v>41</v>
      </c>
      <c r="Q174" t="s">
        <v>36</v>
      </c>
      <c r="R174">
        <v>5</v>
      </c>
      <c r="S174">
        <v>2</v>
      </c>
      <c r="T174">
        <v>4</v>
      </c>
      <c r="U174">
        <v>3</v>
      </c>
      <c r="V174">
        <v>1</v>
      </c>
      <c r="W174">
        <v>1</v>
      </c>
      <c r="X174">
        <v>3</v>
      </c>
      <c r="Y174">
        <v>4</v>
      </c>
      <c r="Z174">
        <v>5</v>
      </c>
      <c r="AA174">
        <v>7</v>
      </c>
      <c r="AB174">
        <v>6</v>
      </c>
      <c r="AC174">
        <v>8</v>
      </c>
      <c r="AD174">
        <v>9</v>
      </c>
      <c r="AE174">
        <v>10</v>
      </c>
      <c r="AF174">
        <v>2</v>
      </c>
      <c r="AG174">
        <f t="shared" si="2"/>
        <v>3</v>
      </c>
    </row>
    <row r="175" spans="1:33" x14ac:dyDescent="0.25">
      <c r="A175">
        <v>6912643520</v>
      </c>
      <c r="B175">
        <v>174216493</v>
      </c>
      <c r="C175" s="2">
        <v>43290.859363425923</v>
      </c>
      <c r="D175" s="2">
        <v>43290.86109953704</v>
      </c>
      <c r="E175" t="s">
        <v>143</v>
      </c>
      <c r="I175">
        <v>41</v>
      </c>
      <c r="J175" t="s">
        <v>33</v>
      </c>
      <c r="K175" t="s">
        <v>41</v>
      </c>
      <c r="L175" t="s">
        <v>33</v>
      </c>
      <c r="M175" t="s">
        <v>45</v>
      </c>
      <c r="N175" t="s">
        <v>191</v>
      </c>
      <c r="O175" t="s">
        <v>33</v>
      </c>
      <c r="P175" t="s">
        <v>33</v>
      </c>
      <c r="Q175" t="s">
        <v>36</v>
      </c>
      <c r="R175">
        <v>5</v>
      </c>
      <c r="S175">
        <v>1</v>
      </c>
      <c r="T175">
        <v>2</v>
      </c>
      <c r="U175">
        <v>3</v>
      </c>
      <c r="V175">
        <v>4</v>
      </c>
      <c r="W175">
        <v>10</v>
      </c>
      <c r="X175">
        <v>8</v>
      </c>
      <c r="Y175">
        <v>4</v>
      </c>
      <c r="Z175">
        <v>9</v>
      </c>
      <c r="AA175">
        <v>7</v>
      </c>
      <c r="AB175">
        <v>6</v>
      </c>
      <c r="AC175">
        <v>5</v>
      </c>
      <c r="AD175">
        <v>1</v>
      </c>
      <c r="AE175">
        <v>2</v>
      </c>
      <c r="AF175">
        <v>3</v>
      </c>
      <c r="AG175">
        <f t="shared" si="2"/>
        <v>3</v>
      </c>
    </row>
    <row r="176" spans="1:33" x14ac:dyDescent="0.25">
      <c r="A176">
        <v>6912643423</v>
      </c>
      <c r="B176">
        <v>174216493</v>
      </c>
      <c r="C176" s="2">
        <v>43290.858831018522</v>
      </c>
      <c r="D176" s="2">
        <v>43290.860856481479</v>
      </c>
      <c r="E176" t="s">
        <v>263</v>
      </c>
      <c r="I176">
        <v>36</v>
      </c>
      <c r="J176" t="s">
        <v>33</v>
      </c>
      <c r="K176" t="s">
        <v>41</v>
      </c>
      <c r="L176" t="s">
        <v>33</v>
      </c>
      <c r="M176" t="s">
        <v>45</v>
      </c>
      <c r="N176" t="s">
        <v>191</v>
      </c>
      <c r="O176" t="s">
        <v>33</v>
      </c>
      <c r="P176" t="s">
        <v>33</v>
      </c>
      <c r="Q176" t="s">
        <v>36</v>
      </c>
      <c r="R176">
        <v>1</v>
      </c>
      <c r="S176">
        <v>2</v>
      </c>
      <c r="T176">
        <v>3</v>
      </c>
      <c r="U176">
        <v>4</v>
      </c>
      <c r="V176">
        <v>5</v>
      </c>
      <c r="W176">
        <v>1</v>
      </c>
      <c r="X176">
        <v>3</v>
      </c>
      <c r="Y176">
        <v>5</v>
      </c>
      <c r="Z176">
        <v>2</v>
      </c>
      <c r="AA176">
        <v>4</v>
      </c>
      <c r="AB176">
        <v>6</v>
      </c>
      <c r="AC176">
        <v>7</v>
      </c>
      <c r="AD176">
        <v>8</v>
      </c>
      <c r="AE176">
        <v>9</v>
      </c>
      <c r="AF176">
        <v>10</v>
      </c>
      <c r="AG176">
        <f t="shared" si="2"/>
        <v>2</v>
      </c>
    </row>
    <row r="177" spans="1:33" x14ac:dyDescent="0.25">
      <c r="A177">
        <v>6912643058</v>
      </c>
      <c r="B177">
        <v>174216493</v>
      </c>
      <c r="C177" s="2">
        <v>43290.857800925929</v>
      </c>
      <c r="D177" s="2">
        <v>43290.859884259262</v>
      </c>
      <c r="E177" t="s">
        <v>264</v>
      </c>
      <c r="I177">
        <v>39</v>
      </c>
      <c r="J177" t="s">
        <v>33</v>
      </c>
      <c r="K177" t="s">
        <v>41</v>
      </c>
      <c r="L177" t="s">
        <v>41</v>
      </c>
      <c r="M177" t="s">
        <v>45</v>
      </c>
      <c r="N177" t="s">
        <v>191</v>
      </c>
      <c r="O177" t="s">
        <v>33</v>
      </c>
      <c r="P177" t="s">
        <v>41</v>
      </c>
      <c r="Q177" t="s">
        <v>36</v>
      </c>
      <c r="R177">
        <v>2</v>
      </c>
      <c r="S177">
        <v>5</v>
      </c>
      <c r="T177">
        <v>1</v>
      </c>
      <c r="U177">
        <v>4</v>
      </c>
      <c r="V177">
        <v>3</v>
      </c>
      <c r="W177">
        <v>1</v>
      </c>
      <c r="X177">
        <v>2</v>
      </c>
      <c r="Y177">
        <v>6</v>
      </c>
      <c r="Z177">
        <v>8</v>
      </c>
      <c r="AA177">
        <v>9</v>
      </c>
      <c r="AB177">
        <v>7</v>
      </c>
      <c r="AC177">
        <v>3</v>
      </c>
      <c r="AD177">
        <v>4</v>
      </c>
      <c r="AE177">
        <v>5</v>
      </c>
      <c r="AF177">
        <v>10</v>
      </c>
      <c r="AG177">
        <f t="shared" si="2"/>
        <v>2</v>
      </c>
    </row>
    <row r="178" spans="1:33" x14ac:dyDescent="0.25">
      <c r="A178">
        <v>6912643002</v>
      </c>
      <c r="B178">
        <v>174216493</v>
      </c>
      <c r="C178" s="2">
        <v>43290.858888888892</v>
      </c>
      <c r="D178" s="2">
        <v>43290.859756944446</v>
      </c>
      <c r="E178" t="s">
        <v>265</v>
      </c>
      <c r="I178">
        <v>39</v>
      </c>
      <c r="J178" t="s">
        <v>41</v>
      </c>
      <c r="K178" t="s">
        <v>41</v>
      </c>
      <c r="L178" t="s">
        <v>41</v>
      </c>
      <c r="M178" t="s">
        <v>45</v>
      </c>
      <c r="N178" t="s">
        <v>191</v>
      </c>
      <c r="O178" t="s">
        <v>33</v>
      </c>
      <c r="P178" t="s">
        <v>41</v>
      </c>
      <c r="Q178" t="s">
        <v>36</v>
      </c>
      <c r="R178">
        <v>1</v>
      </c>
      <c r="S178">
        <v>2</v>
      </c>
      <c r="T178">
        <v>4</v>
      </c>
      <c r="U178">
        <v>3</v>
      </c>
      <c r="V178">
        <v>5</v>
      </c>
      <c r="W178">
        <v>3</v>
      </c>
      <c r="X178">
        <v>1</v>
      </c>
      <c r="Y178">
        <v>2</v>
      </c>
      <c r="Z178">
        <v>4</v>
      </c>
      <c r="AA178">
        <v>5</v>
      </c>
      <c r="AB178">
        <v>6</v>
      </c>
      <c r="AC178">
        <v>7</v>
      </c>
      <c r="AD178">
        <v>8</v>
      </c>
      <c r="AE178">
        <v>9</v>
      </c>
      <c r="AF178">
        <v>10</v>
      </c>
      <c r="AG178">
        <f t="shared" si="2"/>
        <v>2</v>
      </c>
    </row>
    <row r="179" spans="1:33" x14ac:dyDescent="0.25">
      <c r="A179">
        <v>6912642807</v>
      </c>
      <c r="B179">
        <v>174216493</v>
      </c>
      <c r="C179" s="2">
        <v>43290.857129629629</v>
      </c>
      <c r="D179" s="2">
        <v>43290.859201388892</v>
      </c>
      <c r="E179" t="s">
        <v>266</v>
      </c>
      <c r="I179">
        <v>56</v>
      </c>
      <c r="J179" t="s">
        <v>33</v>
      </c>
      <c r="K179" t="s">
        <v>41</v>
      </c>
      <c r="L179" t="s">
        <v>41</v>
      </c>
      <c r="M179" t="s">
        <v>45</v>
      </c>
      <c r="N179" t="s">
        <v>191</v>
      </c>
      <c r="O179" t="s">
        <v>41</v>
      </c>
      <c r="P179" t="s">
        <v>33</v>
      </c>
      <c r="Q179" t="s">
        <v>36</v>
      </c>
      <c r="R179">
        <v>1</v>
      </c>
      <c r="S179">
        <v>2</v>
      </c>
      <c r="T179">
        <v>4</v>
      </c>
      <c r="U179">
        <v>3</v>
      </c>
      <c r="V179">
        <v>5</v>
      </c>
      <c r="W179">
        <v>1</v>
      </c>
      <c r="X179">
        <v>2</v>
      </c>
      <c r="Y179">
        <v>3</v>
      </c>
      <c r="Z179">
        <v>5</v>
      </c>
      <c r="AA179">
        <v>4</v>
      </c>
      <c r="AB179">
        <v>6</v>
      </c>
      <c r="AC179">
        <v>7</v>
      </c>
      <c r="AD179">
        <v>8</v>
      </c>
      <c r="AE179">
        <v>9</v>
      </c>
      <c r="AF179">
        <v>10</v>
      </c>
      <c r="AG179">
        <f t="shared" si="2"/>
        <v>4</v>
      </c>
    </row>
    <row r="180" spans="1:33" x14ac:dyDescent="0.25">
      <c r="A180">
        <v>6912642652</v>
      </c>
      <c r="B180">
        <v>174216493</v>
      </c>
      <c r="C180" s="2">
        <v>43290.830567129633</v>
      </c>
      <c r="D180" s="2">
        <v>43290.858807870369</v>
      </c>
      <c r="E180" t="s">
        <v>267</v>
      </c>
      <c r="I180">
        <v>37</v>
      </c>
      <c r="J180" t="s">
        <v>33</v>
      </c>
      <c r="K180" t="s">
        <v>41</v>
      </c>
      <c r="L180" t="s">
        <v>33</v>
      </c>
      <c r="M180" t="s">
        <v>34</v>
      </c>
      <c r="N180" t="s">
        <v>268</v>
      </c>
      <c r="O180" t="s">
        <v>33</v>
      </c>
      <c r="P180" t="s">
        <v>33</v>
      </c>
      <c r="Q180" t="s">
        <v>36</v>
      </c>
      <c r="S180">
        <v>2</v>
      </c>
      <c r="T180">
        <v>4</v>
      </c>
      <c r="U180">
        <v>1</v>
      </c>
      <c r="V180">
        <v>5</v>
      </c>
      <c r="W180">
        <v>4</v>
      </c>
      <c r="X180">
        <v>1</v>
      </c>
      <c r="Y180">
        <v>2</v>
      </c>
      <c r="Z180">
        <v>5</v>
      </c>
      <c r="AA180">
        <v>3</v>
      </c>
      <c r="AB180">
        <v>6</v>
      </c>
      <c r="AC180">
        <v>7</v>
      </c>
      <c r="AD180">
        <v>8</v>
      </c>
      <c r="AE180">
        <v>9</v>
      </c>
      <c r="AF180">
        <v>10</v>
      </c>
      <c r="AG180">
        <f t="shared" si="2"/>
        <v>2</v>
      </c>
    </row>
    <row r="181" spans="1:33" x14ac:dyDescent="0.25">
      <c r="A181">
        <v>6912641648</v>
      </c>
      <c r="B181">
        <v>174216493</v>
      </c>
      <c r="C181" s="2">
        <v>43290.851678240739</v>
      </c>
      <c r="D181" s="2">
        <v>43290.856261574067</v>
      </c>
      <c r="E181" t="s">
        <v>269</v>
      </c>
      <c r="I181">
        <v>40</v>
      </c>
      <c r="J181" t="s">
        <v>33</v>
      </c>
      <c r="K181" t="s">
        <v>41</v>
      </c>
      <c r="L181" t="s">
        <v>33</v>
      </c>
      <c r="M181" t="s">
        <v>45</v>
      </c>
      <c r="N181" t="s">
        <v>191</v>
      </c>
      <c r="O181" t="s">
        <v>33</v>
      </c>
      <c r="P181" t="s">
        <v>33</v>
      </c>
      <c r="Q181" t="s">
        <v>36</v>
      </c>
      <c r="R181">
        <v>1</v>
      </c>
      <c r="S181">
        <v>3</v>
      </c>
      <c r="T181">
        <v>4</v>
      </c>
      <c r="U181">
        <v>2</v>
      </c>
      <c r="V181">
        <v>5</v>
      </c>
      <c r="W181">
        <v>6</v>
      </c>
      <c r="X181">
        <v>7</v>
      </c>
      <c r="Y181">
        <v>8</v>
      </c>
      <c r="Z181">
        <v>2</v>
      </c>
      <c r="AA181">
        <v>9</v>
      </c>
      <c r="AB181">
        <v>4</v>
      </c>
      <c r="AC181">
        <v>1</v>
      </c>
      <c r="AD181">
        <v>5</v>
      </c>
      <c r="AE181">
        <v>3</v>
      </c>
      <c r="AF181">
        <v>10</v>
      </c>
      <c r="AG181">
        <f t="shared" si="2"/>
        <v>3</v>
      </c>
    </row>
    <row r="182" spans="1:33" x14ac:dyDescent="0.25">
      <c r="A182">
        <v>6912641237</v>
      </c>
      <c r="B182">
        <v>174216493</v>
      </c>
      <c r="C182" s="2">
        <v>43290.853888888887</v>
      </c>
      <c r="D182" s="2">
        <v>43290.855208333327</v>
      </c>
      <c r="E182" t="s">
        <v>270</v>
      </c>
      <c r="I182">
        <v>36</v>
      </c>
      <c r="J182" t="s">
        <v>41</v>
      </c>
      <c r="K182" t="s">
        <v>41</v>
      </c>
      <c r="L182" t="s">
        <v>41</v>
      </c>
      <c r="M182" t="s">
        <v>45</v>
      </c>
      <c r="N182" t="s">
        <v>191</v>
      </c>
      <c r="O182" t="s">
        <v>33</v>
      </c>
      <c r="P182" t="s">
        <v>33</v>
      </c>
      <c r="Q182" t="s">
        <v>36</v>
      </c>
      <c r="R182">
        <v>2</v>
      </c>
      <c r="S182">
        <v>5</v>
      </c>
      <c r="T182">
        <v>3</v>
      </c>
      <c r="U182">
        <v>4</v>
      </c>
      <c r="V182">
        <v>1</v>
      </c>
      <c r="W182">
        <v>2</v>
      </c>
      <c r="X182">
        <v>1</v>
      </c>
      <c r="Y182">
        <v>3</v>
      </c>
      <c r="Z182">
        <v>4</v>
      </c>
      <c r="AA182">
        <v>5</v>
      </c>
      <c r="AB182">
        <v>6</v>
      </c>
      <c r="AC182">
        <v>7</v>
      </c>
      <c r="AD182">
        <v>8</v>
      </c>
      <c r="AE182">
        <v>9</v>
      </c>
      <c r="AF182">
        <v>10</v>
      </c>
      <c r="AG182">
        <f t="shared" si="2"/>
        <v>2</v>
      </c>
    </row>
    <row r="183" spans="1:33" x14ac:dyDescent="0.25">
      <c r="A183">
        <v>6912640831</v>
      </c>
      <c r="B183">
        <v>174216493</v>
      </c>
      <c r="C183" s="2">
        <v>43290.852847222217</v>
      </c>
      <c r="D183" s="2">
        <v>43290.854097222233</v>
      </c>
      <c r="E183" t="s">
        <v>271</v>
      </c>
      <c r="I183">
        <v>47</v>
      </c>
      <c r="J183" t="s">
        <v>33</v>
      </c>
      <c r="K183" t="s">
        <v>33</v>
      </c>
      <c r="L183" t="s">
        <v>41</v>
      </c>
      <c r="M183" t="s">
        <v>45</v>
      </c>
      <c r="N183" t="s">
        <v>191</v>
      </c>
      <c r="O183" t="s">
        <v>33</v>
      </c>
      <c r="P183" t="s">
        <v>33</v>
      </c>
      <c r="Q183" t="s">
        <v>36</v>
      </c>
      <c r="R183">
        <v>1</v>
      </c>
      <c r="S183">
        <v>2</v>
      </c>
      <c r="T183">
        <v>4</v>
      </c>
      <c r="U183">
        <v>5</v>
      </c>
      <c r="V183">
        <v>3</v>
      </c>
      <c r="W183">
        <v>1</v>
      </c>
      <c r="X183">
        <v>2</v>
      </c>
      <c r="Y183">
        <v>3</v>
      </c>
      <c r="Z183">
        <v>4</v>
      </c>
      <c r="AA183">
        <v>5</v>
      </c>
      <c r="AB183">
        <v>6</v>
      </c>
      <c r="AC183">
        <v>7</v>
      </c>
      <c r="AD183">
        <v>8</v>
      </c>
      <c r="AE183">
        <v>9</v>
      </c>
      <c r="AF183">
        <v>10</v>
      </c>
      <c r="AG183">
        <f t="shared" si="2"/>
        <v>3</v>
      </c>
    </row>
    <row r="184" spans="1:33" x14ac:dyDescent="0.25">
      <c r="A184">
        <v>6912638888</v>
      </c>
      <c r="B184">
        <v>174216493</v>
      </c>
      <c r="C184" s="2">
        <v>43290.837962962964</v>
      </c>
      <c r="D184" s="2">
        <v>43290.849502314813</v>
      </c>
      <c r="E184" t="s">
        <v>272</v>
      </c>
      <c r="I184">
        <v>34</v>
      </c>
      <c r="J184" t="s">
        <v>33</v>
      </c>
      <c r="K184" t="s">
        <v>41</v>
      </c>
      <c r="L184" t="s">
        <v>41</v>
      </c>
      <c r="M184" t="s">
        <v>45</v>
      </c>
      <c r="N184" t="s">
        <v>273</v>
      </c>
      <c r="O184" t="s">
        <v>33</v>
      </c>
      <c r="P184" t="s">
        <v>41</v>
      </c>
      <c r="Q184" t="s">
        <v>36</v>
      </c>
      <c r="R184">
        <v>4</v>
      </c>
      <c r="S184">
        <v>1</v>
      </c>
      <c r="T184">
        <v>5</v>
      </c>
      <c r="U184">
        <v>2</v>
      </c>
      <c r="V184">
        <v>3</v>
      </c>
      <c r="W184">
        <v>6</v>
      </c>
      <c r="X184">
        <v>4</v>
      </c>
      <c r="Y184">
        <v>1</v>
      </c>
      <c r="Z184">
        <v>10</v>
      </c>
      <c r="AA184">
        <v>5</v>
      </c>
      <c r="AB184">
        <v>9</v>
      </c>
      <c r="AC184">
        <v>7</v>
      </c>
      <c r="AD184">
        <v>2</v>
      </c>
      <c r="AE184">
        <v>8</v>
      </c>
      <c r="AF184">
        <v>3</v>
      </c>
      <c r="AG184">
        <f t="shared" si="2"/>
        <v>2</v>
      </c>
    </row>
    <row r="185" spans="1:33" x14ac:dyDescent="0.25">
      <c r="A185">
        <v>6912638527</v>
      </c>
      <c r="B185">
        <v>174366944</v>
      </c>
      <c r="C185" s="2">
        <v>43290.847199074073</v>
      </c>
      <c r="D185" s="2">
        <v>43290.848622685182</v>
      </c>
      <c r="E185" t="s">
        <v>274</v>
      </c>
      <c r="F185" t="s">
        <v>275</v>
      </c>
      <c r="I185">
        <v>29</v>
      </c>
      <c r="J185" t="s">
        <v>33</v>
      </c>
      <c r="K185" t="s">
        <v>33</v>
      </c>
      <c r="L185" t="s">
        <v>41</v>
      </c>
      <c r="M185" t="s">
        <v>45</v>
      </c>
      <c r="N185" t="s">
        <v>191</v>
      </c>
      <c r="O185" t="s">
        <v>33</v>
      </c>
      <c r="P185" t="s">
        <v>41</v>
      </c>
      <c r="Q185" t="s">
        <v>36</v>
      </c>
      <c r="R185">
        <v>3</v>
      </c>
      <c r="S185">
        <v>2</v>
      </c>
      <c r="T185">
        <v>1</v>
      </c>
      <c r="U185">
        <v>4</v>
      </c>
      <c r="V185">
        <v>5</v>
      </c>
      <c r="W185">
        <v>10</v>
      </c>
      <c r="X185">
        <v>1</v>
      </c>
      <c r="Y185">
        <v>5</v>
      </c>
      <c r="Z185">
        <v>2</v>
      </c>
      <c r="AA185">
        <v>3</v>
      </c>
      <c r="AB185">
        <v>8</v>
      </c>
      <c r="AC185">
        <v>6</v>
      </c>
      <c r="AD185">
        <v>7</v>
      </c>
      <c r="AE185">
        <v>4</v>
      </c>
      <c r="AF185">
        <v>9</v>
      </c>
      <c r="AG185">
        <f t="shared" si="2"/>
        <v>1</v>
      </c>
    </row>
    <row r="186" spans="1:33" x14ac:dyDescent="0.25">
      <c r="A186">
        <v>6912637932</v>
      </c>
      <c r="B186">
        <v>174216493</v>
      </c>
      <c r="C186" s="2">
        <v>43290.844108796293</v>
      </c>
      <c r="D186" s="2">
        <v>43290.847060185188</v>
      </c>
      <c r="E186" t="s">
        <v>276</v>
      </c>
      <c r="I186">
        <v>42</v>
      </c>
      <c r="J186" t="s">
        <v>41</v>
      </c>
      <c r="K186" t="s">
        <v>41</v>
      </c>
      <c r="L186" t="s">
        <v>33</v>
      </c>
      <c r="M186" t="s">
        <v>45</v>
      </c>
      <c r="N186" t="s">
        <v>191</v>
      </c>
      <c r="O186" t="s">
        <v>33</v>
      </c>
      <c r="P186" t="s">
        <v>33</v>
      </c>
      <c r="Q186" t="s">
        <v>36</v>
      </c>
      <c r="R186">
        <v>3</v>
      </c>
      <c r="S186">
        <v>2</v>
      </c>
      <c r="T186">
        <v>1</v>
      </c>
      <c r="U186">
        <v>4</v>
      </c>
      <c r="V186">
        <v>5</v>
      </c>
      <c r="W186">
        <v>10</v>
      </c>
      <c r="X186">
        <v>7</v>
      </c>
      <c r="Y186">
        <v>2</v>
      </c>
      <c r="Z186">
        <v>6</v>
      </c>
      <c r="AA186">
        <v>5</v>
      </c>
      <c r="AB186">
        <v>9</v>
      </c>
      <c r="AC186">
        <v>8</v>
      </c>
      <c r="AD186">
        <v>4</v>
      </c>
      <c r="AE186">
        <v>3</v>
      </c>
      <c r="AF186">
        <v>1</v>
      </c>
      <c r="AG186">
        <f t="shared" si="2"/>
        <v>3</v>
      </c>
    </row>
    <row r="187" spans="1:33" x14ac:dyDescent="0.25">
      <c r="A187">
        <v>6912637275</v>
      </c>
      <c r="B187">
        <v>174216493</v>
      </c>
      <c r="C187" s="2">
        <v>43290.844004629631</v>
      </c>
      <c r="D187" s="2">
        <v>43290.845370370371</v>
      </c>
      <c r="E187" t="s">
        <v>277</v>
      </c>
      <c r="I187">
        <v>42</v>
      </c>
      <c r="J187" t="s">
        <v>41</v>
      </c>
      <c r="K187" t="s">
        <v>41</v>
      </c>
      <c r="L187" t="s">
        <v>41</v>
      </c>
      <c r="M187" t="s">
        <v>45</v>
      </c>
      <c r="N187" t="s">
        <v>191</v>
      </c>
      <c r="O187" t="s">
        <v>33</v>
      </c>
      <c r="P187" t="s">
        <v>33</v>
      </c>
      <c r="Q187" t="s">
        <v>36</v>
      </c>
      <c r="R187">
        <v>1</v>
      </c>
      <c r="S187">
        <v>4</v>
      </c>
      <c r="T187">
        <v>2</v>
      </c>
      <c r="U187">
        <v>3</v>
      </c>
      <c r="V187">
        <v>5</v>
      </c>
      <c r="W187">
        <v>1</v>
      </c>
      <c r="X187">
        <v>2</v>
      </c>
      <c r="Y187">
        <v>3</v>
      </c>
      <c r="Z187">
        <v>4</v>
      </c>
      <c r="AA187">
        <v>5</v>
      </c>
      <c r="AB187">
        <v>6</v>
      </c>
      <c r="AC187">
        <v>7</v>
      </c>
      <c r="AD187">
        <v>8</v>
      </c>
      <c r="AE187">
        <v>9</v>
      </c>
      <c r="AF187">
        <v>10</v>
      </c>
      <c r="AG187">
        <f t="shared" si="2"/>
        <v>3</v>
      </c>
    </row>
    <row r="188" spans="1:33" x14ac:dyDescent="0.25">
      <c r="A188">
        <v>6912636499</v>
      </c>
      <c r="B188">
        <v>174216493</v>
      </c>
      <c r="C188" s="2">
        <v>43290.842407407406</v>
      </c>
      <c r="D188" s="2">
        <v>43290.843344907407</v>
      </c>
      <c r="E188" t="s">
        <v>278</v>
      </c>
      <c r="I188">
        <v>36</v>
      </c>
      <c r="J188" t="s">
        <v>41</v>
      </c>
      <c r="K188" t="s">
        <v>41</v>
      </c>
      <c r="L188" t="s">
        <v>41</v>
      </c>
      <c r="M188" t="s">
        <v>45</v>
      </c>
      <c r="N188" t="s">
        <v>191</v>
      </c>
      <c r="O188" t="s">
        <v>41</v>
      </c>
      <c r="P188" t="s">
        <v>41</v>
      </c>
      <c r="Q188" t="s">
        <v>36</v>
      </c>
      <c r="V188">
        <v>1</v>
      </c>
      <c r="W188">
        <v>1</v>
      </c>
      <c r="X188">
        <v>2</v>
      </c>
      <c r="Y188">
        <v>3</v>
      </c>
      <c r="Z188">
        <v>4</v>
      </c>
      <c r="AA188">
        <v>5</v>
      </c>
      <c r="AB188">
        <v>6</v>
      </c>
      <c r="AC188">
        <v>7</v>
      </c>
      <c r="AD188">
        <v>8</v>
      </c>
      <c r="AE188">
        <v>9</v>
      </c>
      <c r="AF188">
        <v>10</v>
      </c>
      <c r="AG188">
        <f t="shared" si="2"/>
        <v>2</v>
      </c>
    </row>
    <row r="189" spans="1:33" x14ac:dyDescent="0.25">
      <c r="A189">
        <v>6912635447</v>
      </c>
      <c r="B189">
        <v>174216493</v>
      </c>
      <c r="C189" s="2">
        <v>43290.83866898148</v>
      </c>
      <c r="D189" s="2">
        <v>43290.840787037043</v>
      </c>
      <c r="E189" t="s">
        <v>279</v>
      </c>
      <c r="I189">
        <v>44</v>
      </c>
      <c r="J189" t="s">
        <v>33</v>
      </c>
      <c r="K189" t="s">
        <v>41</v>
      </c>
      <c r="L189" t="s">
        <v>33</v>
      </c>
      <c r="M189" t="s">
        <v>34</v>
      </c>
      <c r="N189" t="s">
        <v>280</v>
      </c>
      <c r="O189" t="s">
        <v>33</v>
      </c>
      <c r="P189" t="s">
        <v>33</v>
      </c>
      <c r="Q189" t="s">
        <v>63</v>
      </c>
      <c r="R189">
        <v>4</v>
      </c>
      <c r="S189">
        <v>1</v>
      </c>
      <c r="T189">
        <v>5</v>
      </c>
      <c r="U189">
        <v>2</v>
      </c>
      <c r="V189">
        <v>3</v>
      </c>
      <c r="W189">
        <v>7</v>
      </c>
      <c r="X189">
        <v>1</v>
      </c>
      <c r="Y189">
        <v>2</v>
      </c>
      <c r="Z189">
        <v>3</v>
      </c>
      <c r="AA189">
        <v>4</v>
      </c>
      <c r="AB189">
        <v>5</v>
      </c>
      <c r="AC189">
        <v>6</v>
      </c>
      <c r="AD189">
        <v>8</v>
      </c>
      <c r="AE189">
        <v>9</v>
      </c>
      <c r="AF189">
        <v>10</v>
      </c>
      <c r="AG189">
        <f t="shared" si="2"/>
        <v>3</v>
      </c>
    </row>
    <row r="190" spans="1:33" x14ac:dyDescent="0.25">
      <c r="A190">
        <v>6912635008</v>
      </c>
      <c r="B190">
        <v>174216493</v>
      </c>
      <c r="C190" s="2">
        <v>43290.838194444441</v>
      </c>
      <c r="D190" s="2">
        <v>43290.839733796303</v>
      </c>
      <c r="E190" t="s">
        <v>281</v>
      </c>
      <c r="I190">
        <v>39</v>
      </c>
      <c r="J190" t="s">
        <v>33</v>
      </c>
      <c r="K190" t="s">
        <v>41</v>
      </c>
      <c r="L190" t="s">
        <v>41</v>
      </c>
      <c r="M190" t="s">
        <v>45</v>
      </c>
      <c r="N190" t="s">
        <v>191</v>
      </c>
      <c r="O190" t="s">
        <v>33</v>
      </c>
      <c r="P190" t="s">
        <v>41</v>
      </c>
      <c r="Q190" t="s">
        <v>63</v>
      </c>
      <c r="R190">
        <v>1</v>
      </c>
      <c r="S190">
        <v>3</v>
      </c>
      <c r="T190">
        <v>2</v>
      </c>
      <c r="U190">
        <v>4</v>
      </c>
      <c r="V190">
        <v>5</v>
      </c>
      <c r="W190">
        <v>9</v>
      </c>
      <c r="X190">
        <v>4</v>
      </c>
      <c r="Y190">
        <v>1</v>
      </c>
      <c r="Z190">
        <v>2</v>
      </c>
      <c r="AA190">
        <v>3</v>
      </c>
      <c r="AB190">
        <v>5</v>
      </c>
      <c r="AC190">
        <v>6</v>
      </c>
      <c r="AD190">
        <v>7</v>
      </c>
      <c r="AE190">
        <v>8</v>
      </c>
      <c r="AF190">
        <v>10</v>
      </c>
      <c r="AG190">
        <f t="shared" si="2"/>
        <v>2</v>
      </c>
    </row>
    <row r="191" spans="1:33" x14ac:dyDescent="0.25">
      <c r="A191">
        <v>6912634292</v>
      </c>
      <c r="B191">
        <v>174216493</v>
      </c>
      <c r="C191" s="2">
        <v>43290.836701388893</v>
      </c>
      <c r="D191" s="2">
        <v>43290.83834490741</v>
      </c>
      <c r="E191" t="s">
        <v>282</v>
      </c>
      <c r="I191">
        <v>39</v>
      </c>
      <c r="J191" t="s">
        <v>33</v>
      </c>
      <c r="K191" t="s">
        <v>33</v>
      </c>
      <c r="L191" t="s">
        <v>33</v>
      </c>
      <c r="M191" t="s">
        <v>45</v>
      </c>
      <c r="N191" t="s">
        <v>191</v>
      </c>
      <c r="O191" t="s">
        <v>33</v>
      </c>
      <c r="P191" t="s">
        <v>33</v>
      </c>
      <c r="Q191" t="s">
        <v>36</v>
      </c>
      <c r="T191">
        <v>5</v>
      </c>
      <c r="U191">
        <v>4</v>
      </c>
      <c r="W191">
        <v>1</v>
      </c>
      <c r="X191">
        <v>5</v>
      </c>
      <c r="Y191">
        <v>6</v>
      </c>
      <c r="Z191">
        <v>2</v>
      </c>
      <c r="AA191">
        <v>7</v>
      </c>
      <c r="AB191">
        <v>3</v>
      </c>
      <c r="AC191">
        <v>4</v>
      </c>
      <c r="AD191">
        <v>8</v>
      </c>
      <c r="AE191">
        <v>9</v>
      </c>
      <c r="AF191">
        <v>10</v>
      </c>
      <c r="AG191">
        <f t="shared" si="2"/>
        <v>2</v>
      </c>
    </row>
    <row r="192" spans="1:33" x14ac:dyDescent="0.25">
      <c r="A192">
        <v>6912634175</v>
      </c>
      <c r="B192">
        <v>174216493</v>
      </c>
      <c r="C192" s="2">
        <v>43290.833761574067</v>
      </c>
      <c r="D192" s="2">
        <v>43290.837754629632</v>
      </c>
      <c r="E192" t="s">
        <v>283</v>
      </c>
      <c r="I192">
        <v>35</v>
      </c>
      <c r="J192" t="s">
        <v>41</v>
      </c>
      <c r="K192" t="s">
        <v>41</v>
      </c>
      <c r="L192" t="s">
        <v>41</v>
      </c>
      <c r="M192" t="s">
        <v>45</v>
      </c>
      <c r="N192" t="s">
        <v>191</v>
      </c>
      <c r="O192" t="s">
        <v>33</v>
      </c>
      <c r="P192" t="s">
        <v>41</v>
      </c>
      <c r="Q192" t="s">
        <v>63</v>
      </c>
      <c r="R192">
        <v>3</v>
      </c>
      <c r="S192">
        <v>1</v>
      </c>
      <c r="T192">
        <v>5</v>
      </c>
      <c r="U192">
        <v>4</v>
      </c>
      <c r="V192">
        <v>2</v>
      </c>
      <c r="W192">
        <v>8</v>
      </c>
      <c r="X192">
        <v>4</v>
      </c>
      <c r="Y192">
        <v>2</v>
      </c>
      <c r="Z192">
        <v>10</v>
      </c>
      <c r="AA192">
        <v>6</v>
      </c>
      <c r="AB192">
        <v>9</v>
      </c>
      <c r="AC192">
        <v>7</v>
      </c>
      <c r="AD192">
        <v>1</v>
      </c>
      <c r="AE192">
        <v>3</v>
      </c>
      <c r="AF192">
        <v>5</v>
      </c>
      <c r="AG192">
        <f t="shared" si="2"/>
        <v>2</v>
      </c>
    </row>
    <row r="193" spans="1:33" x14ac:dyDescent="0.25">
      <c r="A193">
        <v>6912633835</v>
      </c>
      <c r="B193">
        <v>174216493</v>
      </c>
      <c r="C193" s="2">
        <v>43290.833472222221</v>
      </c>
      <c r="D193" s="2">
        <v>43290.83697916667</v>
      </c>
      <c r="E193" t="s">
        <v>284</v>
      </c>
      <c r="I193">
        <v>34</v>
      </c>
      <c r="J193" t="s">
        <v>33</v>
      </c>
      <c r="K193" t="s">
        <v>41</v>
      </c>
      <c r="L193" t="s">
        <v>33</v>
      </c>
      <c r="M193" t="s">
        <v>45</v>
      </c>
      <c r="N193" t="s">
        <v>191</v>
      </c>
      <c r="O193" t="s">
        <v>33</v>
      </c>
      <c r="P193" t="s">
        <v>33</v>
      </c>
      <c r="Q193" t="s">
        <v>36</v>
      </c>
      <c r="R193">
        <v>1</v>
      </c>
      <c r="S193">
        <v>2</v>
      </c>
      <c r="T193">
        <v>5</v>
      </c>
      <c r="U193">
        <v>4</v>
      </c>
      <c r="V193">
        <v>3</v>
      </c>
      <c r="W193">
        <v>10</v>
      </c>
      <c r="X193">
        <v>5</v>
      </c>
      <c r="Y193">
        <v>3</v>
      </c>
      <c r="Z193">
        <v>9</v>
      </c>
      <c r="AA193">
        <v>2</v>
      </c>
      <c r="AB193">
        <v>8</v>
      </c>
      <c r="AC193">
        <v>7</v>
      </c>
      <c r="AD193">
        <v>1</v>
      </c>
      <c r="AE193">
        <v>6</v>
      </c>
      <c r="AF193">
        <v>4</v>
      </c>
      <c r="AG193">
        <f t="shared" si="2"/>
        <v>2</v>
      </c>
    </row>
    <row r="194" spans="1:33" x14ac:dyDescent="0.25">
      <c r="A194">
        <v>6912633039</v>
      </c>
      <c r="B194">
        <v>174216493</v>
      </c>
      <c r="C194" s="2">
        <v>43290.833460648151</v>
      </c>
      <c r="D194" s="2">
        <v>43290.835092592592</v>
      </c>
      <c r="E194" t="s">
        <v>285</v>
      </c>
      <c r="I194">
        <v>33</v>
      </c>
      <c r="J194" t="s">
        <v>33</v>
      </c>
      <c r="K194" t="s">
        <v>41</v>
      </c>
      <c r="L194" t="s">
        <v>41</v>
      </c>
      <c r="M194" t="s">
        <v>45</v>
      </c>
      <c r="N194" t="s">
        <v>191</v>
      </c>
      <c r="O194" t="s">
        <v>33</v>
      </c>
      <c r="P194" t="s">
        <v>33</v>
      </c>
      <c r="Q194" t="s">
        <v>36</v>
      </c>
      <c r="R194">
        <v>5</v>
      </c>
      <c r="S194">
        <v>2</v>
      </c>
      <c r="U194">
        <v>4</v>
      </c>
      <c r="V194">
        <v>3</v>
      </c>
      <c r="W194">
        <v>10</v>
      </c>
      <c r="X194">
        <v>5</v>
      </c>
      <c r="Y194">
        <v>1</v>
      </c>
      <c r="Z194">
        <v>2</v>
      </c>
      <c r="AA194">
        <v>4</v>
      </c>
      <c r="AB194">
        <v>3</v>
      </c>
      <c r="AC194">
        <v>9</v>
      </c>
      <c r="AD194">
        <v>7</v>
      </c>
      <c r="AE194">
        <v>8</v>
      </c>
      <c r="AF194">
        <v>6</v>
      </c>
      <c r="AG194">
        <f t="shared" si="2"/>
        <v>2</v>
      </c>
    </row>
    <row r="195" spans="1:33" x14ac:dyDescent="0.25">
      <c r="A195">
        <v>6912632870</v>
      </c>
      <c r="B195">
        <v>174216493</v>
      </c>
      <c r="C195" s="2">
        <v>43290.833506944437</v>
      </c>
      <c r="D195" s="2">
        <v>43290.834710648152</v>
      </c>
      <c r="E195" t="s">
        <v>286</v>
      </c>
      <c r="I195">
        <v>35</v>
      </c>
      <c r="J195" t="s">
        <v>41</v>
      </c>
      <c r="K195" t="s">
        <v>41</v>
      </c>
      <c r="L195" t="s">
        <v>41</v>
      </c>
      <c r="M195" t="s">
        <v>45</v>
      </c>
      <c r="N195" t="s">
        <v>191</v>
      </c>
      <c r="O195" t="s">
        <v>33</v>
      </c>
      <c r="P195" t="s">
        <v>41</v>
      </c>
      <c r="Q195" t="s">
        <v>36</v>
      </c>
      <c r="R195">
        <v>1</v>
      </c>
      <c r="S195">
        <v>3</v>
      </c>
      <c r="T195">
        <v>5</v>
      </c>
      <c r="U195">
        <v>2</v>
      </c>
      <c r="V195">
        <v>4</v>
      </c>
      <c r="W195">
        <v>1</v>
      </c>
      <c r="X195">
        <v>3</v>
      </c>
      <c r="Y195">
        <v>5</v>
      </c>
      <c r="Z195">
        <v>4</v>
      </c>
      <c r="AA195">
        <v>6</v>
      </c>
      <c r="AB195">
        <v>2</v>
      </c>
      <c r="AC195">
        <v>7</v>
      </c>
      <c r="AD195">
        <v>8</v>
      </c>
      <c r="AE195">
        <v>9</v>
      </c>
      <c r="AF195">
        <v>10</v>
      </c>
      <c r="AG195">
        <f t="shared" ref="AG195:AG231" si="3">IF(I195&lt;=30,1,IF(I195&gt;=50,4,IF(AND(I195&gt;30,I195&lt;40),2,3)))</f>
        <v>2</v>
      </c>
    </row>
    <row r="196" spans="1:33" x14ac:dyDescent="0.25">
      <c r="A196">
        <v>6912632799</v>
      </c>
      <c r="B196">
        <v>174216493</v>
      </c>
      <c r="C196" s="2">
        <v>43290.831516203703</v>
      </c>
      <c r="D196" s="2">
        <v>43290.835520833331</v>
      </c>
      <c r="E196" t="s">
        <v>287</v>
      </c>
      <c r="I196">
        <v>31</v>
      </c>
      <c r="J196" t="s">
        <v>41</v>
      </c>
      <c r="K196" t="s">
        <v>41</v>
      </c>
      <c r="L196" t="s">
        <v>41</v>
      </c>
      <c r="M196" t="s">
        <v>45</v>
      </c>
      <c r="N196" t="s">
        <v>191</v>
      </c>
      <c r="O196" t="s">
        <v>41</v>
      </c>
      <c r="P196" t="s">
        <v>41</v>
      </c>
      <c r="Q196" t="s">
        <v>36</v>
      </c>
      <c r="R196">
        <v>1</v>
      </c>
      <c r="S196">
        <v>3</v>
      </c>
      <c r="T196">
        <v>4</v>
      </c>
      <c r="U196">
        <v>2</v>
      </c>
      <c r="V196">
        <v>5</v>
      </c>
      <c r="W196">
        <v>10</v>
      </c>
      <c r="X196">
        <v>4</v>
      </c>
      <c r="Y196">
        <v>2</v>
      </c>
      <c r="Z196">
        <v>1</v>
      </c>
      <c r="AA196">
        <v>3</v>
      </c>
      <c r="AB196">
        <v>7</v>
      </c>
      <c r="AC196">
        <v>9</v>
      </c>
      <c r="AD196">
        <v>5</v>
      </c>
      <c r="AE196">
        <v>8</v>
      </c>
      <c r="AF196">
        <v>6</v>
      </c>
      <c r="AG196">
        <f t="shared" si="3"/>
        <v>2</v>
      </c>
    </row>
    <row r="197" spans="1:33" x14ac:dyDescent="0.25">
      <c r="A197">
        <v>6912632693</v>
      </c>
      <c r="B197">
        <v>174216493</v>
      </c>
      <c r="C197" s="2">
        <v>43290.83315972222</v>
      </c>
      <c r="D197" s="2">
        <v>43290.834317129629</v>
      </c>
      <c r="E197" t="s">
        <v>288</v>
      </c>
      <c r="J197" t="s">
        <v>33</v>
      </c>
      <c r="K197" t="s">
        <v>41</v>
      </c>
      <c r="L197" t="s">
        <v>41</v>
      </c>
      <c r="M197" t="s">
        <v>45</v>
      </c>
      <c r="N197" t="s">
        <v>191</v>
      </c>
      <c r="O197" t="s">
        <v>33</v>
      </c>
      <c r="P197" t="s">
        <v>33</v>
      </c>
      <c r="Q197" t="s">
        <v>36</v>
      </c>
      <c r="R197">
        <v>2</v>
      </c>
      <c r="S197">
        <v>5</v>
      </c>
      <c r="T197">
        <v>1</v>
      </c>
      <c r="U197">
        <v>3</v>
      </c>
      <c r="W197">
        <v>1</v>
      </c>
      <c r="X197">
        <v>2</v>
      </c>
      <c r="Y197">
        <v>3</v>
      </c>
      <c r="Z197">
        <v>4</v>
      </c>
      <c r="AA197">
        <v>5</v>
      </c>
      <c r="AB197">
        <v>6</v>
      </c>
      <c r="AC197">
        <v>7</v>
      </c>
      <c r="AD197">
        <v>8</v>
      </c>
      <c r="AE197">
        <v>9</v>
      </c>
      <c r="AF197">
        <v>10</v>
      </c>
    </row>
    <row r="198" spans="1:33" x14ac:dyDescent="0.25">
      <c r="A198">
        <v>6912632571</v>
      </c>
      <c r="B198">
        <v>174216493</v>
      </c>
      <c r="C198" s="2">
        <v>43290.830937500003</v>
      </c>
      <c r="D198" s="2">
        <v>43290.834027777782</v>
      </c>
      <c r="E198" t="s">
        <v>289</v>
      </c>
      <c r="I198">
        <v>40</v>
      </c>
      <c r="J198" t="s">
        <v>33</v>
      </c>
      <c r="K198" t="s">
        <v>41</v>
      </c>
      <c r="L198" t="s">
        <v>33</v>
      </c>
      <c r="M198" t="s">
        <v>45</v>
      </c>
      <c r="N198" t="s">
        <v>191</v>
      </c>
      <c r="O198" t="s">
        <v>33</v>
      </c>
      <c r="P198" t="s">
        <v>33</v>
      </c>
      <c r="Q198" t="s">
        <v>36</v>
      </c>
      <c r="R198">
        <v>4</v>
      </c>
      <c r="S198">
        <v>2</v>
      </c>
      <c r="T198">
        <v>5</v>
      </c>
      <c r="U198">
        <v>1</v>
      </c>
      <c r="V198">
        <v>3</v>
      </c>
      <c r="W198">
        <v>2</v>
      </c>
      <c r="X198">
        <v>9</v>
      </c>
      <c r="Y198">
        <v>10</v>
      </c>
      <c r="Z198">
        <v>4</v>
      </c>
      <c r="AA198">
        <v>1</v>
      </c>
      <c r="AB198">
        <v>3</v>
      </c>
      <c r="AC198">
        <v>8</v>
      </c>
      <c r="AD198">
        <v>6</v>
      </c>
      <c r="AE198">
        <v>7</v>
      </c>
      <c r="AF198">
        <v>5</v>
      </c>
      <c r="AG198">
        <f t="shared" si="3"/>
        <v>3</v>
      </c>
    </row>
    <row r="199" spans="1:33" x14ac:dyDescent="0.25">
      <c r="A199">
        <v>6912632438</v>
      </c>
      <c r="B199">
        <v>174216493</v>
      </c>
      <c r="C199" s="2">
        <v>43290.830625000002</v>
      </c>
      <c r="D199" s="2">
        <v>43290.833657407413</v>
      </c>
      <c r="E199" t="s">
        <v>290</v>
      </c>
      <c r="I199">
        <v>27</v>
      </c>
      <c r="J199" t="s">
        <v>33</v>
      </c>
      <c r="K199" t="s">
        <v>41</v>
      </c>
      <c r="L199" t="s">
        <v>41</v>
      </c>
      <c r="M199" t="s">
        <v>45</v>
      </c>
      <c r="N199" t="s">
        <v>191</v>
      </c>
      <c r="O199" t="s">
        <v>33</v>
      </c>
      <c r="P199" t="s">
        <v>41</v>
      </c>
      <c r="Q199" t="s">
        <v>36</v>
      </c>
      <c r="R199">
        <v>5</v>
      </c>
      <c r="S199">
        <v>2</v>
      </c>
      <c r="T199">
        <v>4</v>
      </c>
      <c r="U199">
        <v>3</v>
      </c>
      <c r="V199">
        <v>1</v>
      </c>
      <c r="W199">
        <v>10</v>
      </c>
      <c r="X199">
        <v>8</v>
      </c>
      <c r="Y199">
        <v>2</v>
      </c>
      <c r="Z199">
        <v>4</v>
      </c>
      <c r="AA199">
        <v>3</v>
      </c>
      <c r="AB199">
        <v>6</v>
      </c>
      <c r="AC199">
        <v>7</v>
      </c>
      <c r="AD199">
        <v>5</v>
      </c>
      <c r="AE199">
        <v>9</v>
      </c>
      <c r="AF199">
        <v>1</v>
      </c>
      <c r="AG199">
        <f t="shared" si="3"/>
        <v>1</v>
      </c>
    </row>
    <row r="200" spans="1:33" x14ac:dyDescent="0.25">
      <c r="A200">
        <v>6912632372</v>
      </c>
      <c r="B200">
        <v>174216493</v>
      </c>
      <c r="C200" s="2">
        <v>43290.830925925933</v>
      </c>
      <c r="D200" s="2">
        <v>43290.833495370367</v>
      </c>
      <c r="E200" t="s">
        <v>291</v>
      </c>
      <c r="I200">
        <v>38</v>
      </c>
      <c r="J200" t="s">
        <v>41</v>
      </c>
      <c r="K200" t="s">
        <v>41</v>
      </c>
      <c r="L200" t="s">
        <v>41</v>
      </c>
      <c r="M200" t="s">
        <v>45</v>
      </c>
      <c r="N200" t="s">
        <v>191</v>
      </c>
      <c r="O200" t="s">
        <v>33</v>
      </c>
      <c r="P200" t="s">
        <v>41</v>
      </c>
      <c r="Q200" t="s">
        <v>36</v>
      </c>
      <c r="R200">
        <v>5</v>
      </c>
      <c r="T200">
        <v>4</v>
      </c>
      <c r="W200">
        <v>2</v>
      </c>
      <c r="X200">
        <v>10</v>
      </c>
      <c r="Y200">
        <v>3</v>
      </c>
      <c r="Z200">
        <v>9</v>
      </c>
      <c r="AA200">
        <v>4</v>
      </c>
      <c r="AB200">
        <v>5</v>
      </c>
      <c r="AC200">
        <v>8</v>
      </c>
      <c r="AD200">
        <v>6</v>
      </c>
      <c r="AE200">
        <v>7</v>
      </c>
      <c r="AF200">
        <v>1</v>
      </c>
      <c r="AG200">
        <f t="shared" si="3"/>
        <v>2</v>
      </c>
    </row>
    <row r="201" spans="1:33" x14ac:dyDescent="0.25">
      <c r="A201">
        <v>6912632236</v>
      </c>
      <c r="B201">
        <v>174216493</v>
      </c>
      <c r="C201" s="2">
        <v>43290.83121527778</v>
      </c>
      <c r="D201" s="2">
        <v>43290.833136574067</v>
      </c>
      <c r="E201" t="s">
        <v>292</v>
      </c>
      <c r="I201">
        <v>37</v>
      </c>
      <c r="J201" t="s">
        <v>41</v>
      </c>
      <c r="K201" t="s">
        <v>41</v>
      </c>
      <c r="L201" t="s">
        <v>41</v>
      </c>
      <c r="M201" t="s">
        <v>45</v>
      </c>
      <c r="N201" t="s">
        <v>191</v>
      </c>
      <c r="O201" t="s">
        <v>33</v>
      </c>
      <c r="P201" t="s">
        <v>33</v>
      </c>
      <c r="Q201" t="s">
        <v>36</v>
      </c>
      <c r="R201">
        <v>1</v>
      </c>
      <c r="S201">
        <v>2</v>
      </c>
      <c r="T201">
        <v>3</v>
      </c>
      <c r="U201">
        <v>4</v>
      </c>
      <c r="V201">
        <v>5</v>
      </c>
      <c r="W201">
        <v>2</v>
      </c>
      <c r="X201">
        <v>1</v>
      </c>
      <c r="Y201">
        <v>3</v>
      </c>
      <c r="Z201">
        <v>4</v>
      </c>
      <c r="AA201">
        <v>5</v>
      </c>
      <c r="AB201">
        <v>6</v>
      </c>
      <c r="AC201">
        <v>7</v>
      </c>
      <c r="AD201">
        <v>8</v>
      </c>
      <c r="AE201">
        <v>9</v>
      </c>
      <c r="AF201">
        <v>10</v>
      </c>
      <c r="AG201">
        <f t="shared" si="3"/>
        <v>2</v>
      </c>
    </row>
    <row r="202" spans="1:33" x14ac:dyDescent="0.25">
      <c r="A202">
        <v>6912632104</v>
      </c>
      <c r="B202">
        <v>174216493</v>
      </c>
      <c r="C202" s="2">
        <v>43290.831435185188</v>
      </c>
      <c r="D202" s="2">
        <v>43290.832800925928</v>
      </c>
      <c r="E202" t="s">
        <v>267</v>
      </c>
      <c r="I202">
        <v>36</v>
      </c>
      <c r="J202" t="s">
        <v>41</v>
      </c>
      <c r="K202" t="s">
        <v>41</v>
      </c>
      <c r="L202" t="s">
        <v>41</v>
      </c>
      <c r="M202" t="s">
        <v>45</v>
      </c>
      <c r="N202" t="s">
        <v>191</v>
      </c>
      <c r="O202" t="s">
        <v>33</v>
      </c>
      <c r="P202" t="s">
        <v>33</v>
      </c>
      <c r="Q202" t="s">
        <v>36</v>
      </c>
      <c r="R202">
        <v>1</v>
      </c>
      <c r="S202">
        <v>3</v>
      </c>
      <c r="T202">
        <v>2</v>
      </c>
      <c r="U202">
        <v>4</v>
      </c>
      <c r="V202">
        <v>5</v>
      </c>
      <c r="W202">
        <v>10</v>
      </c>
      <c r="X202">
        <v>3</v>
      </c>
      <c r="Y202">
        <v>1</v>
      </c>
      <c r="Z202">
        <v>2</v>
      </c>
      <c r="AA202">
        <v>4</v>
      </c>
      <c r="AB202">
        <v>6</v>
      </c>
      <c r="AC202">
        <v>5</v>
      </c>
      <c r="AD202">
        <v>7</v>
      </c>
      <c r="AE202">
        <v>8</v>
      </c>
      <c r="AF202">
        <v>9</v>
      </c>
      <c r="AG202">
        <f t="shared" si="3"/>
        <v>2</v>
      </c>
    </row>
    <row r="203" spans="1:33" x14ac:dyDescent="0.25">
      <c r="A203">
        <v>6912631928</v>
      </c>
      <c r="B203">
        <v>174216493</v>
      </c>
      <c r="C203" s="2">
        <v>43290.830659722233</v>
      </c>
      <c r="D203" s="2">
        <v>43290.832592592589</v>
      </c>
      <c r="E203" t="s">
        <v>293</v>
      </c>
      <c r="I203">
        <v>40</v>
      </c>
      <c r="J203" t="s">
        <v>41</v>
      </c>
      <c r="K203" t="s">
        <v>41</v>
      </c>
      <c r="L203" t="s">
        <v>41</v>
      </c>
      <c r="M203" t="s">
        <v>45</v>
      </c>
      <c r="N203" t="s">
        <v>191</v>
      </c>
      <c r="O203" t="s">
        <v>33</v>
      </c>
      <c r="P203" t="s">
        <v>33</v>
      </c>
      <c r="Q203" t="s">
        <v>36</v>
      </c>
      <c r="R203">
        <v>5</v>
      </c>
      <c r="T203">
        <v>4</v>
      </c>
      <c r="U203">
        <v>2</v>
      </c>
      <c r="V203">
        <v>1</v>
      </c>
      <c r="W203">
        <v>3</v>
      </c>
      <c r="X203">
        <v>4</v>
      </c>
      <c r="Y203">
        <v>2</v>
      </c>
      <c r="Z203">
        <v>7</v>
      </c>
      <c r="AA203">
        <v>5</v>
      </c>
      <c r="AB203">
        <v>8</v>
      </c>
      <c r="AC203">
        <v>6</v>
      </c>
      <c r="AD203">
        <v>10</v>
      </c>
      <c r="AE203">
        <v>9</v>
      </c>
      <c r="AF203">
        <v>1</v>
      </c>
      <c r="AG203">
        <f t="shared" si="3"/>
        <v>3</v>
      </c>
    </row>
    <row r="204" spans="1:33" x14ac:dyDescent="0.25">
      <c r="A204">
        <v>6912631925</v>
      </c>
      <c r="B204">
        <v>174216493</v>
      </c>
      <c r="C204" s="2">
        <v>43290.831284722219</v>
      </c>
      <c r="D204" s="2">
        <v>43290.832337962973</v>
      </c>
      <c r="E204" t="s">
        <v>294</v>
      </c>
      <c r="I204">
        <v>33</v>
      </c>
      <c r="J204" t="s">
        <v>41</v>
      </c>
      <c r="K204" t="s">
        <v>41</v>
      </c>
      <c r="L204" t="s">
        <v>41</v>
      </c>
      <c r="M204" t="s">
        <v>45</v>
      </c>
      <c r="N204" t="s">
        <v>191</v>
      </c>
      <c r="O204" t="s">
        <v>41</v>
      </c>
      <c r="P204" t="s">
        <v>33</v>
      </c>
      <c r="Q204" t="s">
        <v>36</v>
      </c>
      <c r="R204">
        <v>1</v>
      </c>
      <c r="S204">
        <v>4</v>
      </c>
      <c r="T204">
        <v>5</v>
      </c>
      <c r="U204">
        <v>2</v>
      </c>
      <c r="V204">
        <v>3</v>
      </c>
      <c r="W204">
        <v>1</v>
      </c>
      <c r="X204">
        <v>2</v>
      </c>
      <c r="Y204">
        <v>4</v>
      </c>
      <c r="Z204">
        <v>5</v>
      </c>
      <c r="AA204">
        <v>3</v>
      </c>
      <c r="AB204">
        <v>6</v>
      </c>
      <c r="AC204">
        <v>7</v>
      </c>
      <c r="AD204">
        <v>8</v>
      </c>
      <c r="AE204">
        <v>9</v>
      </c>
      <c r="AF204">
        <v>10</v>
      </c>
      <c r="AG204">
        <f t="shared" si="3"/>
        <v>2</v>
      </c>
    </row>
    <row r="205" spans="1:33" x14ac:dyDescent="0.25">
      <c r="A205">
        <v>6912631841</v>
      </c>
      <c r="B205">
        <v>174216493</v>
      </c>
      <c r="C205" s="2">
        <v>43290.830613425933</v>
      </c>
      <c r="D205" s="2">
        <v>43290.832106481481</v>
      </c>
      <c r="E205" t="s">
        <v>295</v>
      </c>
      <c r="I205">
        <v>29</v>
      </c>
      <c r="J205" t="s">
        <v>41</v>
      </c>
      <c r="K205" t="s">
        <v>41</v>
      </c>
      <c r="L205" t="s">
        <v>41</v>
      </c>
      <c r="M205" t="s">
        <v>45</v>
      </c>
      <c r="N205" t="s">
        <v>191</v>
      </c>
      <c r="O205" t="s">
        <v>33</v>
      </c>
      <c r="P205" t="s">
        <v>33</v>
      </c>
      <c r="Q205" t="s">
        <v>36</v>
      </c>
      <c r="R205">
        <v>3</v>
      </c>
      <c r="S205">
        <v>2</v>
      </c>
      <c r="T205">
        <v>1</v>
      </c>
      <c r="U205">
        <v>4</v>
      </c>
      <c r="V205">
        <v>5</v>
      </c>
      <c r="W205">
        <v>6</v>
      </c>
      <c r="X205">
        <v>1</v>
      </c>
      <c r="Y205">
        <v>4</v>
      </c>
      <c r="Z205">
        <v>2</v>
      </c>
      <c r="AA205">
        <v>3</v>
      </c>
      <c r="AB205">
        <v>7</v>
      </c>
      <c r="AC205">
        <v>9</v>
      </c>
      <c r="AD205">
        <v>10</v>
      </c>
      <c r="AE205">
        <v>8</v>
      </c>
      <c r="AF205">
        <v>5</v>
      </c>
      <c r="AG205">
        <f t="shared" si="3"/>
        <v>1</v>
      </c>
    </row>
    <row r="206" spans="1:33" x14ac:dyDescent="0.25">
      <c r="A206">
        <v>6912631742</v>
      </c>
      <c r="B206">
        <v>174216493</v>
      </c>
      <c r="C206" s="2">
        <v>43290.830706018518</v>
      </c>
      <c r="D206" s="2">
        <v>43290.832002314812</v>
      </c>
      <c r="E206" t="s">
        <v>296</v>
      </c>
      <c r="I206">
        <v>36</v>
      </c>
      <c r="J206" t="s">
        <v>33</v>
      </c>
      <c r="K206" t="s">
        <v>41</v>
      </c>
      <c r="L206" t="s">
        <v>33</v>
      </c>
      <c r="M206" t="s">
        <v>34</v>
      </c>
      <c r="N206" t="s">
        <v>297</v>
      </c>
      <c r="O206" t="s">
        <v>33</v>
      </c>
      <c r="P206" t="s">
        <v>41</v>
      </c>
      <c r="Q206" t="s">
        <v>42</v>
      </c>
      <c r="R206">
        <v>4</v>
      </c>
      <c r="S206">
        <v>2</v>
      </c>
      <c r="T206">
        <v>1</v>
      </c>
      <c r="U206">
        <v>5</v>
      </c>
      <c r="V206">
        <v>3</v>
      </c>
      <c r="W206">
        <v>2</v>
      </c>
      <c r="X206">
        <v>1</v>
      </c>
      <c r="Y206">
        <v>3</v>
      </c>
      <c r="Z206">
        <v>4</v>
      </c>
      <c r="AA206">
        <v>5</v>
      </c>
      <c r="AB206">
        <v>6</v>
      </c>
      <c r="AC206">
        <v>7</v>
      </c>
      <c r="AD206">
        <v>8</v>
      </c>
      <c r="AE206">
        <v>9</v>
      </c>
      <c r="AF206">
        <v>10</v>
      </c>
      <c r="AG206">
        <f t="shared" si="3"/>
        <v>2</v>
      </c>
    </row>
    <row r="207" spans="1:33" x14ac:dyDescent="0.25">
      <c r="A207">
        <v>6912583437</v>
      </c>
      <c r="B207">
        <v>174366944</v>
      </c>
      <c r="C207" s="2">
        <v>43290.666643518518</v>
      </c>
      <c r="D207" s="2">
        <v>43290.666643518518</v>
      </c>
      <c r="E207" t="s">
        <v>298</v>
      </c>
      <c r="F207" t="s">
        <v>299</v>
      </c>
      <c r="N207" t="s">
        <v>191</v>
      </c>
    </row>
    <row r="208" spans="1:33" x14ac:dyDescent="0.25">
      <c r="A208">
        <v>6911744536</v>
      </c>
      <c r="B208">
        <v>174366944</v>
      </c>
      <c r="C208" s="2">
        <v>43288.503020833326</v>
      </c>
      <c r="D208" s="2">
        <v>43288.503020833326</v>
      </c>
      <c r="E208" t="s">
        <v>300</v>
      </c>
      <c r="F208" t="s">
        <v>301</v>
      </c>
      <c r="N208" t="s">
        <v>191</v>
      </c>
    </row>
    <row r="209" spans="1:33" x14ac:dyDescent="0.25">
      <c r="A209">
        <v>6910438920</v>
      </c>
      <c r="B209">
        <v>174366944</v>
      </c>
      <c r="C209" s="2">
        <v>43285.479768518519</v>
      </c>
      <c r="D209" s="2">
        <v>43285.481273148151</v>
      </c>
      <c r="E209" t="s">
        <v>302</v>
      </c>
      <c r="F209" t="s">
        <v>303</v>
      </c>
      <c r="I209">
        <v>36</v>
      </c>
      <c r="J209" t="s">
        <v>41</v>
      </c>
      <c r="K209" t="s">
        <v>41</v>
      </c>
      <c r="L209" t="s">
        <v>41</v>
      </c>
      <c r="M209" t="s">
        <v>45</v>
      </c>
      <c r="N209" t="s">
        <v>191</v>
      </c>
      <c r="O209" t="s">
        <v>41</v>
      </c>
      <c r="P209" t="s">
        <v>41</v>
      </c>
      <c r="Q209" t="s">
        <v>36</v>
      </c>
      <c r="V209">
        <v>1</v>
      </c>
      <c r="W209">
        <v>1</v>
      </c>
      <c r="X209">
        <v>3</v>
      </c>
      <c r="Y209">
        <v>4</v>
      </c>
      <c r="Z209">
        <v>5</v>
      </c>
      <c r="AA209">
        <v>6</v>
      </c>
      <c r="AB209">
        <v>7</v>
      </c>
      <c r="AC209">
        <v>8</v>
      </c>
      <c r="AD209">
        <v>9</v>
      </c>
      <c r="AE209">
        <v>2</v>
      </c>
      <c r="AF209">
        <v>10</v>
      </c>
      <c r="AG209">
        <f t="shared" si="3"/>
        <v>2</v>
      </c>
    </row>
    <row r="210" spans="1:33" x14ac:dyDescent="0.25">
      <c r="A210">
        <v>6909882790</v>
      </c>
      <c r="B210">
        <v>174216493</v>
      </c>
      <c r="C210" s="2">
        <v>43284.426828703698</v>
      </c>
      <c r="D210" s="2">
        <v>43284.428900462961</v>
      </c>
      <c r="E210" t="s">
        <v>304</v>
      </c>
      <c r="I210">
        <v>18</v>
      </c>
      <c r="J210" t="s">
        <v>33</v>
      </c>
      <c r="K210" t="s">
        <v>41</v>
      </c>
      <c r="L210" t="s">
        <v>33</v>
      </c>
      <c r="M210" t="s">
        <v>34</v>
      </c>
      <c r="N210" t="s">
        <v>305</v>
      </c>
      <c r="O210" t="s">
        <v>33</v>
      </c>
      <c r="P210" t="s">
        <v>41</v>
      </c>
      <c r="Q210" t="s">
        <v>42</v>
      </c>
      <c r="R210">
        <v>3</v>
      </c>
      <c r="S210">
        <v>1</v>
      </c>
      <c r="T210">
        <v>4</v>
      </c>
      <c r="U210">
        <v>2</v>
      </c>
      <c r="V210">
        <v>5</v>
      </c>
      <c r="W210">
        <v>8</v>
      </c>
      <c r="X210">
        <v>7</v>
      </c>
      <c r="Y210">
        <v>2</v>
      </c>
      <c r="Z210">
        <v>9</v>
      </c>
      <c r="AA210">
        <v>3</v>
      </c>
      <c r="AB210">
        <v>10</v>
      </c>
      <c r="AC210">
        <v>6</v>
      </c>
      <c r="AD210">
        <v>1</v>
      </c>
      <c r="AE210">
        <v>5</v>
      </c>
      <c r="AF210">
        <v>4</v>
      </c>
      <c r="AG210">
        <f t="shared" si="3"/>
        <v>1</v>
      </c>
    </row>
    <row r="211" spans="1:33" x14ac:dyDescent="0.25">
      <c r="A211">
        <v>6909841163</v>
      </c>
      <c r="B211">
        <v>174366944</v>
      </c>
      <c r="C211" s="2">
        <v>43284.379502314812</v>
      </c>
      <c r="D211" s="2">
        <v>43284.381909722222</v>
      </c>
      <c r="E211" t="s">
        <v>306</v>
      </c>
      <c r="F211" t="s">
        <v>307</v>
      </c>
      <c r="I211">
        <v>29</v>
      </c>
      <c r="J211" t="s">
        <v>41</v>
      </c>
      <c r="K211" t="s">
        <v>41</v>
      </c>
      <c r="L211" t="s">
        <v>41</v>
      </c>
      <c r="M211" t="s">
        <v>45</v>
      </c>
      <c r="N211" t="s">
        <v>191</v>
      </c>
      <c r="O211" t="s">
        <v>33</v>
      </c>
      <c r="P211" t="s">
        <v>41</v>
      </c>
      <c r="Q211" t="s">
        <v>36</v>
      </c>
      <c r="R211">
        <v>1</v>
      </c>
      <c r="S211">
        <v>2</v>
      </c>
      <c r="T211">
        <v>3</v>
      </c>
      <c r="U211">
        <v>4</v>
      </c>
      <c r="V211">
        <v>5</v>
      </c>
      <c r="W211">
        <v>1</v>
      </c>
      <c r="X211">
        <v>2</v>
      </c>
      <c r="Y211">
        <v>3</v>
      </c>
      <c r="Z211">
        <v>4</v>
      </c>
      <c r="AA211">
        <v>5</v>
      </c>
      <c r="AB211">
        <v>6</v>
      </c>
      <c r="AC211">
        <v>7</v>
      </c>
      <c r="AD211">
        <v>8</v>
      </c>
      <c r="AE211">
        <v>9</v>
      </c>
      <c r="AF211">
        <v>10</v>
      </c>
      <c r="AG211">
        <f t="shared" si="3"/>
        <v>1</v>
      </c>
    </row>
    <row r="212" spans="1:33" x14ac:dyDescent="0.25">
      <c r="A212">
        <v>6909637967</v>
      </c>
      <c r="B212">
        <v>174366944</v>
      </c>
      <c r="C212" s="2">
        <v>43283.946111111109</v>
      </c>
      <c r="D212" s="2">
        <v>43283.947546296287</v>
      </c>
      <c r="E212" t="s">
        <v>92</v>
      </c>
      <c r="F212" t="s">
        <v>308</v>
      </c>
      <c r="I212">
        <v>36</v>
      </c>
      <c r="J212" t="s">
        <v>41</v>
      </c>
      <c r="K212" t="s">
        <v>41</v>
      </c>
      <c r="L212" t="s">
        <v>41</v>
      </c>
      <c r="M212" t="s">
        <v>45</v>
      </c>
      <c r="N212" t="s">
        <v>191</v>
      </c>
      <c r="O212" t="s">
        <v>33</v>
      </c>
      <c r="P212" t="s">
        <v>33</v>
      </c>
      <c r="Q212" t="s">
        <v>36</v>
      </c>
      <c r="R212">
        <v>1</v>
      </c>
      <c r="S212">
        <v>2</v>
      </c>
      <c r="T212">
        <v>3</v>
      </c>
      <c r="U212">
        <v>4</v>
      </c>
      <c r="V212">
        <v>5</v>
      </c>
      <c r="W212">
        <v>3</v>
      </c>
      <c r="X212">
        <v>6</v>
      </c>
      <c r="Y212">
        <v>10</v>
      </c>
      <c r="Z212">
        <v>5</v>
      </c>
      <c r="AA212">
        <v>2</v>
      </c>
      <c r="AB212">
        <v>9</v>
      </c>
      <c r="AC212">
        <v>4</v>
      </c>
      <c r="AD212">
        <v>7</v>
      </c>
      <c r="AE212">
        <v>8</v>
      </c>
      <c r="AF212">
        <v>1</v>
      </c>
      <c r="AG212">
        <f t="shared" si="3"/>
        <v>2</v>
      </c>
    </row>
    <row r="213" spans="1:33" x14ac:dyDescent="0.25">
      <c r="A213">
        <v>6909630643</v>
      </c>
      <c r="B213">
        <v>174366944</v>
      </c>
      <c r="C213" s="2">
        <v>43283.924629629633</v>
      </c>
      <c r="D213" s="2">
        <v>43283.926122685189</v>
      </c>
      <c r="E213" t="s">
        <v>309</v>
      </c>
      <c r="F213" t="s">
        <v>310</v>
      </c>
      <c r="G213" t="s">
        <v>311</v>
      </c>
      <c r="H213" t="s">
        <v>312</v>
      </c>
      <c r="I213">
        <v>37</v>
      </c>
      <c r="J213" t="s">
        <v>33</v>
      </c>
      <c r="K213" t="s">
        <v>41</v>
      </c>
      <c r="L213" t="s">
        <v>41</v>
      </c>
      <c r="M213" t="s">
        <v>45</v>
      </c>
      <c r="N213" t="s">
        <v>191</v>
      </c>
      <c r="O213" t="s">
        <v>33</v>
      </c>
      <c r="P213" t="s">
        <v>33</v>
      </c>
      <c r="Q213" t="s">
        <v>63</v>
      </c>
      <c r="R213">
        <v>2</v>
      </c>
      <c r="S213">
        <v>3</v>
      </c>
      <c r="T213">
        <v>1</v>
      </c>
      <c r="U213">
        <v>4</v>
      </c>
      <c r="V213">
        <v>5</v>
      </c>
      <c r="W213">
        <v>6</v>
      </c>
      <c r="X213">
        <v>7</v>
      </c>
      <c r="Y213">
        <v>2</v>
      </c>
      <c r="Z213">
        <v>8</v>
      </c>
      <c r="AA213">
        <v>10</v>
      </c>
      <c r="AB213">
        <v>1</v>
      </c>
      <c r="AC213">
        <v>3</v>
      </c>
      <c r="AD213">
        <v>4</v>
      </c>
      <c r="AE213">
        <v>9</v>
      </c>
      <c r="AF213">
        <v>5</v>
      </c>
      <c r="AG213">
        <f t="shared" si="3"/>
        <v>2</v>
      </c>
    </row>
    <row r="214" spans="1:33" x14ac:dyDescent="0.25">
      <c r="A214">
        <v>6909609484</v>
      </c>
      <c r="B214">
        <v>174366944</v>
      </c>
      <c r="C214" s="2">
        <v>43283.871828703697</v>
      </c>
      <c r="D214" s="2">
        <v>43283.872997685183</v>
      </c>
      <c r="E214" t="s">
        <v>313</v>
      </c>
      <c r="F214" t="s">
        <v>314</v>
      </c>
      <c r="G214" t="s">
        <v>315</v>
      </c>
      <c r="H214" t="s">
        <v>316</v>
      </c>
      <c r="I214">
        <v>35</v>
      </c>
      <c r="J214" t="s">
        <v>41</v>
      </c>
      <c r="K214" t="s">
        <v>41</v>
      </c>
      <c r="L214" t="s">
        <v>41</v>
      </c>
      <c r="M214" t="s">
        <v>45</v>
      </c>
      <c r="N214" t="s">
        <v>191</v>
      </c>
      <c r="O214" t="s">
        <v>41</v>
      </c>
      <c r="P214" t="s">
        <v>41</v>
      </c>
      <c r="Q214" t="s">
        <v>36</v>
      </c>
      <c r="R214">
        <v>2</v>
      </c>
      <c r="S214">
        <v>4</v>
      </c>
      <c r="T214">
        <v>3</v>
      </c>
      <c r="U214">
        <v>5</v>
      </c>
      <c r="V214">
        <v>1</v>
      </c>
      <c r="W214">
        <v>1</v>
      </c>
      <c r="X214">
        <v>2</v>
      </c>
      <c r="Y214">
        <v>3</v>
      </c>
      <c r="Z214">
        <v>4</v>
      </c>
      <c r="AA214">
        <v>5</v>
      </c>
      <c r="AB214">
        <v>6</v>
      </c>
      <c r="AC214">
        <v>7</v>
      </c>
      <c r="AD214">
        <v>8</v>
      </c>
      <c r="AE214">
        <v>9</v>
      </c>
      <c r="AF214">
        <v>10</v>
      </c>
      <c r="AG214">
        <f t="shared" si="3"/>
        <v>2</v>
      </c>
    </row>
    <row r="215" spans="1:33" x14ac:dyDescent="0.25">
      <c r="A215">
        <v>6909397011</v>
      </c>
      <c r="B215">
        <v>174366944</v>
      </c>
      <c r="C215" s="2">
        <v>43283.525439814817</v>
      </c>
      <c r="D215" s="2">
        <v>43283.526446759257</v>
      </c>
      <c r="E215" t="s">
        <v>317</v>
      </c>
      <c r="F215" t="s">
        <v>318</v>
      </c>
      <c r="G215" t="s">
        <v>319</v>
      </c>
      <c r="H215" t="s">
        <v>320</v>
      </c>
      <c r="I215">
        <v>32</v>
      </c>
      <c r="J215" t="s">
        <v>41</v>
      </c>
      <c r="K215" t="s">
        <v>41</v>
      </c>
      <c r="L215" t="s">
        <v>41</v>
      </c>
      <c r="M215" t="s">
        <v>45</v>
      </c>
      <c r="N215" t="s">
        <v>191</v>
      </c>
      <c r="O215" t="s">
        <v>33</v>
      </c>
      <c r="P215" t="s">
        <v>33</v>
      </c>
      <c r="Q215" t="s">
        <v>36</v>
      </c>
      <c r="V215">
        <v>5</v>
      </c>
      <c r="W215">
        <v>1</v>
      </c>
      <c r="X215">
        <v>2</v>
      </c>
      <c r="Y215">
        <v>3</v>
      </c>
      <c r="Z215">
        <v>5</v>
      </c>
      <c r="AA215">
        <v>4</v>
      </c>
      <c r="AB215">
        <v>6</v>
      </c>
      <c r="AC215">
        <v>7</v>
      </c>
      <c r="AD215">
        <v>8</v>
      </c>
      <c r="AE215">
        <v>9</v>
      </c>
      <c r="AF215">
        <v>10</v>
      </c>
      <c r="AG215">
        <f t="shared" si="3"/>
        <v>2</v>
      </c>
    </row>
    <row r="216" spans="1:33" x14ac:dyDescent="0.25">
      <c r="A216">
        <v>6906640910</v>
      </c>
      <c r="B216">
        <v>174216493</v>
      </c>
      <c r="C216" s="2">
        <v>43277.76766203704</v>
      </c>
      <c r="D216" s="2">
        <v>43277.769930555558</v>
      </c>
      <c r="E216" t="s">
        <v>321</v>
      </c>
      <c r="I216">
        <v>33</v>
      </c>
      <c r="J216" t="s">
        <v>33</v>
      </c>
      <c r="K216" t="s">
        <v>41</v>
      </c>
      <c r="L216" t="s">
        <v>41</v>
      </c>
      <c r="M216" t="s">
        <v>45</v>
      </c>
      <c r="N216" t="s">
        <v>191</v>
      </c>
      <c r="O216" t="s">
        <v>33</v>
      </c>
      <c r="P216" t="s">
        <v>41</v>
      </c>
      <c r="Q216" t="s">
        <v>36</v>
      </c>
      <c r="R216">
        <v>4</v>
      </c>
      <c r="S216">
        <v>1</v>
      </c>
      <c r="T216">
        <v>2</v>
      </c>
      <c r="U216">
        <v>3</v>
      </c>
      <c r="V216">
        <v>5</v>
      </c>
      <c r="W216">
        <v>9</v>
      </c>
      <c r="X216">
        <v>8</v>
      </c>
      <c r="Y216">
        <v>4</v>
      </c>
      <c r="Z216">
        <v>5</v>
      </c>
      <c r="AA216">
        <v>1</v>
      </c>
      <c r="AB216">
        <v>7</v>
      </c>
      <c r="AC216">
        <v>6</v>
      </c>
      <c r="AD216">
        <v>2</v>
      </c>
      <c r="AE216">
        <v>10</v>
      </c>
      <c r="AF216">
        <v>3</v>
      </c>
      <c r="AG216">
        <f t="shared" si="3"/>
        <v>2</v>
      </c>
    </row>
    <row r="217" spans="1:33" x14ac:dyDescent="0.25">
      <c r="A217">
        <v>6906640881</v>
      </c>
      <c r="B217">
        <v>174216493</v>
      </c>
      <c r="C217" s="2">
        <v>43277.768182870372</v>
      </c>
      <c r="D217" s="2">
        <v>43277.76935185185</v>
      </c>
      <c r="E217" t="s">
        <v>322</v>
      </c>
      <c r="I217">
        <v>29</v>
      </c>
      <c r="J217" t="s">
        <v>41</v>
      </c>
      <c r="K217" t="s">
        <v>41</v>
      </c>
      <c r="L217" t="s">
        <v>41</v>
      </c>
      <c r="M217" t="s">
        <v>45</v>
      </c>
      <c r="N217" t="s">
        <v>191</v>
      </c>
      <c r="O217" t="s">
        <v>33</v>
      </c>
      <c r="P217" t="s">
        <v>33</v>
      </c>
      <c r="Q217" t="s">
        <v>36</v>
      </c>
      <c r="T217">
        <v>1</v>
      </c>
      <c r="U217">
        <v>5</v>
      </c>
      <c r="W217">
        <v>10</v>
      </c>
      <c r="X217">
        <v>2</v>
      </c>
      <c r="Y217">
        <v>4</v>
      </c>
      <c r="Z217">
        <v>3</v>
      </c>
      <c r="AA217">
        <v>5</v>
      </c>
      <c r="AB217">
        <v>6</v>
      </c>
      <c r="AC217">
        <v>7</v>
      </c>
      <c r="AD217">
        <v>8</v>
      </c>
      <c r="AE217">
        <v>9</v>
      </c>
      <c r="AF217">
        <v>1</v>
      </c>
      <c r="AG217">
        <f t="shared" si="3"/>
        <v>1</v>
      </c>
    </row>
    <row r="218" spans="1:33" x14ac:dyDescent="0.25">
      <c r="A218">
        <v>6906570812</v>
      </c>
      <c r="B218">
        <v>174366944</v>
      </c>
      <c r="C218" s="2">
        <v>43277.65221064815</v>
      </c>
      <c r="D218" s="2">
        <v>43277.65221064815</v>
      </c>
      <c r="E218" t="s">
        <v>323</v>
      </c>
      <c r="F218" t="s">
        <v>324</v>
      </c>
      <c r="G218" t="s">
        <v>325</v>
      </c>
      <c r="H218" t="s">
        <v>326</v>
      </c>
      <c r="N218" t="s">
        <v>191</v>
      </c>
    </row>
    <row r="219" spans="1:33" x14ac:dyDescent="0.25">
      <c r="A219">
        <v>6906377112</v>
      </c>
      <c r="B219">
        <v>174366944</v>
      </c>
      <c r="C219" s="2">
        <v>43277.433263888888</v>
      </c>
      <c r="D219" s="2">
        <v>43277.435393518521</v>
      </c>
      <c r="E219" t="s">
        <v>327</v>
      </c>
      <c r="F219" t="s">
        <v>328</v>
      </c>
      <c r="G219" t="s">
        <v>329</v>
      </c>
      <c r="H219" t="s">
        <v>330</v>
      </c>
      <c r="I219">
        <v>42</v>
      </c>
      <c r="J219" t="s">
        <v>33</v>
      </c>
      <c r="K219" t="s">
        <v>41</v>
      </c>
      <c r="L219" t="s">
        <v>41</v>
      </c>
      <c r="M219" t="s">
        <v>45</v>
      </c>
      <c r="N219" t="s">
        <v>191</v>
      </c>
      <c r="O219" t="s">
        <v>33</v>
      </c>
      <c r="P219" t="s">
        <v>33</v>
      </c>
      <c r="Q219" t="s">
        <v>36</v>
      </c>
      <c r="T219">
        <v>4</v>
      </c>
      <c r="U219">
        <v>5</v>
      </c>
      <c r="W219">
        <v>10</v>
      </c>
      <c r="X219">
        <v>9</v>
      </c>
      <c r="Y219">
        <v>7</v>
      </c>
      <c r="Z219">
        <v>8</v>
      </c>
      <c r="AA219">
        <v>6</v>
      </c>
      <c r="AB219">
        <v>5</v>
      </c>
      <c r="AC219">
        <v>4</v>
      </c>
      <c r="AD219">
        <v>1</v>
      </c>
      <c r="AE219">
        <v>2</v>
      </c>
      <c r="AF219">
        <v>3</v>
      </c>
      <c r="AG219">
        <f t="shared" si="3"/>
        <v>3</v>
      </c>
    </row>
    <row r="220" spans="1:33" x14ac:dyDescent="0.25">
      <c r="A220">
        <v>6906337772</v>
      </c>
      <c r="B220">
        <v>174366944</v>
      </c>
      <c r="C220" s="2">
        <v>43277.394386574073</v>
      </c>
      <c r="D220" s="2">
        <v>43277.396226851852</v>
      </c>
      <c r="E220" t="s">
        <v>331</v>
      </c>
      <c r="F220" t="s">
        <v>332</v>
      </c>
      <c r="G220" t="s">
        <v>333</v>
      </c>
      <c r="H220" t="s">
        <v>334</v>
      </c>
      <c r="I220">
        <v>35</v>
      </c>
      <c r="J220" t="s">
        <v>33</v>
      </c>
      <c r="K220" t="s">
        <v>33</v>
      </c>
      <c r="L220" t="s">
        <v>33</v>
      </c>
      <c r="M220" t="s">
        <v>45</v>
      </c>
      <c r="N220" t="s">
        <v>335</v>
      </c>
      <c r="O220" t="s">
        <v>33</v>
      </c>
      <c r="P220" t="s">
        <v>33</v>
      </c>
      <c r="Q220" t="s">
        <v>36</v>
      </c>
      <c r="S220">
        <v>2</v>
      </c>
      <c r="T220">
        <v>3</v>
      </c>
      <c r="U220">
        <v>5</v>
      </c>
      <c r="V220">
        <v>1</v>
      </c>
      <c r="W220">
        <v>5</v>
      </c>
      <c r="X220">
        <v>6</v>
      </c>
      <c r="Y220">
        <v>7</v>
      </c>
      <c r="Z220">
        <v>8</v>
      </c>
      <c r="AA220">
        <v>1</v>
      </c>
      <c r="AB220">
        <v>9</v>
      </c>
      <c r="AC220">
        <v>4</v>
      </c>
      <c r="AD220">
        <v>10</v>
      </c>
      <c r="AE220">
        <v>3</v>
      </c>
      <c r="AF220">
        <v>2</v>
      </c>
      <c r="AG220">
        <f t="shared" si="3"/>
        <v>2</v>
      </c>
    </row>
    <row r="221" spans="1:33" x14ac:dyDescent="0.25">
      <c r="A221">
        <v>6905629312</v>
      </c>
      <c r="B221">
        <v>174366944</v>
      </c>
      <c r="C221" s="2">
        <v>43276.292800925927</v>
      </c>
      <c r="D221" s="2">
        <v>43276.296597222223</v>
      </c>
      <c r="E221" t="s">
        <v>336</v>
      </c>
      <c r="F221" t="s">
        <v>337</v>
      </c>
      <c r="G221" t="s">
        <v>338</v>
      </c>
      <c r="H221" t="s">
        <v>339</v>
      </c>
      <c r="I221">
        <v>40</v>
      </c>
      <c r="J221" t="s">
        <v>33</v>
      </c>
      <c r="K221" t="s">
        <v>41</v>
      </c>
      <c r="L221" t="s">
        <v>41</v>
      </c>
      <c r="M221" t="s">
        <v>45</v>
      </c>
      <c r="N221" t="s">
        <v>340</v>
      </c>
      <c r="O221" t="s">
        <v>33</v>
      </c>
      <c r="P221" t="s">
        <v>33</v>
      </c>
      <c r="Q221" t="s">
        <v>36</v>
      </c>
      <c r="R221">
        <v>3</v>
      </c>
      <c r="S221">
        <v>1</v>
      </c>
      <c r="T221">
        <v>4</v>
      </c>
      <c r="U221">
        <v>2</v>
      </c>
      <c r="V221">
        <v>5</v>
      </c>
      <c r="W221">
        <v>9</v>
      </c>
      <c r="X221">
        <v>10</v>
      </c>
      <c r="Y221">
        <v>2</v>
      </c>
      <c r="Z221">
        <v>1</v>
      </c>
      <c r="AA221">
        <v>3</v>
      </c>
      <c r="AB221">
        <v>4</v>
      </c>
      <c r="AC221">
        <v>5</v>
      </c>
      <c r="AD221">
        <v>6</v>
      </c>
      <c r="AE221">
        <v>7</v>
      </c>
      <c r="AF221">
        <v>8</v>
      </c>
      <c r="AG221">
        <f t="shared" si="3"/>
        <v>3</v>
      </c>
    </row>
    <row r="222" spans="1:33" x14ac:dyDescent="0.25">
      <c r="A222">
        <v>6905426468</v>
      </c>
      <c r="B222">
        <v>174216493</v>
      </c>
      <c r="C222" s="2">
        <v>43275.78634259259</v>
      </c>
      <c r="D222" s="2">
        <v>43275.788969907408</v>
      </c>
      <c r="E222" t="s">
        <v>341</v>
      </c>
      <c r="I222">
        <v>28</v>
      </c>
      <c r="J222" t="s">
        <v>41</v>
      </c>
      <c r="K222" t="s">
        <v>41</v>
      </c>
      <c r="L222" t="s">
        <v>41</v>
      </c>
      <c r="M222" t="s">
        <v>45</v>
      </c>
      <c r="N222" t="s">
        <v>191</v>
      </c>
      <c r="O222" t="s">
        <v>33</v>
      </c>
      <c r="P222" t="s">
        <v>33</v>
      </c>
      <c r="Q222" t="s">
        <v>36</v>
      </c>
      <c r="R222">
        <v>3</v>
      </c>
      <c r="S222">
        <v>2</v>
      </c>
      <c r="T222">
        <v>1</v>
      </c>
      <c r="U222">
        <v>4</v>
      </c>
      <c r="V222">
        <v>5</v>
      </c>
      <c r="W222">
        <v>9</v>
      </c>
      <c r="X222">
        <v>6</v>
      </c>
      <c r="Y222">
        <v>2</v>
      </c>
      <c r="Z222">
        <v>5</v>
      </c>
      <c r="AA222">
        <v>10</v>
      </c>
      <c r="AB222">
        <v>4</v>
      </c>
      <c r="AC222">
        <v>7</v>
      </c>
      <c r="AD222">
        <v>3</v>
      </c>
      <c r="AE222">
        <v>8</v>
      </c>
      <c r="AF222">
        <v>1</v>
      </c>
      <c r="AG222">
        <f t="shared" si="3"/>
        <v>1</v>
      </c>
    </row>
    <row r="223" spans="1:33" x14ac:dyDescent="0.25">
      <c r="A223">
        <v>6905323364</v>
      </c>
      <c r="B223">
        <v>174366944</v>
      </c>
      <c r="C223" s="2">
        <v>43275.473055555558</v>
      </c>
      <c r="D223" s="2">
        <v>43275.473055555558</v>
      </c>
      <c r="E223" t="s">
        <v>342</v>
      </c>
      <c r="F223" t="s">
        <v>343</v>
      </c>
      <c r="G223" t="s">
        <v>344</v>
      </c>
      <c r="H223" t="s">
        <v>345</v>
      </c>
      <c r="N223" t="s">
        <v>191</v>
      </c>
    </row>
    <row r="224" spans="1:33" x14ac:dyDescent="0.25">
      <c r="A224">
        <v>6905159895</v>
      </c>
      <c r="B224">
        <v>174216493</v>
      </c>
      <c r="C224" s="2">
        <v>43274.832060185188</v>
      </c>
      <c r="D224" s="2">
        <v>43274.835289351853</v>
      </c>
      <c r="E224" t="s">
        <v>346</v>
      </c>
      <c r="I224">
        <v>37</v>
      </c>
      <c r="J224" t="s">
        <v>33</v>
      </c>
      <c r="K224" t="s">
        <v>41</v>
      </c>
      <c r="L224" t="s">
        <v>33</v>
      </c>
      <c r="M224" t="s">
        <v>45</v>
      </c>
      <c r="N224" t="s">
        <v>191</v>
      </c>
      <c r="O224" t="s">
        <v>33</v>
      </c>
      <c r="P224" t="s">
        <v>41</v>
      </c>
      <c r="Q224" t="s">
        <v>36</v>
      </c>
      <c r="R224">
        <v>5</v>
      </c>
      <c r="S224">
        <v>1</v>
      </c>
      <c r="T224">
        <v>4</v>
      </c>
      <c r="U224">
        <v>2</v>
      </c>
      <c r="V224">
        <v>3</v>
      </c>
      <c r="W224">
        <v>10</v>
      </c>
      <c r="X224">
        <v>9</v>
      </c>
      <c r="Y224">
        <v>5</v>
      </c>
      <c r="Z224">
        <v>6</v>
      </c>
      <c r="AA224">
        <v>3</v>
      </c>
      <c r="AB224">
        <v>8</v>
      </c>
      <c r="AC224">
        <v>7</v>
      </c>
      <c r="AD224">
        <v>1</v>
      </c>
      <c r="AE224">
        <v>4</v>
      </c>
      <c r="AF224">
        <v>2</v>
      </c>
      <c r="AG224">
        <f t="shared" si="3"/>
        <v>2</v>
      </c>
    </row>
    <row r="225" spans="1:33" x14ac:dyDescent="0.25">
      <c r="A225">
        <v>6905154495</v>
      </c>
      <c r="B225">
        <v>174216493</v>
      </c>
      <c r="C225" s="2">
        <v>43274.809583333343</v>
      </c>
      <c r="D225" s="2">
        <v>43274.81145833333</v>
      </c>
      <c r="E225" t="s">
        <v>347</v>
      </c>
      <c r="I225">
        <v>42</v>
      </c>
      <c r="J225" t="s">
        <v>33</v>
      </c>
      <c r="K225" t="s">
        <v>41</v>
      </c>
      <c r="L225" t="s">
        <v>41</v>
      </c>
      <c r="M225" t="s">
        <v>45</v>
      </c>
      <c r="N225" t="s">
        <v>191</v>
      </c>
      <c r="O225" t="s">
        <v>33</v>
      </c>
      <c r="P225" t="s">
        <v>33</v>
      </c>
      <c r="Q225" t="s">
        <v>63</v>
      </c>
      <c r="R225">
        <v>5</v>
      </c>
      <c r="V225">
        <v>1</v>
      </c>
      <c r="W225">
        <v>9</v>
      </c>
      <c r="X225">
        <v>5</v>
      </c>
      <c r="Y225">
        <v>1</v>
      </c>
      <c r="Z225">
        <v>10</v>
      </c>
      <c r="AA225">
        <v>4</v>
      </c>
      <c r="AB225">
        <v>8</v>
      </c>
      <c r="AC225">
        <v>7</v>
      </c>
      <c r="AD225">
        <v>2</v>
      </c>
      <c r="AE225">
        <v>6</v>
      </c>
      <c r="AF225">
        <v>3</v>
      </c>
      <c r="AG225">
        <f t="shared" si="3"/>
        <v>3</v>
      </c>
    </row>
    <row r="226" spans="1:33" x14ac:dyDescent="0.25">
      <c r="A226">
        <v>6905122047</v>
      </c>
      <c r="B226">
        <v>174366944</v>
      </c>
      <c r="C226" s="2">
        <v>43274.684212962973</v>
      </c>
      <c r="D226" s="2">
        <v>43274.686273148152</v>
      </c>
      <c r="E226" t="s">
        <v>348</v>
      </c>
      <c r="F226" t="s">
        <v>349</v>
      </c>
      <c r="I226">
        <v>39</v>
      </c>
      <c r="J226" t="s">
        <v>33</v>
      </c>
      <c r="K226" t="s">
        <v>41</v>
      </c>
      <c r="L226" t="s">
        <v>41</v>
      </c>
      <c r="M226" t="s">
        <v>45</v>
      </c>
      <c r="N226" t="s">
        <v>191</v>
      </c>
      <c r="O226" t="s">
        <v>33</v>
      </c>
      <c r="P226" t="s">
        <v>41</v>
      </c>
      <c r="Q226" t="s">
        <v>36</v>
      </c>
      <c r="R226">
        <v>1</v>
      </c>
      <c r="S226">
        <v>5</v>
      </c>
      <c r="T226">
        <v>2</v>
      </c>
      <c r="U226">
        <v>3</v>
      </c>
      <c r="V226">
        <v>4</v>
      </c>
      <c r="W226">
        <v>10</v>
      </c>
      <c r="X226">
        <v>2</v>
      </c>
      <c r="Y226">
        <v>3</v>
      </c>
      <c r="Z226">
        <v>9</v>
      </c>
      <c r="AA226">
        <v>5</v>
      </c>
      <c r="AB226">
        <v>6</v>
      </c>
      <c r="AC226">
        <v>8</v>
      </c>
      <c r="AD226">
        <v>1</v>
      </c>
      <c r="AE226">
        <v>4</v>
      </c>
      <c r="AF226">
        <v>7</v>
      </c>
      <c r="AG226">
        <f t="shared" si="3"/>
        <v>2</v>
      </c>
    </row>
    <row r="227" spans="1:33" x14ac:dyDescent="0.25">
      <c r="A227">
        <v>6905054618</v>
      </c>
      <c r="B227">
        <v>174366944</v>
      </c>
      <c r="C227" s="2">
        <v>43274.488564814812</v>
      </c>
      <c r="D227" s="2">
        <v>43274.489247685182</v>
      </c>
      <c r="E227" t="s">
        <v>323</v>
      </c>
      <c r="F227" t="s">
        <v>350</v>
      </c>
      <c r="G227" t="s">
        <v>351</v>
      </c>
      <c r="H227" t="s">
        <v>352</v>
      </c>
      <c r="I227">
        <v>36</v>
      </c>
      <c r="J227" t="s">
        <v>33</v>
      </c>
      <c r="K227" t="s">
        <v>41</v>
      </c>
      <c r="L227" t="s">
        <v>41</v>
      </c>
      <c r="M227" t="s">
        <v>45</v>
      </c>
      <c r="N227" t="s">
        <v>191</v>
      </c>
      <c r="O227" t="s">
        <v>33</v>
      </c>
      <c r="P227" t="s">
        <v>41</v>
      </c>
      <c r="Q227" t="s">
        <v>36</v>
      </c>
      <c r="R227">
        <v>1</v>
      </c>
      <c r="S227">
        <v>2</v>
      </c>
      <c r="T227">
        <v>4</v>
      </c>
      <c r="U227">
        <v>3</v>
      </c>
      <c r="V227">
        <v>5</v>
      </c>
      <c r="W227">
        <v>1</v>
      </c>
      <c r="X227">
        <v>2</v>
      </c>
      <c r="Y227">
        <v>3</v>
      </c>
      <c r="Z227">
        <v>4</v>
      </c>
      <c r="AA227">
        <v>5</v>
      </c>
      <c r="AB227">
        <v>6</v>
      </c>
      <c r="AC227">
        <v>7</v>
      </c>
      <c r="AD227">
        <v>8</v>
      </c>
      <c r="AE227">
        <v>9</v>
      </c>
      <c r="AF227">
        <v>10</v>
      </c>
      <c r="AG227">
        <f t="shared" si="3"/>
        <v>2</v>
      </c>
    </row>
    <row r="228" spans="1:33" x14ac:dyDescent="0.25">
      <c r="A228">
        <v>6905051515</v>
      </c>
      <c r="B228">
        <v>174216493</v>
      </c>
      <c r="C228" s="2">
        <v>43274.480092592603</v>
      </c>
      <c r="D228" s="2">
        <v>43274.480995370373</v>
      </c>
      <c r="E228" t="s">
        <v>353</v>
      </c>
      <c r="I228">
        <v>28</v>
      </c>
      <c r="J228" t="s">
        <v>41</v>
      </c>
      <c r="K228" t="s">
        <v>41</v>
      </c>
      <c r="L228" t="s">
        <v>41</v>
      </c>
      <c r="M228" t="s">
        <v>45</v>
      </c>
      <c r="N228" t="s">
        <v>191</v>
      </c>
      <c r="O228" t="s">
        <v>33</v>
      </c>
      <c r="P228" t="s">
        <v>41</v>
      </c>
      <c r="Q228" t="s">
        <v>36</v>
      </c>
      <c r="R228">
        <v>1</v>
      </c>
      <c r="S228">
        <v>2</v>
      </c>
      <c r="T228">
        <v>3</v>
      </c>
      <c r="U228">
        <v>4</v>
      </c>
      <c r="V228">
        <v>5</v>
      </c>
      <c r="W228">
        <v>1</v>
      </c>
      <c r="X228">
        <v>2</v>
      </c>
      <c r="Y228">
        <v>3</v>
      </c>
      <c r="Z228">
        <v>4</v>
      </c>
      <c r="AA228">
        <v>5</v>
      </c>
      <c r="AB228">
        <v>6</v>
      </c>
      <c r="AC228">
        <v>7</v>
      </c>
      <c r="AD228">
        <v>8</v>
      </c>
      <c r="AE228">
        <v>9</v>
      </c>
      <c r="AF228">
        <v>10</v>
      </c>
      <c r="AG228">
        <f t="shared" si="3"/>
        <v>1</v>
      </c>
    </row>
    <row r="229" spans="1:33" x14ac:dyDescent="0.25">
      <c r="A229">
        <v>6904861773</v>
      </c>
      <c r="B229">
        <v>174366944</v>
      </c>
      <c r="C229" s="2">
        <v>43273.807743055557</v>
      </c>
      <c r="D229" s="2">
        <v>43273.811851851853</v>
      </c>
      <c r="E229" t="s">
        <v>354</v>
      </c>
      <c r="F229" t="s">
        <v>355</v>
      </c>
      <c r="G229" t="s">
        <v>356</v>
      </c>
      <c r="H229" t="s">
        <v>357</v>
      </c>
      <c r="I229">
        <v>40</v>
      </c>
      <c r="J229" t="s">
        <v>33</v>
      </c>
      <c r="K229" t="s">
        <v>41</v>
      </c>
      <c r="L229" t="s">
        <v>33</v>
      </c>
      <c r="M229" t="s">
        <v>45</v>
      </c>
      <c r="N229" t="s">
        <v>191</v>
      </c>
      <c r="O229" t="s">
        <v>33</v>
      </c>
      <c r="P229" t="s">
        <v>33</v>
      </c>
      <c r="Q229" t="s">
        <v>36</v>
      </c>
      <c r="R229">
        <v>5</v>
      </c>
      <c r="S229">
        <v>3</v>
      </c>
      <c r="T229">
        <v>4</v>
      </c>
      <c r="U229">
        <v>2</v>
      </c>
      <c r="V229">
        <v>1</v>
      </c>
      <c r="W229">
        <v>1</v>
      </c>
      <c r="X229">
        <v>8</v>
      </c>
      <c r="Y229">
        <v>7</v>
      </c>
      <c r="Z229">
        <v>9</v>
      </c>
      <c r="AA229">
        <v>6</v>
      </c>
      <c r="AB229">
        <v>2</v>
      </c>
      <c r="AC229">
        <v>4</v>
      </c>
      <c r="AD229">
        <v>5</v>
      </c>
      <c r="AE229">
        <v>10</v>
      </c>
      <c r="AF229">
        <v>3</v>
      </c>
      <c r="AG229">
        <f t="shared" si="3"/>
        <v>3</v>
      </c>
    </row>
    <row r="230" spans="1:33" x14ac:dyDescent="0.25">
      <c r="A230">
        <v>6904853111</v>
      </c>
      <c r="B230">
        <v>166090270</v>
      </c>
      <c r="C230" s="2">
        <v>43273.785752314812</v>
      </c>
      <c r="D230" s="2">
        <v>43273.786759259259</v>
      </c>
      <c r="E230" t="s">
        <v>358</v>
      </c>
      <c r="I230">
        <v>47</v>
      </c>
      <c r="J230" t="s">
        <v>41</v>
      </c>
      <c r="K230" t="s">
        <v>41</v>
      </c>
      <c r="L230" t="s">
        <v>41</v>
      </c>
      <c r="M230" t="s">
        <v>45</v>
      </c>
      <c r="N230" t="s">
        <v>191</v>
      </c>
      <c r="O230" t="s">
        <v>41</v>
      </c>
      <c r="P230" t="s">
        <v>41</v>
      </c>
      <c r="Q230" t="s">
        <v>36</v>
      </c>
      <c r="R230">
        <v>1</v>
      </c>
      <c r="S230">
        <v>2</v>
      </c>
      <c r="T230">
        <v>3</v>
      </c>
      <c r="U230">
        <v>4</v>
      </c>
      <c r="V230">
        <v>5</v>
      </c>
      <c r="W230">
        <v>1</v>
      </c>
      <c r="X230">
        <v>5</v>
      </c>
      <c r="Y230">
        <v>3</v>
      </c>
      <c r="Z230">
        <v>4</v>
      </c>
      <c r="AA230">
        <v>2</v>
      </c>
      <c r="AB230">
        <v>6</v>
      </c>
      <c r="AC230">
        <v>7</v>
      </c>
      <c r="AD230">
        <v>8</v>
      </c>
      <c r="AE230">
        <v>9</v>
      </c>
      <c r="AF230">
        <v>10</v>
      </c>
      <c r="AG230">
        <f t="shared" si="3"/>
        <v>3</v>
      </c>
    </row>
    <row r="231" spans="1:33" x14ac:dyDescent="0.25">
      <c r="A231">
        <v>6904852604</v>
      </c>
      <c r="B231">
        <v>174216493</v>
      </c>
      <c r="C231" s="2">
        <v>43273.783715277779</v>
      </c>
      <c r="D231" s="2">
        <v>43273.785821759258</v>
      </c>
      <c r="E231" t="s">
        <v>359</v>
      </c>
      <c r="I231">
        <v>39</v>
      </c>
      <c r="J231" t="s">
        <v>33</v>
      </c>
      <c r="K231" t="s">
        <v>41</v>
      </c>
      <c r="L231" t="s">
        <v>33</v>
      </c>
      <c r="M231" t="s">
        <v>45</v>
      </c>
      <c r="N231" t="s">
        <v>191</v>
      </c>
      <c r="O231" t="s">
        <v>33</v>
      </c>
      <c r="P231" t="s">
        <v>41</v>
      </c>
      <c r="Q231" t="s">
        <v>36</v>
      </c>
      <c r="R231">
        <v>3</v>
      </c>
      <c r="S231">
        <v>1</v>
      </c>
      <c r="U231">
        <v>4</v>
      </c>
      <c r="V231">
        <v>5</v>
      </c>
      <c r="W231">
        <v>6</v>
      </c>
      <c r="X231">
        <v>9</v>
      </c>
      <c r="Y231">
        <v>4</v>
      </c>
      <c r="Z231">
        <v>2</v>
      </c>
      <c r="AA231">
        <v>5</v>
      </c>
      <c r="AB231">
        <v>3</v>
      </c>
      <c r="AC231">
        <v>7</v>
      </c>
      <c r="AD231">
        <v>8</v>
      </c>
      <c r="AE231">
        <v>10</v>
      </c>
      <c r="AF231">
        <v>1</v>
      </c>
      <c r="AG231">
        <f t="shared" si="3"/>
        <v>2</v>
      </c>
    </row>
    <row r="232" spans="1:33" x14ac:dyDescent="0.25">
      <c r="A232">
        <v>6904847713</v>
      </c>
      <c r="B232">
        <v>174366944</v>
      </c>
      <c r="C232" s="2">
        <v>43273.770520833343</v>
      </c>
      <c r="D232" s="2">
        <v>43273.771736111114</v>
      </c>
      <c r="E232" t="s">
        <v>360</v>
      </c>
      <c r="F232" t="s">
        <v>361</v>
      </c>
      <c r="G232" t="s">
        <v>362</v>
      </c>
      <c r="H232" t="s">
        <v>363</v>
      </c>
      <c r="J232" t="s">
        <v>33</v>
      </c>
      <c r="K232" t="s">
        <v>41</v>
      </c>
      <c r="L232" t="s">
        <v>41</v>
      </c>
      <c r="M232" t="s">
        <v>45</v>
      </c>
      <c r="N232" t="s">
        <v>191</v>
      </c>
      <c r="O232" t="s">
        <v>33</v>
      </c>
      <c r="P232" t="s">
        <v>33</v>
      </c>
      <c r="Q232" t="s">
        <v>42</v>
      </c>
      <c r="R232">
        <v>1</v>
      </c>
      <c r="S232">
        <v>4</v>
      </c>
      <c r="T232">
        <v>2</v>
      </c>
      <c r="U232">
        <v>3</v>
      </c>
      <c r="V232">
        <v>5</v>
      </c>
      <c r="W232">
        <v>10</v>
      </c>
      <c r="X232">
        <v>2</v>
      </c>
      <c r="Y232">
        <v>1</v>
      </c>
      <c r="Z232">
        <v>4</v>
      </c>
      <c r="AA232">
        <v>5</v>
      </c>
      <c r="AB232">
        <v>3</v>
      </c>
      <c r="AC232">
        <v>6</v>
      </c>
      <c r="AD232">
        <v>7</v>
      </c>
      <c r="AE232">
        <v>8</v>
      </c>
      <c r="AF232">
        <v>9</v>
      </c>
    </row>
    <row r="233" spans="1:33" x14ac:dyDescent="0.25">
      <c r="A233">
        <v>6904844363</v>
      </c>
      <c r="B233">
        <v>174366944</v>
      </c>
      <c r="C233" s="2">
        <v>43273.762060185189</v>
      </c>
      <c r="D233" s="2">
        <v>43273.763078703712</v>
      </c>
      <c r="E233" t="s">
        <v>364</v>
      </c>
      <c r="F233" t="s">
        <v>365</v>
      </c>
      <c r="J233" t="s">
        <v>33</v>
      </c>
      <c r="K233" t="s">
        <v>41</v>
      </c>
      <c r="L233" t="s">
        <v>33</v>
      </c>
      <c r="M233" t="s">
        <v>45</v>
      </c>
      <c r="N233" t="s">
        <v>191</v>
      </c>
      <c r="O233" t="s">
        <v>33</v>
      </c>
      <c r="P233" t="s">
        <v>33</v>
      </c>
      <c r="Q233" t="s">
        <v>36</v>
      </c>
      <c r="R233">
        <v>2</v>
      </c>
      <c r="S233">
        <v>1</v>
      </c>
      <c r="T233">
        <v>4</v>
      </c>
      <c r="U233">
        <v>3</v>
      </c>
      <c r="V233">
        <v>5</v>
      </c>
      <c r="W233">
        <v>1</v>
      </c>
      <c r="X233">
        <v>9</v>
      </c>
      <c r="Y233">
        <v>10</v>
      </c>
      <c r="Z233">
        <v>8</v>
      </c>
      <c r="AA233">
        <v>7</v>
      </c>
      <c r="AB233">
        <v>6</v>
      </c>
      <c r="AC233">
        <v>5</v>
      </c>
      <c r="AD233">
        <v>4</v>
      </c>
      <c r="AE233">
        <v>3</v>
      </c>
      <c r="AF233">
        <v>2</v>
      </c>
    </row>
    <row r="234" spans="1:33" x14ac:dyDescent="0.25">
      <c r="A234">
        <v>6904843592</v>
      </c>
      <c r="B234">
        <v>174366944</v>
      </c>
      <c r="C234" s="2">
        <v>43273.75885416667</v>
      </c>
      <c r="D234" s="2">
        <v>43273.761458333327</v>
      </c>
      <c r="E234" t="s">
        <v>366</v>
      </c>
      <c r="F234" t="s">
        <v>367</v>
      </c>
      <c r="G234" t="s">
        <v>368</v>
      </c>
      <c r="H234" t="s">
        <v>369</v>
      </c>
      <c r="J234" t="s">
        <v>33</v>
      </c>
      <c r="K234" t="s">
        <v>41</v>
      </c>
      <c r="L234" t="s">
        <v>41</v>
      </c>
      <c r="M234" t="s">
        <v>45</v>
      </c>
      <c r="N234" t="s">
        <v>191</v>
      </c>
      <c r="O234" t="s">
        <v>33</v>
      </c>
      <c r="P234" t="s">
        <v>41</v>
      </c>
      <c r="Q234" t="s">
        <v>42</v>
      </c>
      <c r="R234">
        <v>4</v>
      </c>
      <c r="S234">
        <v>2</v>
      </c>
      <c r="T234">
        <v>1</v>
      </c>
      <c r="U234">
        <v>3</v>
      </c>
      <c r="V234">
        <v>5</v>
      </c>
      <c r="W234">
        <v>2</v>
      </c>
      <c r="X234">
        <v>5</v>
      </c>
      <c r="Y234">
        <v>1</v>
      </c>
      <c r="Z234">
        <v>4</v>
      </c>
      <c r="AA234">
        <v>6</v>
      </c>
      <c r="AB234">
        <v>8</v>
      </c>
      <c r="AC234">
        <v>9</v>
      </c>
      <c r="AD234">
        <v>3</v>
      </c>
      <c r="AE234">
        <v>10</v>
      </c>
      <c r="AF234">
        <v>7</v>
      </c>
    </row>
    <row r="235" spans="1:33" x14ac:dyDescent="0.25">
      <c r="A235">
        <v>6903958261</v>
      </c>
      <c r="B235">
        <v>174216493</v>
      </c>
      <c r="C235" s="2">
        <v>43272.336678240739</v>
      </c>
      <c r="D235" s="2">
        <v>43272.337881944448</v>
      </c>
      <c r="E235" t="s">
        <v>370</v>
      </c>
      <c r="J235" t="s">
        <v>33</v>
      </c>
      <c r="K235" t="s">
        <v>41</v>
      </c>
      <c r="L235" t="s">
        <v>41</v>
      </c>
      <c r="M235" t="s">
        <v>45</v>
      </c>
      <c r="N235" t="s">
        <v>191</v>
      </c>
      <c r="O235" t="s">
        <v>33</v>
      </c>
      <c r="P235" t="s">
        <v>41</v>
      </c>
      <c r="Q235" t="s">
        <v>36</v>
      </c>
      <c r="R235">
        <v>2</v>
      </c>
      <c r="S235">
        <v>1</v>
      </c>
      <c r="T235">
        <v>4</v>
      </c>
      <c r="U235">
        <v>5</v>
      </c>
      <c r="V235">
        <v>3</v>
      </c>
      <c r="W235">
        <v>1</v>
      </c>
      <c r="X235">
        <v>2</v>
      </c>
      <c r="Y235">
        <v>3</v>
      </c>
      <c r="Z235">
        <v>4</v>
      </c>
      <c r="AA235">
        <v>5</v>
      </c>
      <c r="AB235">
        <v>6</v>
      </c>
      <c r="AC235">
        <v>7</v>
      </c>
      <c r="AD235">
        <v>8</v>
      </c>
      <c r="AE235">
        <v>9</v>
      </c>
      <c r="AF235">
        <v>10</v>
      </c>
    </row>
    <row r="236" spans="1:33" x14ac:dyDescent="0.25">
      <c r="A236">
        <v>6903715642</v>
      </c>
      <c r="B236">
        <v>174216493</v>
      </c>
      <c r="C236" s="2">
        <v>43271.800798611112</v>
      </c>
      <c r="D236" s="2">
        <v>43271.803495370368</v>
      </c>
      <c r="E236" t="s">
        <v>371</v>
      </c>
      <c r="J236" t="s">
        <v>41</v>
      </c>
      <c r="K236" t="s">
        <v>41</v>
      </c>
      <c r="L236" t="s">
        <v>41</v>
      </c>
      <c r="M236" t="s">
        <v>45</v>
      </c>
      <c r="N236" t="s">
        <v>191</v>
      </c>
      <c r="O236" t="s">
        <v>33</v>
      </c>
      <c r="P236" t="s">
        <v>33</v>
      </c>
      <c r="Q236" t="s">
        <v>36</v>
      </c>
      <c r="R236">
        <v>4</v>
      </c>
      <c r="S236">
        <v>1</v>
      </c>
      <c r="T236">
        <v>3</v>
      </c>
      <c r="U236">
        <v>2</v>
      </c>
      <c r="V236">
        <v>5</v>
      </c>
      <c r="W236">
        <v>1</v>
      </c>
      <c r="X236">
        <v>7</v>
      </c>
      <c r="Y236">
        <v>5</v>
      </c>
      <c r="Z236">
        <v>4</v>
      </c>
      <c r="AA236">
        <v>6</v>
      </c>
      <c r="AB236">
        <v>2</v>
      </c>
      <c r="AC236">
        <v>3</v>
      </c>
      <c r="AD236">
        <v>9</v>
      </c>
      <c r="AE236">
        <v>8</v>
      </c>
      <c r="AF236">
        <v>10</v>
      </c>
    </row>
    <row r="237" spans="1:33" x14ac:dyDescent="0.25">
      <c r="A237">
        <v>6903697087</v>
      </c>
      <c r="B237">
        <v>166090270</v>
      </c>
      <c r="C237" s="2">
        <v>43271.764837962961</v>
      </c>
      <c r="D237" s="2">
        <v>43271.765497685177</v>
      </c>
      <c r="E237" t="s">
        <v>364</v>
      </c>
      <c r="J237" t="s">
        <v>33</v>
      </c>
      <c r="K237" t="s">
        <v>41</v>
      </c>
      <c r="L237" t="s">
        <v>41</v>
      </c>
      <c r="M237" t="s">
        <v>34</v>
      </c>
      <c r="N237" t="s">
        <v>372</v>
      </c>
      <c r="O237" t="s">
        <v>33</v>
      </c>
      <c r="P237" t="s">
        <v>33</v>
      </c>
      <c r="Q237" t="s">
        <v>36</v>
      </c>
      <c r="R237">
        <v>1</v>
      </c>
      <c r="S237">
        <v>2</v>
      </c>
      <c r="T237">
        <v>3</v>
      </c>
      <c r="U237">
        <v>4</v>
      </c>
      <c r="V237">
        <v>5</v>
      </c>
      <c r="W237">
        <v>1</v>
      </c>
      <c r="X237">
        <v>2</v>
      </c>
      <c r="Y237">
        <v>3</v>
      </c>
      <c r="Z237">
        <v>4</v>
      </c>
      <c r="AA237">
        <v>5</v>
      </c>
      <c r="AB237">
        <v>7</v>
      </c>
      <c r="AC237">
        <v>6</v>
      </c>
      <c r="AD237">
        <v>8</v>
      </c>
      <c r="AE237">
        <v>9</v>
      </c>
      <c r="AF237">
        <v>10</v>
      </c>
    </row>
    <row r="238" spans="1:33" x14ac:dyDescent="0.25">
      <c r="A238">
        <v>6893202279</v>
      </c>
      <c r="B238">
        <v>174216493</v>
      </c>
      <c r="C238" s="2">
        <v>43254.772604166668</v>
      </c>
      <c r="D238" s="2">
        <v>43254.773460648154</v>
      </c>
      <c r="E238" t="s">
        <v>373</v>
      </c>
      <c r="J238" t="s">
        <v>33</v>
      </c>
      <c r="K238" t="s">
        <v>41</v>
      </c>
      <c r="L238" t="s">
        <v>33</v>
      </c>
      <c r="N238" t="s">
        <v>191</v>
      </c>
      <c r="O238" t="s">
        <v>33</v>
      </c>
      <c r="P238" t="s">
        <v>33</v>
      </c>
      <c r="Q238" t="s">
        <v>36</v>
      </c>
      <c r="W238">
        <v>1</v>
      </c>
      <c r="Y238">
        <v>8</v>
      </c>
      <c r="Z238">
        <v>10</v>
      </c>
      <c r="AA238">
        <v>4</v>
      </c>
      <c r="AD238">
        <v>7</v>
      </c>
      <c r="AE238">
        <v>2</v>
      </c>
      <c r="AF238">
        <v>3</v>
      </c>
    </row>
    <row r="239" spans="1:33" x14ac:dyDescent="0.25">
      <c r="A239">
        <v>6893202204</v>
      </c>
      <c r="B239">
        <v>174216493</v>
      </c>
      <c r="C239" s="2">
        <v>43254.771608796298</v>
      </c>
      <c r="D239" s="2">
        <v>43254.773287037038</v>
      </c>
      <c r="E239" t="s">
        <v>342</v>
      </c>
      <c r="J239" t="s">
        <v>33</v>
      </c>
      <c r="K239" t="s">
        <v>41</v>
      </c>
      <c r="L239" t="s">
        <v>33</v>
      </c>
      <c r="N239" t="s">
        <v>191</v>
      </c>
      <c r="O239" t="s">
        <v>33</v>
      </c>
      <c r="P239" t="s">
        <v>41</v>
      </c>
      <c r="Q239" t="s">
        <v>36</v>
      </c>
      <c r="W239">
        <v>6</v>
      </c>
      <c r="X239">
        <v>7</v>
      </c>
      <c r="Y239">
        <v>2</v>
      </c>
      <c r="Z239">
        <v>8</v>
      </c>
      <c r="AB239">
        <v>4</v>
      </c>
      <c r="AC239">
        <v>5</v>
      </c>
      <c r="AE239">
        <v>9</v>
      </c>
      <c r="AF239">
        <v>3</v>
      </c>
    </row>
    <row r="240" spans="1:33" x14ac:dyDescent="0.25">
      <c r="A240">
        <v>6893201399</v>
      </c>
      <c r="B240">
        <v>174216493</v>
      </c>
      <c r="C240" s="2">
        <v>43254.76834490741</v>
      </c>
      <c r="D240" s="2">
        <v>43254.771180555559</v>
      </c>
      <c r="E240" t="s">
        <v>374</v>
      </c>
      <c r="J240" t="s">
        <v>41</v>
      </c>
      <c r="K240" t="s">
        <v>41</v>
      </c>
      <c r="L240" t="s">
        <v>41</v>
      </c>
      <c r="N240" t="s">
        <v>191</v>
      </c>
      <c r="O240" t="s">
        <v>33</v>
      </c>
      <c r="P240" t="s">
        <v>41</v>
      </c>
      <c r="Q240" t="s">
        <v>36</v>
      </c>
      <c r="AC240">
        <v>10</v>
      </c>
      <c r="AF240">
        <v>1</v>
      </c>
    </row>
    <row r="241" spans="1:17" x14ac:dyDescent="0.25">
      <c r="A241">
        <v>6570088595</v>
      </c>
      <c r="B241">
        <v>166090270</v>
      </c>
      <c r="C241" s="2">
        <v>43076.217453703714</v>
      </c>
      <c r="D241" s="2">
        <v>43076.218032407407</v>
      </c>
      <c r="E241" t="s">
        <v>375</v>
      </c>
      <c r="J241" t="s">
        <v>41</v>
      </c>
      <c r="K241" t="s">
        <v>41</v>
      </c>
      <c r="L241" t="s">
        <v>41</v>
      </c>
      <c r="N241" t="s">
        <v>191</v>
      </c>
      <c r="O241" t="s">
        <v>41</v>
      </c>
      <c r="P241" t="s">
        <v>41</v>
      </c>
      <c r="Q241" t="s">
        <v>36</v>
      </c>
    </row>
    <row r="242" spans="1:17" x14ac:dyDescent="0.25">
      <c r="A242">
        <v>6569173674</v>
      </c>
      <c r="B242">
        <v>166090270</v>
      </c>
      <c r="C242" s="2">
        <v>43075.706087962957</v>
      </c>
      <c r="D242" s="2">
        <v>43075.716168981482</v>
      </c>
      <c r="E242" t="s">
        <v>376</v>
      </c>
      <c r="J242" t="s">
        <v>41</v>
      </c>
      <c r="K242" t="s">
        <v>41</v>
      </c>
      <c r="L242" t="s">
        <v>33</v>
      </c>
      <c r="N242" t="s">
        <v>191</v>
      </c>
      <c r="O242" t="s">
        <v>33</v>
      </c>
      <c r="P242" t="s">
        <v>33</v>
      </c>
      <c r="Q242" t="s">
        <v>36</v>
      </c>
    </row>
    <row r="243" spans="1:17" x14ac:dyDescent="0.25">
      <c r="A243">
        <v>6549171961</v>
      </c>
      <c r="B243">
        <v>166090270</v>
      </c>
      <c r="C243" s="2">
        <v>43067.279664351852</v>
      </c>
      <c r="D243" s="2">
        <v>43067.280127314807</v>
      </c>
      <c r="E243" t="s">
        <v>377</v>
      </c>
      <c r="J243" t="s">
        <v>33</v>
      </c>
      <c r="K243" t="s">
        <v>41</v>
      </c>
      <c r="L243" t="s">
        <v>33</v>
      </c>
      <c r="N243" t="s">
        <v>191</v>
      </c>
      <c r="O243" t="s">
        <v>33</v>
      </c>
      <c r="P243" t="s">
        <v>33</v>
      </c>
      <c r="Q243" t="s">
        <v>36</v>
      </c>
    </row>
    <row r="244" spans="1:17" x14ac:dyDescent="0.25">
      <c r="A244">
        <v>6545093597</v>
      </c>
      <c r="B244">
        <v>166090270</v>
      </c>
      <c r="C244" s="2">
        <v>43065.944247685176</v>
      </c>
      <c r="D244" s="2">
        <v>43065.94462962963</v>
      </c>
      <c r="E244" t="s">
        <v>378</v>
      </c>
      <c r="J244" t="s">
        <v>33</v>
      </c>
      <c r="K244" t="s">
        <v>33</v>
      </c>
      <c r="L244" t="s">
        <v>33</v>
      </c>
      <c r="N244" t="s">
        <v>191</v>
      </c>
      <c r="O244" t="s">
        <v>33</v>
      </c>
      <c r="P244" t="s">
        <v>33</v>
      </c>
      <c r="Q244" t="s">
        <v>36</v>
      </c>
    </row>
    <row r="245" spans="1:17" x14ac:dyDescent="0.25">
      <c r="A245">
        <v>6544062051</v>
      </c>
      <c r="B245">
        <v>166090270</v>
      </c>
      <c r="C245" s="2">
        <v>43064.918796296297</v>
      </c>
      <c r="D245" s="2">
        <v>43064.91982638889</v>
      </c>
      <c r="E245" t="s">
        <v>379</v>
      </c>
      <c r="J245" t="s">
        <v>33</v>
      </c>
      <c r="K245" t="s">
        <v>33</v>
      </c>
      <c r="L245" t="s">
        <v>41</v>
      </c>
      <c r="N245" t="s">
        <v>191</v>
      </c>
      <c r="O245" t="s">
        <v>33</v>
      </c>
      <c r="P245" t="s">
        <v>33</v>
      </c>
      <c r="Q245" t="s">
        <v>63</v>
      </c>
    </row>
    <row r="246" spans="1:17" x14ac:dyDescent="0.25">
      <c r="A246">
        <v>6543544747</v>
      </c>
      <c r="B246">
        <v>166090270</v>
      </c>
      <c r="C246" s="2">
        <v>43064.334629629629</v>
      </c>
      <c r="D246" s="2">
        <v>43064.33556712963</v>
      </c>
      <c r="E246" t="s">
        <v>380</v>
      </c>
      <c r="J246" t="s">
        <v>33</v>
      </c>
      <c r="K246" t="s">
        <v>41</v>
      </c>
      <c r="L246" t="s">
        <v>41</v>
      </c>
      <c r="N246" t="s">
        <v>191</v>
      </c>
      <c r="O246" t="s">
        <v>33</v>
      </c>
      <c r="P246" t="s">
        <v>41</v>
      </c>
      <c r="Q246" t="s">
        <v>42</v>
      </c>
    </row>
    <row r="247" spans="1:17" x14ac:dyDescent="0.25">
      <c r="A247">
        <v>6543103303</v>
      </c>
      <c r="B247">
        <v>166090270</v>
      </c>
      <c r="C247" s="2">
        <v>43063.77920138889</v>
      </c>
      <c r="D247" s="2">
        <v>43063.779699074083</v>
      </c>
      <c r="E247" t="s">
        <v>381</v>
      </c>
      <c r="J247" t="s">
        <v>41</v>
      </c>
      <c r="K247" t="s">
        <v>41</v>
      </c>
      <c r="L247" t="s">
        <v>41</v>
      </c>
      <c r="N247" t="s">
        <v>191</v>
      </c>
      <c r="O247" t="s">
        <v>33</v>
      </c>
      <c r="P247" t="s">
        <v>33</v>
      </c>
      <c r="Q247" t="s">
        <v>36</v>
      </c>
    </row>
    <row r="248" spans="1:17" x14ac:dyDescent="0.25">
      <c r="A248">
        <v>6543041433</v>
      </c>
      <c r="B248">
        <v>166090270</v>
      </c>
      <c r="C248" s="2">
        <v>43063.720138888893</v>
      </c>
      <c r="D248" s="2">
        <v>43063.720625000002</v>
      </c>
      <c r="E248" t="s">
        <v>382</v>
      </c>
      <c r="J248" t="s">
        <v>41</v>
      </c>
      <c r="K248" t="s">
        <v>41</v>
      </c>
      <c r="L248" t="s">
        <v>41</v>
      </c>
      <c r="N248" t="s">
        <v>191</v>
      </c>
      <c r="O248" t="s">
        <v>33</v>
      </c>
      <c r="P248" t="s">
        <v>41</v>
      </c>
      <c r="Q248" t="s">
        <v>36</v>
      </c>
    </row>
    <row r="249" spans="1:17" x14ac:dyDescent="0.25">
      <c r="A249">
        <v>6542738331</v>
      </c>
      <c r="B249">
        <v>166090270</v>
      </c>
      <c r="C249" s="2">
        <v>43063.521469907413</v>
      </c>
      <c r="D249" s="2">
        <v>43063.522002314807</v>
      </c>
      <c r="E249" t="s">
        <v>383</v>
      </c>
      <c r="J249" t="s">
        <v>41</v>
      </c>
      <c r="K249" t="s">
        <v>41</v>
      </c>
      <c r="L249" t="s">
        <v>41</v>
      </c>
      <c r="N249" t="s">
        <v>191</v>
      </c>
      <c r="O249" t="s">
        <v>33</v>
      </c>
      <c r="P249" t="s">
        <v>33</v>
      </c>
      <c r="Q249" t="s">
        <v>36</v>
      </c>
    </row>
    <row r="250" spans="1:17" x14ac:dyDescent="0.25">
      <c r="A250">
        <v>6542462888</v>
      </c>
      <c r="B250">
        <v>166090270</v>
      </c>
      <c r="C250" s="2">
        <v>43063.390601851846</v>
      </c>
      <c r="D250" s="2">
        <v>43063.391261574077</v>
      </c>
      <c r="E250" t="s">
        <v>384</v>
      </c>
      <c r="J250" t="s">
        <v>41</v>
      </c>
      <c r="K250" t="s">
        <v>41</v>
      </c>
      <c r="L250" t="s">
        <v>41</v>
      </c>
      <c r="N250" t="s">
        <v>191</v>
      </c>
      <c r="O250" t="s">
        <v>33</v>
      </c>
      <c r="P250" t="s">
        <v>33</v>
      </c>
      <c r="Q250" t="s">
        <v>36</v>
      </c>
    </row>
    <row r="251" spans="1:17" x14ac:dyDescent="0.25">
      <c r="A251">
        <v>6542440247</v>
      </c>
      <c r="B251">
        <v>166090270</v>
      </c>
      <c r="C251" s="2">
        <v>43063.379618055558</v>
      </c>
      <c r="D251" s="2">
        <v>43063.38140046296</v>
      </c>
      <c r="E251" t="s">
        <v>385</v>
      </c>
      <c r="J251" t="s">
        <v>33</v>
      </c>
      <c r="K251" t="s">
        <v>41</v>
      </c>
      <c r="L251" t="s">
        <v>41</v>
      </c>
      <c r="N251" t="s">
        <v>191</v>
      </c>
      <c r="O251" t="s">
        <v>33</v>
      </c>
      <c r="P251" t="s">
        <v>33</v>
      </c>
      <c r="Q251" t="s">
        <v>36</v>
      </c>
    </row>
    <row r="252" spans="1:17" x14ac:dyDescent="0.25">
      <c r="A252">
        <v>6542373778</v>
      </c>
      <c r="B252">
        <v>166090270</v>
      </c>
      <c r="C252" s="2">
        <v>43063.352766203701</v>
      </c>
      <c r="D252" s="2">
        <v>43063.353171296287</v>
      </c>
      <c r="E252" t="s">
        <v>386</v>
      </c>
      <c r="J252" t="s">
        <v>33</v>
      </c>
      <c r="K252" t="s">
        <v>41</v>
      </c>
      <c r="L252" t="s">
        <v>33</v>
      </c>
      <c r="N252" t="s">
        <v>191</v>
      </c>
      <c r="O252" t="s">
        <v>33</v>
      </c>
      <c r="P252" t="s">
        <v>33</v>
      </c>
      <c r="Q252" t="s">
        <v>63</v>
      </c>
    </row>
    <row r="253" spans="1:17" x14ac:dyDescent="0.25">
      <c r="A253">
        <v>6541736538</v>
      </c>
      <c r="B253">
        <v>166090270</v>
      </c>
      <c r="C253" s="2">
        <v>43062.969386574077</v>
      </c>
      <c r="D253" s="2">
        <v>43062.969826388893</v>
      </c>
      <c r="E253" t="s">
        <v>387</v>
      </c>
      <c r="J253" t="s">
        <v>33</v>
      </c>
      <c r="K253" t="s">
        <v>33</v>
      </c>
      <c r="L253" t="s">
        <v>33</v>
      </c>
      <c r="N253" t="s">
        <v>191</v>
      </c>
      <c r="O253" t="s">
        <v>33</v>
      </c>
      <c r="P253" t="s">
        <v>33</v>
      </c>
      <c r="Q253" t="s">
        <v>36</v>
      </c>
    </row>
    <row r="254" spans="1:17" x14ac:dyDescent="0.25">
      <c r="A254">
        <v>6541673339</v>
      </c>
      <c r="B254">
        <v>166090270</v>
      </c>
      <c r="C254" s="2">
        <v>43062.906689814823</v>
      </c>
      <c r="D254" s="2">
        <v>43062.907280092593</v>
      </c>
      <c r="E254" t="s">
        <v>388</v>
      </c>
      <c r="J254" t="s">
        <v>33</v>
      </c>
      <c r="K254" t="s">
        <v>41</v>
      </c>
      <c r="L254" t="s">
        <v>41</v>
      </c>
      <c r="N254" t="s">
        <v>191</v>
      </c>
      <c r="O254" t="s">
        <v>33</v>
      </c>
      <c r="P254" t="s">
        <v>33</v>
      </c>
      <c r="Q254" t="s">
        <v>42</v>
      </c>
    </row>
    <row r="255" spans="1:17" x14ac:dyDescent="0.25">
      <c r="A255">
        <v>6541496994</v>
      </c>
      <c r="B255">
        <v>166090270</v>
      </c>
      <c r="C255" s="2">
        <v>43062.753912037027</v>
      </c>
      <c r="D255" s="2">
        <v>43062.75439814815</v>
      </c>
      <c r="E255" t="s">
        <v>389</v>
      </c>
      <c r="J255" t="s">
        <v>33</v>
      </c>
      <c r="K255" t="s">
        <v>41</v>
      </c>
      <c r="L255" t="s">
        <v>33</v>
      </c>
      <c r="N255" t="s">
        <v>191</v>
      </c>
      <c r="O255" t="s">
        <v>33</v>
      </c>
      <c r="P255" t="s">
        <v>41</v>
      </c>
      <c r="Q255" t="s">
        <v>36</v>
      </c>
    </row>
    <row r="256" spans="1:17" x14ac:dyDescent="0.25">
      <c r="A256">
        <v>6541190543</v>
      </c>
      <c r="B256">
        <v>166090270</v>
      </c>
      <c r="C256" s="2">
        <v>43062.547881944447</v>
      </c>
      <c r="D256" s="2">
        <v>43062.548263888893</v>
      </c>
      <c r="E256" t="s">
        <v>390</v>
      </c>
      <c r="J256" t="s">
        <v>41</v>
      </c>
      <c r="K256" t="s">
        <v>41</v>
      </c>
      <c r="L256" t="s">
        <v>41</v>
      </c>
      <c r="N256" t="s">
        <v>191</v>
      </c>
      <c r="O256" t="s">
        <v>41</v>
      </c>
      <c r="P256" t="s">
        <v>41</v>
      </c>
      <c r="Q256" t="s">
        <v>36</v>
      </c>
    </row>
    <row r="257" spans="1:17" x14ac:dyDescent="0.25">
      <c r="A257">
        <v>6541187539</v>
      </c>
      <c r="B257">
        <v>166090270</v>
      </c>
      <c r="C257" s="2">
        <v>43062.546180555553</v>
      </c>
      <c r="D257" s="2">
        <v>43062.54650462963</v>
      </c>
      <c r="E257" t="s">
        <v>391</v>
      </c>
      <c r="J257" t="s">
        <v>33</v>
      </c>
      <c r="K257" t="s">
        <v>41</v>
      </c>
      <c r="L257" t="s">
        <v>33</v>
      </c>
      <c r="N257" t="s">
        <v>191</v>
      </c>
      <c r="O257" t="s">
        <v>33</v>
      </c>
      <c r="P257" t="s">
        <v>33</v>
      </c>
      <c r="Q257" t="s">
        <v>36</v>
      </c>
    </row>
    <row r="258" spans="1:17" x14ac:dyDescent="0.25">
      <c r="A258">
        <v>6541167025</v>
      </c>
      <c r="B258">
        <v>166090270</v>
      </c>
      <c r="C258" s="2">
        <v>43062.534004629633</v>
      </c>
      <c r="D258" s="2">
        <v>43062.534479166658</v>
      </c>
      <c r="E258" t="s">
        <v>392</v>
      </c>
      <c r="J258" t="s">
        <v>33</v>
      </c>
      <c r="K258" t="s">
        <v>41</v>
      </c>
      <c r="L258" t="s">
        <v>41</v>
      </c>
      <c r="N258" t="s">
        <v>191</v>
      </c>
      <c r="O258" t="s">
        <v>41</v>
      </c>
      <c r="P258" t="s">
        <v>33</v>
      </c>
      <c r="Q258" t="s">
        <v>36</v>
      </c>
    </row>
    <row r="259" spans="1:17" x14ac:dyDescent="0.25">
      <c r="A259">
        <v>6541049786</v>
      </c>
      <c r="B259">
        <v>166090270</v>
      </c>
      <c r="C259" s="2">
        <v>43062.472314814811</v>
      </c>
      <c r="D259" s="2">
        <v>43062.473275462973</v>
      </c>
      <c r="E259" t="s">
        <v>393</v>
      </c>
      <c r="J259" t="s">
        <v>33</v>
      </c>
      <c r="K259" t="s">
        <v>33</v>
      </c>
      <c r="L259" t="s">
        <v>41</v>
      </c>
      <c r="N259" t="s">
        <v>191</v>
      </c>
      <c r="O259" t="s">
        <v>33</v>
      </c>
      <c r="P259" t="s">
        <v>33</v>
      </c>
      <c r="Q259" t="s">
        <v>36</v>
      </c>
    </row>
    <row r="260" spans="1:17" x14ac:dyDescent="0.25">
      <c r="A260">
        <v>6540772845</v>
      </c>
      <c r="B260">
        <v>166090270</v>
      </c>
      <c r="C260" s="2">
        <v>43062.354699074072</v>
      </c>
      <c r="D260" s="2">
        <v>43062.355694444443</v>
      </c>
      <c r="E260" t="s">
        <v>394</v>
      </c>
      <c r="J260" t="s">
        <v>41</v>
      </c>
      <c r="K260" t="s">
        <v>41</v>
      </c>
      <c r="L260" t="s">
        <v>41</v>
      </c>
      <c r="N260" t="s">
        <v>191</v>
      </c>
      <c r="O260" t="s">
        <v>33</v>
      </c>
      <c r="P260" t="s">
        <v>33</v>
      </c>
      <c r="Q260" t="s">
        <v>36</v>
      </c>
    </row>
    <row r="261" spans="1:17" x14ac:dyDescent="0.25">
      <c r="A261">
        <v>6540721011</v>
      </c>
      <c r="B261">
        <v>166090270</v>
      </c>
      <c r="C261" s="2">
        <v>43062.336099537039</v>
      </c>
      <c r="D261" s="2">
        <v>43062.337835648148</v>
      </c>
      <c r="E261" t="s">
        <v>395</v>
      </c>
      <c r="J261" t="s">
        <v>33</v>
      </c>
      <c r="K261" t="s">
        <v>41</v>
      </c>
      <c r="L261" t="s">
        <v>33</v>
      </c>
      <c r="N261" t="s">
        <v>191</v>
      </c>
      <c r="O261" t="s">
        <v>33</v>
      </c>
      <c r="P261" t="s">
        <v>41</v>
      </c>
      <c r="Q261" t="s">
        <v>36</v>
      </c>
    </row>
    <row r="262" spans="1:17" x14ac:dyDescent="0.25">
      <c r="A262">
        <v>6540700468</v>
      </c>
      <c r="B262">
        <v>166090270</v>
      </c>
      <c r="C262" s="2">
        <v>43062.331631944442</v>
      </c>
      <c r="D262" s="2">
        <v>43062.33252314815</v>
      </c>
      <c r="E262" t="s">
        <v>200</v>
      </c>
      <c r="J262" t="s">
        <v>41</v>
      </c>
      <c r="K262" t="s">
        <v>41</v>
      </c>
      <c r="L262" t="s">
        <v>41</v>
      </c>
      <c r="N262" t="s">
        <v>191</v>
      </c>
      <c r="O262" t="s">
        <v>33</v>
      </c>
      <c r="P262" t="s">
        <v>41</v>
      </c>
    </row>
    <row r="263" spans="1:17" x14ac:dyDescent="0.25">
      <c r="A263">
        <v>6540277266</v>
      </c>
      <c r="B263">
        <v>166090270</v>
      </c>
      <c r="C263" s="2">
        <v>43062.195925925917</v>
      </c>
      <c r="D263" s="2">
        <v>43062.196481481478</v>
      </c>
      <c r="E263" t="s">
        <v>396</v>
      </c>
      <c r="J263" t="s">
        <v>33</v>
      </c>
      <c r="K263" t="s">
        <v>41</v>
      </c>
      <c r="L263" t="s">
        <v>33</v>
      </c>
      <c r="N263" t="s">
        <v>191</v>
      </c>
      <c r="O263" t="s">
        <v>33</v>
      </c>
      <c r="P263" t="s">
        <v>41</v>
      </c>
      <c r="Q263" t="s">
        <v>36</v>
      </c>
    </row>
    <row r="264" spans="1:17" x14ac:dyDescent="0.25">
      <c r="A264">
        <v>6540248018</v>
      </c>
      <c r="B264">
        <v>166090270</v>
      </c>
      <c r="C264" s="2">
        <v>43062.184594907398</v>
      </c>
      <c r="D264" s="2">
        <v>43062.185543981483</v>
      </c>
      <c r="E264" t="s">
        <v>397</v>
      </c>
      <c r="J264" t="s">
        <v>41</v>
      </c>
      <c r="K264" t="s">
        <v>41</v>
      </c>
      <c r="L264" t="s">
        <v>41</v>
      </c>
      <c r="N264" t="s">
        <v>191</v>
      </c>
      <c r="O264" t="s">
        <v>33</v>
      </c>
      <c r="P264" t="s">
        <v>33</v>
      </c>
      <c r="Q264" t="s">
        <v>36</v>
      </c>
    </row>
    <row r="265" spans="1:17" x14ac:dyDescent="0.25">
      <c r="A265">
        <v>6540147919</v>
      </c>
      <c r="B265">
        <v>166090270</v>
      </c>
      <c r="C265" s="2">
        <v>43062.145520833343</v>
      </c>
      <c r="D265" s="2">
        <v>43062.14640046296</v>
      </c>
      <c r="E265" t="s">
        <v>398</v>
      </c>
      <c r="J265" t="s">
        <v>33</v>
      </c>
      <c r="K265" t="s">
        <v>33</v>
      </c>
      <c r="L265" t="s">
        <v>33</v>
      </c>
      <c r="N265" t="s">
        <v>191</v>
      </c>
      <c r="O265" t="s">
        <v>33</v>
      </c>
      <c r="P265" t="s">
        <v>33</v>
      </c>
      <c r="Q265" t="s">
        <v>63</v>
      </c>
    </row>
    <row r="266" spans="1:17" x14ac:dyDescent="0.25">
      <c r="A266">
        <v>6539859349</v>
      </c>
      <c r="B266">
        <v>166090270</v>
      </c>
      <c r="C266" s="2">
        <v>43061.965543981481</v>
      </c>
      <c r="D266" s="2">
        <v>43061.965960648151</v>
      </c>
      <c r="E266" t="s">
        <v>399</v>
      </c>
      <c r="J266" t="s">
        <v>33</v>
      </c>
      <c r="K266" t="s">
        <v>41</v>
      </c>
      <c r="L266" t="s">
        <v>41</v>
      </c>
      <c r="N266" t="s">
        <v>191</v>
      </c>
      <c r="O266" t="s">
        <v>33</v>
      </c>
      <c r="P266" t="s">
        <v>41</v>
      </c>
      <c r="Q266" t="s">
        <v>36</v>
      </c>
    </row>
    <row r="267" spans="1:17" x14ac:dyDescent="0.25">
      <c r="A267">
        <v>6539818843</v>
      </c>
      <c r="B267">
        <v>166090270</v>
      </c>
      <c r="C267" s="2">
        <v>43061.935289351852</v>
      </c>
      <c r="D267" s="2">
        <v>43061.93582175926</v>
      </c>
      <c r="E267" t="s">
        <v>400</v>
      </c>
      <c r="J267" t="s">
        <v>33</v>
      </c>
      <c r="K267" t="s">
        <v>41</v>
      </c>
      <c r="L267" t="s">
        <v>33</v>
      </c>
      <c r="N267" t="s">
        <v>191</v>
      </c>
      <c r="O267" t="s">
        <v>33</v>
      </c>
      <c r="P267" t="s">
        <v>41</v>
      </c>
      <c r="Q267" t="s">
        <v>36</v>
      </c>
    </row>
    <row r="268" spans="1:17" x14ac:dyDescent="0.25">
      <c r="A268">
        <v>6539816585</v>
      </c>
      <c r="B268">
        <v>166090270</v>
      </c>
      <c r="C268" s="2">
        <v>43061.93372685185</v>
      </c>
      <c r="D268" s="2">
        <v>43061.934166666673</v>
      </c>
      <c r="E268" t="s">
        <v>401</v>
      </c>
      <c r="J268" t="s">
        <v>33</v>
      </c>
      <c r="K268" t="s">
        <v>41</v>
      </c>
      <c r="L268" t="s">
        <v>41</v>
      </c>
      <c r="N268" t="s">
        <v>191</v>
      </c>
      <c r="O268" t="s">
        <v>33</v>
      </c>
      <c r="P268" t="s">
        <v>41</v>
      </c>
      <c r="Q268" t="s">
        <v>36</v>
      </c>
    </row>
    <row r="269" spans="1:17" x14ac:dyDescent="0.25">
      <c r="A269">
        <v>6539807007</v>
      </c>
      <c r="B269">
        <v>166090270</v>
      </c>
      <c r="C269" s="2">
        <v>43061.926435185182</v>
      </c>
      <c r="D269" s="2">
        <v>43061.927152777767</v>
      </c>
      <c r="E269" t="s">
        <v>402</v>
      </c>
      <c r="J269" t="s">
        <v>41</v>
      </c>
      <c r="K269" t="s">
        <v>41</v>
      </c>
      <c r="L269" t="s">
        <v>41</v>
      </c>
      <c r="N269" t="s">
        <v>191</v>
      </c>
      <c r="O269" t="s">
        <v>33</v>
      </c>
      <c r="P269" t="s">
        <v>33</v>
      </c>
      <c r="Q269" t="s">
        <v>36</v>
      </c>
    </row>
    <row r="270" spans="1:17" x14ac:dyDescent="0.25">
      <c r="A270">
        <v>6539804112</v>
      </c>
      <c r="B270">
        <v>166090270</v>
      </c>
      <c r="C270" s="2">
        <v>43061.924641203703</v>
      </c>
      <c r="D270" s="2">
        <v>43061.925173611111</v>
      </c>
      <c r="E270" t="s">
        <v>403</v>
      </c>
      <c r="J270" t="s">
        <v>41</v>
      </c>
      <c r="K270" t="s">
        <v>41</v>
      </c>
      <c r="L270" t="s">
        <v>41</v>
      </c>
      <c r="N270" t="s">
        <v>191</v>
      </c>
      <c r="O270" t="s">
        <v>33</v>
      </c>
      <c r="P270" t="s">
        <v>33</v>
      </c>
      <c r="Q270" t="s">
        <v>36</v>
      </c>
    </row>
    <row r="271" spans="1:17" x14ac:dyDescent="0.25">
      <c r="A271">
        <v>6539787834</v>
      </c>
      <c r="B271">
        <v>166090270</v>
      </c>
      <c r="C271" s="2">
        <v>43061.913506944453</v>
      </c>
      <c r="D271" s="2">
        <v>43061.913923611108</v>
      </c>
      <c r="E271" t="s">
        <v>404</v>
      </c>
      <c r="J271" t="s">
        <v>33</v>
      </c>
      <c r="K271" t="s">
        <v>41</v>
      </c>
      <c r="L271" t="s">
        <v>41</v>
      </c>
      <c r="N271" t="s">
        <v>191</v>
      </c>
      <c r="O271" t="s">
        <v>33</v>
      </c>
      <c r="P271" t="s">
        <v>41</v>
      </c>
    </row>
    <row r="272" spans="1:17" x14ac:dyDescent="0.25">
      <c r="A272">
        <v>6539584772</v>
      </c>
      <c r="B272">
        <v>166090270</v>
      </c>
      <c r="C272" s="2">
        <v>43061.785266203697</v>
      </c>
      <c r="D272" s="2">
        <v>43061.785682870373</v>
      </c>
      <c r="E272" t="s">
        <v>405</v>
      </c>
      <c r="J272" t="s">
        <v>33</v>
      </c>
      <c r="K272" t="s">
        <v>41</v>
      </c>
      <c r="L272" t="s">
        <v>41</v>
      </c>
      <c r="N272" t="s">
        <v>191</v>
      </c>
      <c r="O272" t="s">
        <v>33</v>
      </c>
      <c r="P272" t="s">
        <v>33</v>
      </c>
      <c r="Q272" t="s">
        <v>36</v>
      </c>
    </row>
    <row r="273" spans="1:17" x14ac:dyDescent="0.25">
      <c r="A273">
        <v>6539377824</v>
      </c>
      <c r="B273">
        <v>166090270</v>
      </c>
      <c r="C273" s="2">
        <v>43061.669398148151</v>
      </c>
      <c r="D273" s="2">
        <v>43061.66983796296</v>
      </c>
      <c r="E273" t="s">
        <v>406</v>
      </c>
      <c r="J273" t="s">
        <v>41</v>
      </c>
      <c r="K273" t="s">
        <v>41</v>
      </c>
      <c r="L273" t="s">
        <v>41</v>
      </c>
      <c r="N273" t="s">
        <v>191</v>
      </c>
      <c r="O273" t="s">
        <v>33</v>
      </c>
      <c r="P273" t="s">
        <v>33</v>
      </c>
      <c r="Q273" t="s">
        <v>36</v>
      </c>
    </row>
    <row r="274" spans="1:17" x14ac:dyDescent="0.25">
      <c r="A274">
        <v>6538950119</v>
      </c>
      <c r="B274">
        <v>166090270</v>
      </c>
      <c r="C274" s="2">
        <v>43061.508055555547</v>
      </c>
      <c r="D274" s="2">
        <v>43061.508518518523</v>
      </c>
      <c r="E274" t="s">
        <v>407</v>
      </c>
      <c r="J274" t="s">
        <v>33</v>
      </c>
      <c r="K274" t="s">
        <v>41</v>
      </c>
      <c r="L274" t="s">
        <v>41</v>
      </c>
      <c r="N274" t="s">
        <v>191</v>
      </c>
      <c r="O274" t="s">
        <v>33</v>
      </c>
      <c r="P274" t="s">
        <v>33</v>
      </c>
      <c r="Q274" t="s">
        <v>36</v>
      </c>
    </row>
    <row r="275" spans="1:17" x14ac:dyDescent="0.25">
      <c r="A275">
        <v>6538903455</v>
      </c>
      <c r="B275">
        <v>166090270</v>
      </c>
      <c r="C275" s="2">
        <v>43061.492743055547</v>
      </c>
      <c r="D275" s="2">
        <v>43061.493125000001</v>
      </c>
      <c r="E275" t="s">
        <v>408</v>
      </c>
      <c r="J275" t="s">
        <v>41</v>
      </c>
      <c r="K275" t="s">
        <v>41</v>
      </c>
      <c r="L275" t="s">
        <v>41</v>
      </c>
      <c r="N275" t="s">
        <v>191</v>
      </c>
      <c r="O275" t="s">
        <v>33</v>
      </c>
      <c r="P275" t="s">
        <v>41</v>
      </c>
      <c r="Q275" t="s">
        <v>63</v>
      </c>
    </row>
    <row r="276" spans="1:17" x14ac:dyDescent="0.25">
      <c r="A276">
        <v>6538870373</v>
      </c>
      <c r="B276">
        <v>166090270</v>
      </c>
      <c r="C276" s="2">
        <v>43061.48170138889</v>
      </c>
      <c r="D276" s="2">
        <v>43061.482685185183</v>
      </c>
      <c r="E276" t="s">
        <v>409</v>
      </c>
      <c r="J276" t="s">
        <v>33</v>
      </c>
      <c r="K276" t="s">
        <v>41</v>
      </c>
      <c r="L276" t="s">
        <v>41</v>
      </c>
      <c r="N276" t="s">
        <v>191</v>
      </c>
      <c r="O276" t="s">
        <v>33</v>
      </c>
      <c r="P276" t="s">
        <v>33</v>
      </c>
      <c r="Q276" t="s">
        <v>36</v>
      </c>
    </row>
    <row r="277" spans="1:17" x14ac:dyDescent="0.25">
      <c r="A277">
        <v>6538340520</v>
      </c>
      <c r="B277">
        <v>166090270</v>
      </c>
      <c r="C277" s="2">
        <v>43061.32707175926</v>
      </c>
      <c r="D277" s="2">
        <v>43061.327430555553</v>
      </c>
      <c r="E277" t="s">
        <v>410</v>
      </c>
      <c r="J277" t="s">
        <v>33</v>
      </c>
      <c r="K277" t="s">
        <v>33</v>
      </c>
      <c r="L277" t="s">
        <v>41</v>
      </c>
      <c r="N277" t="s">
        <v>191</v>
      </c>
      <c r="O277" t="s">
        <v>33</v>
      </c>
      <c r="P277" t="s">
        <v>33</v>
      </c>
      <c r="Q277" t="s">
        <v>36</v>
      </c>
    </row>
    <row r="278" spans="1:17" x14ac:dyDescent="0.25">
      <c r="A278">
        <v>6538332474</v>
      </c>
      <c r="B278">
        <v>166090270</v>
      </c>
      <c r="C278" s="2">
        <v>43061.324259259258</v>
      </c>
      <c r="D278" s="2">
        <v>43061.324837962973</v>
      </c>
      <c r="E278" t="s">
        <v>411</v>
      </c>
      <c r="J278" t="s">
        <v>33</v>
      </c>
      <c r="K278" t="s">
        <v>41</v>
      </c>
      <c r="L278" t="s">
        <v>41</v>
      </c>
      <c r="N278" t="s">
        <v>191</v>
      </c>
      <c r="O278" t="s">
        <v>33</v>
      </c>
      <c r="P278" t="s">
        <v>33</v>
      </c>
      <c r="Q278" t="s">
        <v>36</v>
      </c>
    </row>
    <row r="279" spans="1:17" x14ac:dyDescent="0.25">
      <c r="A279">
        <v>6538206682</v>
      </c>
      <c r="B279">
        <v>166090270</v>
      </c>
      <c r="C279" s="2">
        <v>43061.281168981477</v>
      </c>
      <c r="D279" s="2">
        <v>43061.281585648147</v>
      </c>
      <c r="E279" t="s">
        <v>412</v>
      </c>
      <c r="J279" t="s">
        <v>41</v>
      </c>
      <c r="K279" t="s">
        <v>33</v>
      </c>
      <c r="L279" t="s">
        <v>33</v>
      </c>
      <c r="N279" t="s">
        <v>191</v>
      </c>
      <c r="O279" t="s">
        <v>33</v>
      </c>
      <c r="P279" t="s">
        <v>33</v>
      </c>
      <c r="Q279" t="s">
        <v>63</v>
      </c>
    </row>
    <row r="280" spans="1:17" x14ac:dyDescent="0.25">
      <c r="A280">
        <v>6538052883</v>
      </c>
      <c r="B280">
        <v>166090270</v>
      </c>
      <c r="C280" s="2">
        <v>43061.214594907397</v>
      </c>
      <c r="D280" s="2">
        <v>43061.214988425927</v>
      </c>
      <c r="E280" t="s">
        <v>413</v>
      </c>
      <c r="J280" t="s">
        <v>41</v>
      </c>
      <c r="K280" t="s">
        <v>41</v>
      </c>
      <c r="L280" t="s">
        <v>41</v>
      </c>
      <c r="N280" t="s">
        <v>191</v>
      </c>
      <c r="O280" t="s">
        <v>33</v>
      </c>
      <c r="P280" t="s">
        <v>41</v>
      </c>
      <c r="Q280" t="s">
        <v>42</v>
      </c>
    </row>
    <row r="281" spans="1:17" x14ac:dyDescent="0.25">
      <c r="A281">
        <v>6538008655</v>
      </c>
      <c r="B281">
        <v>166090270</v>
      </c>
      <c r="C281" s="2">
        <v>43061.194456018522</v>
      </c>
      <c r="D281" s="2">
        <v>43061.1953125</v>
      </c>
      <c r="E281" t="s">
        <v>414</v>
      </c>
      <c r="J281" t="s">
        <v>33</v>
      </c>
      <c r="K281" t="s">
        <v>41</v>
      </c>
      <c r="L281" t="s">
        <v>33</v>
      </c>
      <c r="N281" t="s">
        <v>191</v>
      </c>
      <c r="O281" t="s">
        <v>33</v>
      </c>
      <c r="P281" t="s">
        <v>33</v>
      </c>
      <c r="Q281" t="s">
        <v>63</v>
      </c>
    </row>
    <row r="282" spans="1:17" x14ac:dyDescent="0.25">
      <c r="A282">
        <v>6537661107</v>
      </c>
      <c r="B282">
        <v>166090270</v>
      </c>
      <c r="C282" s="2">
        <v>43060.993460648147</v>
      </c>
      <c r="D282" s="2">
        <v>43060.993703703702</v>
      </c>
      <c r="E282" t="s">
        <v>415</v>
      </c>
      <c r="J282" t="s">
        <v>41</v>
      </c>
      <c r="K282" t="s">
        <v>41</v>
      </c>
      <c r="L282" t="s">
        <v>41</v>
      </c>
      <c r="N282" t="s">
        <v>191</v>
      </c>
      <c r="O282" t="s">
        <v>41</v>
      </c>
      <c r="P282" t="s">
        <v>41</v>
      </c>
      <c r="Q282" t="s">
        <v>42</v>
      </c>
    </row>
    <row r="283" spans="1:17" x14ac:dyDescent="0.25">
      <c r="A283">
        <v>6537608942</v>
      </c>
      <c r="B283">
        <v>166090270</v>
      </c>
      <c r="C283" s="2">
        <v>43060.9533912037</v>
      </c>
      <c r="D283" s="2">
        <v>43060.953935185193</v>
      </c>
      <c r="E283" t="s">
        <v>416</v>
      </c>
      <c r="J283" t="s">
        <v>33</v>
      </c>
      <c r="K283" t="s">
        <v>33</v>
      </c>
      <c r="L283" t="s">
        <v>33</v>
      </c>
      <c r="N283" t="s">
        <v>191</v>
      </c>
      <c r="O283" t="s">
        <v>33</v>
      </c>
      <c r="P283" t="s">
        <v>41</v>
      </c>
      <c r="Q283" t="s">
        <v>36</v>
      </c>
    </row>
    <row r="284" spans="1:17" x14ac:dyDescent="0.25">
      <c r="A284">
        <v>6537594792</v>
      </c>
      <c r="B284">
        <v>166090270</v>
      </c>
      <c r="C284" s="2">
        <v>43060.942986111113</v>
      </c>
      <c r="D284" s="2">
        <v>43060.943391203713</v>
      </c>
      <c r="E284" t="s">
        <v>417</v>
      </c>
      <c r="J284" t="s">
        <v>41</v>
      </c>
      <c r="K284" t="s">
        <v>41</v>
      </c>
      <c r="L284" t="s">
        <v>41</v>
      </c>
      <c r="N284" t="s">
        <v>191</v>
      </c>
      <c r="O284" t="s">
        <v>33</v>
      </c>
      <c r="P284" t="s">
        <v>33</v>
      </c>
      <c r="Q284" t="s">
        <v>36</v>
      </c>
    </row>
    <row r="285" spans="1:17" x14ac:dyDescent="0.25">
      <c r="A285">
        <v>6537542686</v>
      </c>
      <c r="B285">
        <v>166090270</v>
      </c>
      <c r="C285" s="2">
        <v>43060.907824074071</v>
      </c>
      <c r="D285" s="2">
        <v>43060.90861111111</v>
      </c>
      <c r="E285" t="s">
        <v>418</v>
      </c>
      <c r="J285" t="s">
        <v>33</v>
      </c>
      <c r="K285" t="s">
        <v>41</v>
      </c>
      <c r="L285" t="s">
        <v>33</v>
      </c>
      <c r="N285" t="s">
        <v>191</v>
      </c>
      <c r="O285" t="s">
        <v>33</v>
      </c>
      <c r="P285" t="s">
        <v>41</v>
      </c>
      <c r="Q285" t="s">
        <v>36</v>
      </c>
    </row>
    <row r="286" spans="1:17" x14ac:dyDescent="0.25">
      <c r="A286">
        <v>6537496772</v>
      </c>
      <c r="B286">
        <v>166090270</v>
      </c>
      <c r="C286" s="2">
        <v>43060.879710648151</v>
      </c>
      <c r="D286" s="2">
        <v>43060.880219907413</v>
      </c>
      <c r="E286" t="s">
        <v>419</v>
      </c>
      <c r="J286" t="s">
        <v>33</v>
      </c>
      <c r="K286" t="s">
        <v>41</v>
      </c>
      <c r="L286" t="s">
        <v>33</v>
      </c>
      <c r="N286" t="s">
        <v>191</v>
      </c>
      <c r="O286" t="s">
        <v>33</v>
      </c>
      <c r="P286" t="s">
        <v>33</v>
      </c>
      <c r="Q286" t="s">
        <v>36</v>
      </c>
    </row>
    <row r="287" spans="1:17" x14ac:dyDescent="0.25">
      <c r="A287">
        <v>6537460187</v>
      </c>
      <c r="B287">
        <v>166090270</v>
      </c>
      <c r="C287" s="2">
        <v>43060.858194444438</v>
      </c>
      <c r="D287" s="2">
        <v>43060.858738425923</v>
      </c>
      <c r="E287" t="s">
        <v>420</v>
      </c>
      <c r="J287" t="s">
        <v>33</v>
      </c>
      <c r="K287" t="s">
        <v>41</v>
      </c>
      <c r="L287" t="s">
        <v>33</v>
      </c>
      <c r="N287" t="s">
        <v>191</v>
      </c>
      <c r="O287" t="s">
        <v>33</v>
      </c>
      <c r="P287" t="s">
        <v>33</v>
      </c>
      <c r="Q287" t="s">
        <v>36</v>
      </c>
    </row>
    <row r="288" spans="1:17" x14ac:dyDescent="0.25">
      <c r="A288">
        <v>6537435642</v>
      </c>
      <c r="B288">
        <v>166090270</v>
      </c>
      <c r="C288" s="2">
        <v>43060.748645833337</v>
      </c>
      <c r="D288" s="2">
        <v>43060.844571759262</v>
      </c>
      <c r="E288" t="s">
        <v>421</v>
      </c>
      <c r="J288" t="s">
        <v>33</v>
      </c>
      <c r="K288" t="s">
        <v>41</v>
      </c>
      <c r="L288" t="s">
        <v>41</v>
      </c>
      <c r="N288" t="s">
        <v>191</v>
      </c>
      <c r="O288" t="s">
        <v>33</v>
      </c>
      <c r="P288" t="s">
        <v>33</v>
      </c>
      <c r="Q288" t="s">
        <v>36</v>
      </c>
    </row>
    <row r="289" spans="1:17" x14ac:dyDescent="0.25">
      <c r="A289">
        <v>6537285181</v>
      </c>
      <c r="B289">
        <v>166090270</v>
      </c>
      <c r="C289" s="2">
        <v>43060.766053240739</v>
      </c>
      <c r="D289" s="2">
        <v>43060.766516203701</v>
      </c>
      <c r="E289" t="s">
        <v>422</v>
      </c>
      <c r="J289" t="s">
        <v>33</v>
      </c>
      <c r="K289" t="s">
        <v>41</v>
      </c>
      <c r="L289" t="s">
        <v>33</v>
      </c>
      <c r="N289" t="s">
        <v>191</v>
      </c>
      <c r="O289" t="s">
        <v>41</v>
      </c>
      <c r="P289" t="s">
        <v>41</v>
      </c>
      <c r="Q289" t="s">
        <v>36</v>
      </c>
    </row>
    <row r="290" spans="1:17" x14ac:dyDescent="0.25">
      <c r="A290">
        <v>6537280236</v>
      </c>
      <c r="B290">
        <v>166090270</v>
      </c>
      <c r="C290" s="2">
        <v>43060.76357638889</v>
      </c>
      <c r="D290" s="2">
        <v>43060.764050925929</v>
      </c>
      <c r="E290" t="s">
        <v>423</v>
      </c>
      <c r="J290" t="s">
        <v>41</v>
      </c>
      <c r="K290" t="s">
        <v>41</v>
      </c>
      <c r="L290" t="s">
        <v>41</v>
      </c>
      <c r="N290" t="s">
        <v>191</v>
      </c>
      <c r="O290" t="s">
        <v>33</v>
      </c>
      <c r="P290" t="s">
        <v>41</v>
      </c>
      <c r="Q290" t="s">
        <v>36</v>
      </c>
    </row>
    <row r="291" spans="1:17" x14ac:dyDescent="0.25">
      <c r="A291">
        <v>6537278761</v>
      </c>
      <c r="B291">
        <v>166090270</v>
      </c>
      <c r="C291" s="2">
        <v>43060.760474537034</v>
      </c>
      <c r="D291" s="2">
        <v>43060.763368055559</v>
      </c>
      <c r="E291" t="s">
        <v>424</v>
      </c>
      <c r="J291" t="s">
        <v>41</v>
      </c>
      <c r="K291" t="s">
        <v>41</v>
      </c>
      <c r="L291" t="s">
        <v>41</v>
      </c>
      <c r="N291" t="s">
        <v>191</v>
      </c>
      <c r="O291" t="s">
        <v>33</v>
      </c>
      <c r="P291" t="s">
        <v>33</v>
      </c>
      <c r="Q291" t="s">
        <v>36</v>
      </c>
    </row>
    <row r="292" spans="1:17" x14ac:dyDescent="0.25">
      <c r="A292">
        <v>6537126870</v>
      </c>
      <c r="B292">
        <v>166090270</v>
      </c>
      <c r="C292" s="2">
        <v>43060.694884259261</v>
      </c>
      <c r="D292" s="2">
        <v>43060.695370370369</v>
      </c>
      <c r="E292" t="s">
        <v>425</v>
      </c>
      <c r="J292" t="s">
        <v>33</v>
      </c>
      <c r="K292" t="s">
        <v>41</v>
      </c>
      <c r="L292" t="s">
        <v>33</v>
      </c>
      <c r="N292" t="s">
        <v>191</v>
      </c>
      <c r="O292" t="s">
        <v>33</v>
      </c>
      <c r="P292" t="s">
        <v>33</v>
      </c>
      <c r="Q292" t="s">
        <v>63</v>
      </c>
    </row>
    <row r="293" spans="1:17" x14ac:dyDescent="0.25">
      <c r="A293">
        <v>6537019507</v>
      </c>
      <c r="B293">
        <v>166090270</v>
      </c>
      <c r="C293" s="2">
        <v>43060.657708333332</v>
      </c>
      <c r="D293" s="2">
        <v>43060.658356481479</v>
      </c>
      <c r="E293" t="s">
        <v>426</v>
      </c>
      <c r="J293" t="s">
        <v>33</v>
      </c>
      <c r="K293" t="s">
        <v>33</v>
      </c>
      <c r="L293" t="s">
        <v>41</v>
      </c>
      <c r="N293" t="s">
        <v>191</v>
      </c>
      <c r="O293" t="s">
        <v>33</v>
      </c>
      <c r="P293" t="s">
        <v>33</v>
      </c>
      <c r="Q293" t="s">
        <v>36</v>
      </c>
    </row>
    <row r="294" spans="1:17" x14ac:dyDescent="0.25">
      <c r="A294">
        <v>6536907145</v>
      </c>
      <c r="B294">
        <v>166090270</v>
      </c>
      <c r="C294" s="2">
        <v>43060.608159722222</v>
      </c>
      <c r="D294" s="2">
        <v>43060.623877314807</v>
      </c>
      <c r="E294" t="s">
        <v>427</v>
      </c>
      <c r="J294" t="s">
        <v>33</v>
      </c>
      <c r="K294" t="s">
        <v>33</v>
      </c>
      <c r="L294" t="s">
        <v>33</v>
      </c>
      <c r="N294" t="s">
        <v>191</v>
      </c>
      <c r="O294" t="s">
        <v>33</v>
      </c>
      <c r="P294" t="s">
        <v>33</v>
      </c>
      <c r="Q294" t="s">
        <v>36</v>
      </c>
    </row>
    <row r="295" spans="1:17" x14ac:dyDescent="0.25">
      <c r="A295">
        <v>6536896733</v>
      </c>
      <c r="B295">
        <v>166090270</v>
      </c>
      <c r="C295" s="2">
        <v>43060.619675925933</v>
      </c>
      <c r="D295" s="2">
        <v>43060.620775462958</v>
      </c>
      <c r="E295" t="s">
        <v>428</v>
      </c>
      <c r="J295" t="s">
        <v>33</v>
      </c>
      <c r="K295" t="s">
        <v>41</v>
      </c>
      <c r="L295" t="s">
        <v>33</v>
      </c>
      <c r="N295" t="s">
        <v>191</v>
      </c>
      <c r="O295" t="s">
        <v>33</v>
      </c>
      <c r="P295" t="s">
        <v>33</v>
      </c>
    </row>
    <row r="296" spans="1:17" x14ac:dyDescent="0.25">
      <c r="A296">
        <v>6536836733</v>
      </c>
      <c r="B296">
        <v>166090270</v>
      </c>
      <c r="C296" s="2">
        <v>43060.603113425917</v>
      </c>
      <c r="D296" s="2">
        <v>43060.603622685187</v>
      </c>
      <c r="E296" t="s">
        <v>429</v>
      </c>
      <c r="J296" t="s">
        <v>41</v>
      </c>
      <c r="K296" t="s">
        <v>41</v>
      </c>
      <c r="L296" t="s">
        <v>41</v>
      </c>
      <c r="N296" t="s">
        <v>191</v>
      </c>
      <c r="O296" t="s">
        <v>33</v>
      </c>
      <c r="P296" t="s">
        <v>41</v>
      </c>
      <c r="Q296" t="s">
        <v>36</v>
      </c>
    </row>
    <row r="297" spans="1:17" x14ac:dyDescent="0.25">
      <c r="A297">
        <v>6536661517</v>
      </c>
      <c r="B297">
        <v>166090270</v>
      </c>
      <c r="C297" s="2">
        <v>43060.550636574073</v>
      </c>
      <c r="D297" s="2">
        <v>43060.553888888891</v>
      </c>
      <c r="E297" t="s">
        <v>430</v>
      </c>
      <c r="J297" t="s">
        <v>41</v>
      </c>
      <c r="K297" t="s">
        <v>41</v>
      </c>
      <c r="L297" t="s">
        <v>41</v>
      </c>
      <c r="N297" t="s">
        <v>191</v>
      </c>
      <c r="O297" t="s">
        <v>33</v>
      </c>
      <c r="P297" t="s">
        <v>41</v>
      </c>
    </row>
    <row r="298" spans="1:17" x14ac:dyDescent="0.25">
      <c r="A298">
        <v>6536628825</v>
      </c>
      <c r="B298">
        <v>166090270</v>
      </c>
      <c r="C298" s="2">
        <v>43060.54451388889</v>
      </c>
      <c r="D298" s="2">
        <v>43060.544953703713</v>
      </c>
      <c r="E298" t="s">
        <v>431</v>
      </c>
      <c r="J298" t="s">
        <v>33</v>
      </c>
      <c r="K298" t="s">
        <v>41</v>
      </c>
      <c r="L298" t="s">
        <v>33</v>
      </c>
      <c r="N298" t="s">
        <v>191</v>
      </c>
      <c r="O298" t="s">
        <v>33</v>
      </c>
      <c r="P298" t="s">
        <v>33</v>
      </c>
      <c r="Q298" t="s">
        <v>36</v>
      </c>
    </row>
    <row r="299" spans="1:17" x14ac:dyDescent="0.25">
      <c r="A299">
        <v>6536601139</v>
      </c>
      <c r="B299">
        <v>166090270</v>
      </c>
      <c r="C299" s="2">
        <v>43060.537245370368</v>
      </c>
      <c r="D299" s="2">
        <v>43060.53765046296</v>
      </c>
      <c r="E299" t="s">
        <v>432</v>
      </c>
      <c r="J299" t="s">
        <v>41</v>
      </c>
      <c r="K299" t="s">
        <v>41</v>
      </c>
      <c r="L299" t="s">
        <v>41</v>
      </c>
      <c r="N299" t="s">
        <v>191</v>
      </c>
      <c r="O299" t="s">
        <v>33</v>
      </c>
      <c r="P299" t="s">
        <v>41</v>
      </c>
      <c r="Q299" t="s">
        <v>36</v>
      </c>
    </row>
    <row r="300" spans="1:17" x14ac:dyDescent="0.25">
      <c r="A300">
        <v>6536458221</v>
      </c>
      <c r="B300">
        <v>166090270</v>
      </c>
      <c r="C300" s="2">
        <v>43060.498495370368</v>
      </c>
      <c r="D300" s="2">
        <v>43060.498923611107</v>
      </c>
      <c r="E300" t="s">
        <v>433</v>
      </c>
      <c r="J300" t="s">
        <v>41</v>
      </c>
      <c r="K300" t="s">
        <v>41</v>
      </c>
      <c r="L300" t="s">
        <v>41</v>
      </c>
      <c r="N300" t="s">
        <v>191</v>
      </c>
      <c r="O300" t="s">
        <v>33</v>
      </c>
      <c r="P300" t="s">
        <v>33</v>
      </c>
      <c r="Q300" t="s">
        <v>63</v>
      </c>
    </row>
    <row r="301" spans="1:17" x14ac:dyDescent="0.25">
      <c r="A301">
        <v>6536380308</v>
      </c>
      <c r="B301">
        <v>166090270</v>
      </c>
      <c r="C301" s="2">
        <v>43060.477025462962</v>
      </c>
      <c r="D301" s="2">
        <v>43060.477418981478</v>
      </c>
      <c r="E301" t="s">
        <v>434</v>
      </c>
      <c r="J301" t="s">
        <v>33</v>
      </c>
      <c r="K301" t="s">
        <v>41</v>
      </c>
      <c r="L301" t="s">
        <v>41</v>
      </c>
      <c r="N301" t="s">
        <v>191</v>
      </c>
      <c r="O301" t="s">
        <v>33</v>
      </c>
      <c r="P301" t="s">
        <v>41</v>
      </c>
      <c r="Q301" t="s">
        <v>36</v>
      </c>
    </row>
    <row r="302" spans="1:17" x14ac:dyDescent="0.25">
      <c r="A302">
        <v>6536365418</v>
      </c>
      <c r="B302">
        <v>166090270</v>
      </c>
      <c r="C302" s="2">
        <v>43060.472824074073</v>
      </c>
      <c r="D302" s="2">
        <v>43060.473310185182</v>
      </c>
      <c r="E302" t="s">
        <v>435</v>
      </c>
      <c r="J302" t="s">
        <v>33</v>
      </c>
      <c r="K302" t="s">
        <v>41</v>
      </c>
      <c r="L302" t="s">
        <v>33</v>
      </c>
      <c r="N302" t="s">
        <v>191</v>
      </c>
      <c r="O302" t="s">
        <v>33</v>
      </c>
      <c r="P302" t="s">
        <v>41</v>
      </c>
      <c r="Q302" t="s">
        <v>36</v>
      </c>
    </row>
    <row r="303" spans="1:17" x14ac:dyDescent="0.25">
      <c r="A303">
        <v>6536307102</v>
      </c>
      <c r="B303">
        <v>166090270</v>
      </c>
      <c r="C303" s="2">
        <v>43060.458425925928</v>
      </c>
      <c r="D303" s="2">
        <v>43060.459062499998</v>
      </c>
      <c r="E303" t="s">
        <v>436</v>
      </c>
      <c r="J303" t="s">
        <v>33</v>
      </c>
      <c r="K303" t="s">
        <v>41</v>
      </c>
      <c r="L303" t="s">
        <v>33</v>
      </c>
      <c r="N303" t="s">
        <v>191</v>
      </c>
      <c r="O303" t="s">
        <v>33</v>
      </c>
      <c r="P303" t="s">
        <v>33</v>
      </c>
      <c r="Q303" t="s">
        <v>36</v>
      </c>
    </row>
    <row r="304" spans="1:17" x14ac:dyDescent="0.25">
      <c r="A304">
        <v>6536245456</v>
      </c>
      <c r="B304">
        <v>166090270</v>
      </c>
      <c r="C304" s="2">
        <v>43060.44326388889</v>
      </c>
      <c r="D304" s="2">
        <v>43060.443726851852</v>
      </c>
      <c r="E304" t="s">
        <v>437</v>
      </c>
      <c r="J304" t="s">
        <v>33</v>
      </c>
      <c r="K304" t="s">
        <v>41</v>
      </c>
      <c r="L304" t="s">
        <v>33</v>
      </c>
      <c r="N304" t="s">
        <v>191</v>
      </c>
      <c r="O304" t="s">
        <v>41</v>
      </c>
      <c r="P304" t="s">
        <v>41</v>
      </c>
    </row>
    <row r="305" spans="1:17" x14ac:dyDescent="0.25">
      <c r="A305">
        <v>6536230756</v>
      </c>
      <c r="B305">
        <v>166090270</v>
      </c>
      <c r="C305" s="2">
        <v>43060.439652777779</v>
      </c>
      <c r="D305" s="2">
        <v>43060.440138888887</v>
      </c>
      <c r="E305" t="s">
        <v>438</v>
      </c>
      <c r="J305" t="s">
        <v>33</v>
      </c>
      <c r="K305" t="s">
        <v>41</v>
      </c>
      <c r="L305" t="s">
        <v>33</v>
      </c>
      <c r="N305" t="s">
        <v>191</v>
      </c>
      <c r="O305" t="s">
        <v>33</v>
      </c>
      <c r="P305" t="s">
        <v>33</v>
      </c>
      <c r="Q305" t="s">
        <v>36</v>
      </c>
    </row>
    <row r="306" spans="1:17" x14ac:dyDescent="0.25">
      <c r="A306">
        <v>6536026651</v>
      </c>
      <c r="B306">
        <v>166090270</v>
      </c>
      <c r="C306" s="2">
        <v>43060.390706018523</v>
      </c>
      <c r="D306" s="2">
        <v>43060.391145833331</v>
      </c>
      <c r="E306" t="s">
        <v>439</v>
      </c>
      <c r="J306" t="s">
        <v>41</v>
      </c>
      <c r="K306" t="s">
        <v>41</v>
      </c>
      <c r="L306" t="s">
        <v>41</v>
      </c>
      <c r="N306" t="s">
        <v>191</v>
      </c>
      <c r="O306" t="s">
        <v>33</v>
      </c>
      <c r="P306" t="s">
        <v>41</v>
      </c>
      <c r="Q306" t="s">
        <v>36</v>
      </c>
    </row>
    <row r="307" spans="1:17" x14ac:dyDescent="0.25">
      <c r="A307">
        <v>6536003366</v>
      </c>
      <c r="B307">
        <v>166090270</v>
      </c>
      <c r="C307" s="2">
        <v>43060.384456018517</v>
      </c>
      <c r="D307" s="2">
        <v>43060.385393518518</v>
      </c>
      <c r="E307" t="s">
        <v>440</v>
      </c>
      <c r="J307" t="s">
        <v>41</v>
      </c>
      <c r="K307" t="s">
        <v>41</v>
      </c>
      <c r="L307" t="s">
        <v>33</v>
      </c>
      <c r="N307" t="s">
        <v>191</v>
      </c>
      <c r="O307" t="s">
        <v>33</v>
      </c>
      <c r="P307" t="s">
        <v>41</v>
      </c>
    </row>
    <row r="308" spans="1:17" x14ac:dyDescent="0.25">
      <c r="A308">
        <v>6535990487</v>
      </c>
      <c r="B308">
        <v>166090270</v>
      </c>
      <c r="C308" s="2">
        <v>43060.381597222222</v>
      </c>
      <c r="D308" s="2">
        <v>43060.382152777784</v>
      </c>
      <c r="E308" t="s">
        <v>441</v>
      </c>
      <c r="J308" t="s">
        <v>33</v>
      </c>
      <c r="K308" t="s">
        <v>41</v>
      </c>
      <c r="L308" t="s">
        <v>41</v>
      </c>
      <c r="N308" t="s">
        <v>191</v>
      </c>
      <c r="O308" t="s">
        <v>33</v>
      </c>
      <c r="P308" t="s">
        <v>33</v>
      </c>
      <c r="Q308" t="s">
        <v>36</v>
      </c>
    </row>
    <row r="309" spans="1:17" x14ac:dyDescent="0.25">
      <c r="A309">
        <v>6535972439</v>
      </c>
      <c r="B309">
        <v>166090270</v>
      </c>
      <c r="C309" s="2">
        <v>43060.377268518518</v>
      </c>
      <c r="D309" s="2">
        <v>43060.377638888887</v>
      </c>
      <c r="E309" t="s">
        <v>442</v>
      </c>
      <c r="J309" t="s">
        <v>33</v>
      </c>
      <c r="K309" t="s">
        <v>41</v>
      </c>
      <c r="L309" t="s">
        <v>41</v>
      </c>
      <c r="N309" t="s">
        <v>191</v>
      </c>
      <c r="O309" t="s">
        <v>33</v>
      </c>
      <c r="P309" t="s">
        <v>33</v>
      </c>
      <c r="Q309" t="s">
        <v>36</v>
      </c>
    </row>
    <row r="310" spans="1:17" x14ac:dyDescent="0.25">
      <c r="A310">
        <v>6535939180</v>
      </c>
      <c r="B310">
        <v>166090270</v>
      </c>
      <c r="C310" s="2">
        <v>43060.366631944453</v>
      </c>
      <c r="D310" s="2">
        <v>43060.369189814817</v>
      </c>
      <c r="E310" t="s">
        <v>443</v>
      </c>
      <c r="J310" t="s">
        <v>33</v>
      </c>
      <c r="K310" t="s">
        <v>41</v>
      </c>
      <c r="L310" t="s">
        <v>41</v>
      </c>
      <c r="N310" t="s">
        <v>191</v>
      </c>
      <c r="O310" t="s">
        <v>33</v>
      </c>
      <c r="P310" t="s">
        <v>33</v>
      </c>
      <c r="Q310" t="s">
        <v>36</v>
      </c>
    </row>
    <row r="311" spans="1:17" x14ac:dyDescent="0.25">
      <c r="A311">
        <v>6535931846</v>
      </c>
      <c r="B311">
        <v>166090270</v>
      </c>
      <c r="C311" s="2">
        <v>43060.366979166669</v>
      </c>
      <c r="D311" s="2">
        <v>43060.367372685178</v>
      </c>
      <c r="E311" t="s">
        <v>444</v>
      </c>
      <c r="J311" t="s">
        <v>33</v>
      </c>
      <c r="K311" t="s">
        <v>41</v>
      </c>
      <c r="L311" t="s">
        <v>33</v>
      </c>
      <c r="N311" t="s">
        <v>191</v>
      </c>
      <c r="O311" t="s">
        <v>33</v>
      </c>
      <c r="P311" t="s">
        <v>33</v>
      </c>
      <c r="Q311" t="s">
        <v>36</v>
      </c>
    </row>
    <row r="312" spans="1:17" x14ac:dyDescent="0.25">
      <c r="A312">
        <v>6535931186</v>
      </c>
      <c r="B312">
        <v>166090270</v>
      </c>
      <c r="C312" s="2">
        <v>43060.366157407407</v>
      </c>
      <c r="D312" s="2">
        <v>43060.367210648154</v>
      </c>
      <c r="E312" t="s">
        <v>445</v>
      </c>
      <c r="J312" t="s">
        <v>33</v>
      </c>
      <c r="K312" t="s">
        <v>41</v>
      </c>
      <c r="L312" t="s">
        <v>33</v>
      </c>
      <c r="N312" t="s">
        <v>191</v>
      </c>
      <c r="O312" t="s">
        <v>33</v>
      </c>
      <c r="P312" t="s">
        <v>33</v>
      </c>
      <c r="Q312" t="s">
        <v>42</v>
      </c>
    </row>
    <row r="313" spans="1:17" x14ac:dyDescent="0.25">
      <c r="A313">
        <v>6535888315</v>
      </c>
      <c r="B313">
        <v>166090270</v>
      </c>
      <c r="C313" s="2">
        <v>43060.355914351851</v>
      </c>
      <c r="D313" s="2">
        <v>43060.356261574067</v>
      </c>
      <c r="E313" t="s">
        <v>446</v>
      </c>
      <c r="J313" t="s">
        <v>33</v>
      </c>
      <c r="K313" t="s">
        <v>33</v>
      </c>
      <c r="L313" t="s">
        <v>33</v>
      </c>
      <c r="N313" t="s">
        <v>191</v>
      </c>
      <c r="O313" t="s">
        <v>33</v>
      </c>
      <c r="P313" t="s">
        <v>33</v>
      </c>
      <c r="Q313" t="s">
        <v>36</v>
      </c>
    </row>
    <row r="314" spans="1:17" x14ac:dyDescent="0.25">
      <c r="A314">
        <v>6535869789</v>
      </c>
      <c r="B314">
        <v>166090270</v>
      </c>
      <c r="C314" s="2">
        <v>43060.350578703707</v>
      </c>
      <c r="D314" s="2">
        <v>43060.351284722223</v>
      </c>
      <c r="E314" t="s">
        <v>447</v>
      </c>
      <c r="J314" t="s">
        <v>33</v>
      </c>
      <c r="K314" t="s">
        <v>41</v>
      </c>
      <c r="L314" t="s">
        <v>33</v>
      </c>
      <c r="N314" t="s">
        <v>191</v>
      </c>
      <c r="O314" t="s">
        <v>33</v>
      </c>
      <c r="P314" t="s">
        <v>33</v>
      </c>
      <c r="Q314" t="s">
        <v>36</v>
      </c>
    </row>
    <row r="315" spans="1:17" x14ac:dyDescent="0.25">
      <c r="A315">
        <v>6535863494</v>
      </c>
      <c r="B315">
        <v>166090270</v>
      </c>
      <c r="C315" s="2">
        <v>43060.349247685182</v>
      </c>
      <c r="D315" s="2">
        <v>43060.349502314813</v>
      </c>
      <c r="E315" t="s">
        <v>448</v>
      </c>
      <c r="J315" t="s">
        <v>33</v>
      </c>
      <c r="K315" t="s">
        <v>41</v>
      </c>
      <c r="L315" t="s">
        <v>41</v>
      </c>
      <c r="N315" t="s">
        <v>191</v>
      </c>
      <c r="O315" t="s">
        <v>33</v>
      </c>
      <c r="P315" t="s">
        <v>33</v>
      </c>
      <c r="Q315" t="s">
        <v>36</v>
      </c>
    </row>
    <row r="316" spans="1:17" x14ac:dyDescent="0.25">
      <c r="A316">
        <v>6535861271</v>
      </c>
      <c r="B316">
        <v>166090270</v>
      </c>
      <c r="C316" s="2">
        <v>43060.348055555558</v>
      </c>
      <c r="D316" s="2">
        <v>43060.348900462966</v>
      </c>
      <c r="E316" t="s">
        <v>449</v>
      </c>
      <c r="J316" t="s">
        <v>41</v>
      </c>
      <c r="K316" t="s">
        <v>41</v>
      </c>
      <c r="L316" t="s">
        <v>41</v>
      </c>
      <c r="N316" t="s">
        <v>191</v>
      </c>
      <c r="O316" t="s">
        <v>41</v>
      </c>
      <c r="P316" t="s">
        <v>41</v>
      </c>
      <c r="Q316" t="s">
        <v>36</v>
      </c>
    </row>
    <row r="317" spans="1:17" x14ac:dyDescent="0.25">
      <c r="A317">
        <v>6535856431</v>
      </c>
      <c r="B317">
        <v>166090270</v>
      </c>
      <c r="C317" s="2">
        <v>43060.346643518518</v>
      </c>
      <c r="D317" s="2">
        <v>43060.347546296303</v>
      </c>
      <c r="E317" t="s">
        <v>450</v>
      </c>
      <c r="J317" t="s">
        <v>33</v>
      </c>
      <c r="K317" t="s">
        <v>41</v>
      </c>
      <c r="L317" t="s">
        <v>33</v>
      </c>
      <c r="N317" t="s">
        <v>191</v>
      </c>
      <c r="O317" t="s">
        <v>33</v>
      </c>
      <c r="P317" t="s">
        <v>41</v>
      </c>
    </row>
    <row r="318" spans="1:17" x14ac:dyDescent="0.25">
      <c r="A318">
        <v>6535835172</v>
      </c>
      <c r="B318">
        <v>166090270</v>
      </c>
      <c r="C318" s="2">
        <v>43060.341261574067</v>
      </c>
      <c r="D318" s="2">
        <v>43060.341770833344</v>
      </c>
      <c r="E318" t="s">
        <v>451</v>
      </c>
      <c r="J318" t="s">
        <v>41</v>
      </c>
      <c r="K318" t="s">
        <v>41</v>
      </c>
      <c r="L318" t="s">
        <v>41</v>
      </c>
      <c r="N318" t="s">
        <v>191</v>
      </c>
      <c r="O318" t="s">
        <v>41</v>
      </c>
      <c r="P318" t="s">
        <v>41</v>
      </c>
    </row>
    <row r="319" spans="1:17" x14ac:dyDescent="0.25">
      <c r="A319">
        <v>6535786865</v>
      </c>
      <c r="B319">
        <v>166090270</v>
      </c>
      <c r="C319" s="2">
        <v>43060.327847222223</v>
      </c>
      <c r="D319" s="2">
        <v>43060.328344907408</v>
      </c>
      <c r="E319" t="s">
        <v>452</v>
      </c>
      <c r="J319" t="s">
        <v>33</v>
      </c>
      <c r="K319" t="s">
        <v>41</v>
      </c>
      <c r="L319" t="s">
        <v>33</v>
      </c>
      <c r="N319" t="s">
        <v>191</v>
      </c>
      <c r="O319" t="s">
        <v>33</v>
      </c>
      <c r="P319" t="s">
        <v>41</v>
      </c>
      <c r="Q319" t="s">
        <v>36</v>
      </c>
    </row>
    <row r="320" spans="1:17" x14ac:dyDescent="0.25">
      <c r="A320">
        <v>6535777082</v>
      </c>
      <c r="B320">
        <v>166090270</v>
      </c>
      <c r="C320" s="2">
        <v>43060.325011574067</v>
      </c>
      <c r="D320" s="2">
        <v>43060.325439814813</v>
      </c>
      <c r="E320" t="s">
        <v>453</v>
      </c>
      <c r="J320" t="s">
        <v>33</v>
      </c>
      <c r="K320" t="s">
        <v>41</v>
      </c>
      <c r="L320" t="s">
        <v>33</v>
      </c>
      <c r="N320" t="s">
        <v>191</v>
      </c>
      <c r="O320" t="s">
        <v>33</v>
      </c>
      <c r="P320" t="s">
        <v>33</v>
      </c>
      <c r="Q320" t="s">
        <v>36</v>
      </c>
    </row>
    <row r="321" spans="1:17" x14ac:dyDescent="0.25">
      <c r="A321">
        <v>6535761332</v>
      </c>
      <c r="B321">
        <v>166090270</v>
      </c>
      <c r="C321" s="2">
        <v>43060.319374999999</v>
      </c>
      <c r="D321" s="2">
        <v>43060.320659722223</v>
      </c>
      <c r="E321" t="s">
        <v>454</v>
      </c>
      <c r="J321" t="s">
        <v>41</v>
      </c>
      <c r="K321" t="s">
        <v>41</v>
      </c>
      <c r="L321" t="s">
        <v>41</v>
      </c>
      <c r="N321" t="s">
        <v>191</v>
      </c>
      <c r="O321" t="s">
        <v>33</v>
      </c>
      <c r="P321" t="s">
        <v>33</v>
      </c>
      <c r="Q321" t="s">
        <v>36</v>
      </c>
    </row>
    <row r="322" spans="1:17" x14ac:dyDescent="0.25">
      <c r="A322">
        <v>6535748482</v>
      </c>
      <c r="B322">
        <v>166090270</v>
      </c>
      <c r="C322" s="2">
        <v>43060.309386574067</v>
      </c>
      <c r="D322" s="2">
        <v>43060.31659722222</v>
      </c>
      <c r="E322" t="s">
        <v>455</v>
      </c>
      <c r="J322" t="s">
        <v>33</v>
      </c>
      <c r="K322" t="s">
        <v>41</v>
      </c>
      <c r="L322" t="s">
        <v>33</v>
      </c>
      <c r="N322" t="s">
        <v>191</v>
      </c>
      <c r="O322" t="s">
        <v>33</v>
      </c>
      <c r="P322" t="s">
        <v>33</v>
      </c>
      <c r="Q322" t="s">
        <v>36</v>
      </c>
    </row>
    <row r="323" spans="1:17" x14ac:dyDescent="0.25">
      <c r="A323">
        <v>6535746791</v>
      </c>
      <c r="B323">
        <v>166090270</v>
      </c>
      <c r="C323" s="2">
        <v>43060.310567129629</v>
      </c>
      <c r="D323" s="2">
        <v>43060.316064814811</v>
      </c>
      <c r="E323" t="s">
        <v>456</v>
      </c>
      <c r="J323" t="s">
        <v>41</v>
      </c>
      <c r="K323" t="s">
        <v>41</v>
      </c>
      <c r="L323" t="s">
        <v>41</v>
      </c>
      <c r="N323" t="s">
        <v>191</v>
      </c>
      <c r="O323" t="s">
        <v>33</v>
      </c>
      <c r="P323" t="s">
        <v>41</v>
      </c>
    </row>
    <row r="324" spans="1:17" x14ac:dyDescent="0.25">
      <c r="A324">
        <v>6535736275</v>
      </c>
      <c r="B324">
        <v>166090270</v>
      </c>
      <c r="C324" s="2">
        <v>43060.312222222223</v>
      </c>
      <c r="D324" s="2">
        <v>43060.312708333331</v>
      </c>
      <c r="E324" t="s">
        <v>457</v>
      </c>
      <c r="J324" t="s">
        <v>41</v>
      </c>
      <c r="K324" t="s">
        <v>41</v>
      </c>
      <c r="L324" t="s">
        <v>41</v>
      </c>
      <c r="N324" t="s">
        <v>191</v>
      </c>
      <c r="O324" t="s">
        <v>33</v>
      </c>
      <c r="P324" t="s">
        <v>33</v>
      </c>
      <c r="Q324" t="s">
        <v>42</v>
      </c>
    </row>
    <row r="325" spans="1:17" x14ac:dyDescent="0.25">
      <c r="A325">
        <v>6535729119</v>
      </c>
      <c r="B325">
        <v>166090270</v>
      </c>
      <c r="C325" s="2">
        <v>43060.309618055559</v>
      </c>
      <c r="D325" s="2">
        <v>43060.310358796298</v>
      </c>
      <c r="E325" t="s">
        <v>458</v>
      </c>
      <c r="J325" t="s">
        <v>33</v>
      </c>
      <c r="K325" t="s">
        <v>41</v>
      </c>
      <c r="L325" t="s">
        <v>33</v>
      </c>
      <c r="N325" t="s">
        <v>191</v>
      </c>
      <c r="O325" t="s">
        <v>33</v>
      </c>
      <c r="P325" t="s">
        <v>33</v>
      </c>
      <c r="Q325" t="s">
        <v>36</v>
      </c>
    </row>
    <row r="326" spans="1:17" x14ac:dyDescent="0.25">
      <c r="A326">
        <v>6535723262</v>
      </c>
      <c r="B326">
        <v>166090270</v>
      </c>
      <c r="C326" s="2">
        <v>43060.308067129627</v>
      </c>
      <c r="D326" s="2">
        <v>43060.30846064815</v>
      </c>
      <c r="E326" t="s">
        <v>459</v>
      </c>
      <c r="J326" t="s">
        <v>33</v>
      </c>
      <c r="K326" t="s">
        <v>41</v>
      </c>
      <c r="L326" t="s">
        <v>33</v>
      </c>
      <c r="N326" t="s">
        <v>191</v>
      </c>
      <c r="O326" t="s">
        <v>33</v>
      </c>
      <c r="P326" t="s">
        <v>33</v>
      </c>
      <c r="Q326" t="s">
        <v>36</v>
      </c>
    </row>
    <row r="327" spans="1:17" x14ac:dyDescent="0.25">
      <c r="A327">
        <v>6535707074</v>
      </c>
      <c r="B327">
        <v>166090270</v>
      </c>
      <c r="C327" s="2">
        <v>43060.302511574067</v>
      </c>
      <c r="D327" s="2">
        <v>43060.303229166668</v>
      </c>
      <c r="E327" t="s">
        <v>460</v>
      </c>
      <c r="J327" t="s">
        <v>33</v>
      </c>
      <c r="K327" t="s">
        <v>41</v>
      </c>
      <c r="L327" t="s">
        <v>33</v>
      </c>
      <c r="N327" t="s">
        <v>191</v>
      </c>
      <c r="O327" t="s">
        <v>33</v>
      </c>
      <c r="P327" t="s">
        <v>41</v>
      </c>
      <c r="Q327" t="s">
        <v>36</v>
      </c>
    </row>
    <row r="328" spans="1:17" x14ac:dyDescent="0.25">
      <c r="A328">
        <v>6535704080</v>
      </c>
      <c r="B328">
        <v>166090270</v>
      </c>
      <c r="C328" s="2">
        <v>43060.301759259259</v>
      </c>
      <c r="D328" s="2">
        <v>43060.302233796298</v>
      </c>
      <c r="E328" t="s">
        <v>461</v>
      </c>
      <c r="J328" t="s">
        <v>33</v>
      </c>
      <c r="K328" t="s">
        <v>41</v>
      </c>
      <c r="L328" t="s">
        <v>41</v>
      </c>
      <c r="N328" t="s">
        <v>191</v>
      </c>
      <c r="O328" t="s">
        <v>33</v>
      </c>
      <c r="P328" t="s">
        <v>41</v>
      </c>
      <c r="Q328" t="s">
        <v>36</v>
      </c>
    </row>
    <row r="329" spans="1:17" x14ac:dyDescent="0.25">
      <c r="A329">
        <v>6535686597</v>
      </c>
      <c r="B329">
        <v>166090270</v>
      </c>
      <c r="C329" s="2">
        <v>43060.296099537038</v>
      </c>
      <c r="D329" s="2">
        <v>43060.296527777777</v>
      </c>
      <c r="E329" t="s">
        <v>462</v>
      </c>
      <c r="J329" t="s">
        <v>33</v>
      </c>
      <c r="K329" t="s">
        <v>41</v>
      </c>
      <c r="L329" t="s">
        <v>41</v>
      </c>
      <c r="N329" t="s">
        <v>191</v>
      </c>
      <c r="O329" t="s">
        <v>33</v>
      </c>
      <c r="P329" t="s">
        <v>33</v>
      </c>
      <c r="Q329" t="s">
        <v>36</v>
      </c>
    </row>
    <row r="330" spans="1:17" x14ac:dyDescent="0.25">
      <c r="A330">
        <v>6535671353</v>
      </c>
      <c r="B330">
        <v>166090270</v>
      </c>
      <c r="C330" s="2">
        <v>43060.290567129632</v>
      </c>
      <c r="D330" s="2">
        <v>43060.291238425933</v>
      </c>
      <c r="E330" t="s">
        <v>463</v>
      </c>
      <c r="J330" t="s">
        <v>33</v>
      </c>
      <c r="K330" t="s">
        <v>41</v>
      </c>
      <c r="L330" t="s">
        <v>41</v>
      </c>
      <c r="N330" t="s">
        <v>191</v>
      </c>
      <c r="O330" t="s">
        <v>33</v>
      </c>
      <c r="P330" t="s">
        <v>41</v>
      </c>
      <c r="Q330" t="s">
        <v>63</v>
      </c>
    </row>
    <row r="331" spans="1:17" x14ac:dyDescent="0.25">
      <c r="A331">
        <v>6535668139</v>
      </c>
      <c r="B331">
        <v>166090270</v>
      </c>
      <c r="C331" s="2">
        <v>43060.289444444446</v>
      </c>
      <c r="D331" s="2">
        <v>43060.29010416667</v>
      </c>
      <c r="E331" t="s">
        <v>464</v>
      </c>
      <c r="J331" t="s">
        <v>41</v>
      </c>
      <c r="K331" t="s">
        <v>41</v>
      </c>
      <c r="L331" t="s">
        <v>41</v>
      </c>
      <c r="N331" t="s">
        <v>191</v>
      </c>
      <c r="O331" t="s">
        <v>41</v>
      </c>
      <c r="P331" t="s">
        <v>41</v>
      </c>
    </row>
    <row r="332" spans="1:17" x14ac:dyDescent="0.25">
      <c r="A332">
        <v>6535667343</v>
      </c>
      <c r="B332">
        <v>166090270</v>
      </c>
      <c r="C332" s="2">
        <v>43060.289212962962</v>
      </c>
      <c r="D332" s="2">
        <v>43060.289826388893</v>
      </c>
      <c r="E332" t="s">
        <v>465</v>
      </c>
      <c r="J332" t="s">
        <v>41</v>
      </c>
      <c r="K332" t="s">
        <v>41</v>
      </c>
      <c r="L332" t="s">
        <v>41</v>
      </c>
      <c r="N332" t="s">
        <v>191</v>
      </c>
      <c r="O332" t="s">
        <v>33</v>
      </c>
      <c r="P332" t="s">
        <v>33</v>
      </c>
      <c r="Q332" t="s">
        <v>36</v>
      </c>
    </row>
    <row r="333" spans="1:17" x14ac:dyDescent="0.25">
      <c r="A333">
        <v>6535667285</v>
      </c>
      <c r="B333">
        <v>166090270</v>
      </c>
      <c r="C333" s="2">
        <v>43060.289363425924</v>
      </c>
      <c r="D333" s="2">
        <v>43060.289803240739</v>
      </c>
      <c r="E333" t="s">
        <v>466</v>
      </c>
      <c r="J333" t="s">
        <v>33</v>
      </c>
      <c r="K333" t="s">
        <v>41</v>
      </c>
      <c r="L333" t="s">
        <v>41</v>
      </c>
      <c r="N333" t="s">
        <v>191</v>
      </c>
      <c r="O333" t="s">
        <v>33</v>
      </c>
      <c r="P333" t="s">
        <v>33</v>
      </c>
      <c r="Q333" t="s">
        <v>36</v>
      </c>
    </row>
    <row r="334" spans="1:17" x14ac:dyDescent="0.25">
      <c r="A334">
        <v>6535663031</v>
      </c>
      <c r="B334">
        <v>166090270</v>
      </c>
      <c r="C334" s="2">
        <v>43060.287743055553</v>
      </c>
      <c r="D334" s="2">
        <v>43060.288263888891</v>
      </c>
      <c r="E334" t="s">
        <v>467</v>
      </c>
      <c r="J334" t="s">
        <v>33</v>
      </c>
      <c r="K334" t="s">
        <v>41</v>
      </c>
      <c r="L334" t="s">
        <v>41</v>
      </c>
      <c r="N334" t="s">
        <v>191</v>
      </c>
      <c r="O334" t="s">
        <v>33</v>
      </c>
      <c r="P334" t="s">
        <v>33</v>
      </c>
    </row>
    <row r="335" spans="1:17" x14ac:dyDescent="0.25">
      <c r="A335">
        <v>6535661619</v>
      </c>
      <c r="B335">
        <v>166090270</v>
      </c>
      <c r="C335" s="2">
        <v>43060.287303240737</v>
      </c>
      <c r="D335" s="2">
        <v>43060.287731481483</v>
      </c>
      <c r="E335" t="s">
        <v>468</v>
      </c>
      <c r="J335" t="s">
        <v>33</v>
      </c>
      <c r="K335" t="s">
        <v>41</v>
      </c>
      <c r="L335" t="s">
        <v>33</v>
      </c>
      <c r="N335" t="s">
        <v>191</v>
      </c>
      <c r="O335" t="s">
        <v>33</v>
      </c>
      <c r="P335" t="s">
        <v>33</v>
      </c>
      <c r="Q335" t="s">
        <v>36</v>
      </c>
    </row>
    <row r="336" spans="1:17" x14ac:dyDescent="0.25">
      <c r="A336">
        <v>6535661210</v>
      </c>
      <c r="B336">
        <v>166090270</v>
      </c>
      <c r="C336" s="2">
        <v>43060.287233796298</v>
      </c>
      <c r="D336" s="2">
        <v>43060.287592592591</v>
      </c>
      <c r="E336" t="s">
        <v>469</v>
      </c>
      <c r="J336" t="s">
        <v>33</v>
      </c>
      <c r="K336" t="s">
        <v>41</v>
      </c>
      <c r="L336" t="s">
        <v>33</v>
      </c>
      <c r="N336" t="s">
        <v>191</v>
      </c>
      <c r="O336" t="s">
        <v>33</v>
      </c>
      <c r="P336" t="s">
        <v>41</v>
      </c>
      <c r="Q336" t="s">
        <v>36</v>
      </c>
    </row>
    <row r="337" spans="1:17" x14ac:dyDescent="0.25">
      <c r="A337">
        <v>6535658197</v>
      </c>
      <c r="B337">
        <v>166090270</v>
      </c>
      <c r="C337" s="2">
        <v>43060.286041666674</v>
      </c>
      <c r="D337" s="2">
        <v>43060.286469907413</v>
      </c>
      <c r="E337" t="s">
        <v>470</v>
      </c>
      <c r="J337" t="s">
        <v>33</v>
      </c>
      <c r="K337" t="s">
        <v>41</v>
      </c>
      <c r="L337" t="s">
        <v>33</v>
      </c>
      <c r="N337" t="s">
        <v>191</v>
      </c>
      <c r="O337" t="s">
        <v>33</v>
      </c>
      <c r="P337" t="s">
        <v>33</v>
      </c>
      <c r="Q337" t="s">
        <v>63</v>
      </c>
    </row>
    <row r="338" spans="1:17" x14ac:dyDescent="0.25">
      <c r="A338">
        <v>6535655757</v>
      </c>
      <c r="B338">
        <v>166090270</v>
      </c>
      <c r="C338" s="2">
        <v>43060.284502314818</v>
      </c>
      <c r="D338" s="2">
        <v>43060.285543981481</v>
      </c>
      <c r="E338" t="s">
        <v>471</v>
      </c>
      <c r="J338" t="s">
        <v>33</v>
      </c>
      <c r="K338" t="s">
        <v>41</v>
      </c>
      <c r="L338" t="s">
        <v>33</v>
      </c>
      <c r="N338" t="s">
        <v>191</v>
      </c>
      <c r="O338" t="s">
        <v>33</v>
      </c>
    </row>
    <row r="339" spans="1:17" x14ac:dyDescent="0.25">
      <c r="A339">
        <v>6535653213</v>
      </c>
      <c r="B339">
        <v>166090270</v>
      </c>
      <c r="C339" s="2">
        <v>43060.283784722233</v>
      </c>
      <c r="D339" s="2">
        <v>43060.284583333327</v>
      </c>
      <c r="E339" t="s">
        <v>472</v>
      </c>
      <c r="J339" t="s">
        <v>33</v>
      </c>
      <c r="K339" t="s">
        <v>41</v>
      </c>
      <c r="L339" t="s">
        <v>41</v>
      </c>
      <c r="N339" t="s">
        <v>191</v>
      </c>
      <c r="O339" t="s">
        <v>33</v>
      </c>
      <c r="P339" t="s">
        <v>41</v>
      </c>
      <c r="Q339" t="s">
        <v>36</v>
      </c>
    </row>
    <row r="340" spans="1:17" x14ac:dyDescent="0.25">
      <c r="A340">
        <v>6535648697</v>
      </c>
      <c r="B340">
        <v>166090270</v>
      </c>
      <c r="C340" s="2">
        <v>43060.282557870371</v>
      </c>
      <c r="D340" s="2">
        <v>43060.282939814817</v>
      </c>
      <c r="E340" t="s">
        <v>473</v>
      </c>
      <c r="J340" t="s">
        <v>33</v>
      </c>
      <c r="K340" t="s">
        <v>41</v>
      </c>
      <c r="L340" t="s">
        <v>41</v>
      </c>
      <c r="N340" t="s">
        <v>191</v>
      </c>
      <c r="O340" t="s">
        <v>33</v>
      </c>
      <c r="P340" t="s">
        <v>33</v>
      </c>
      <c r="Q340" t="s">
        <v>36</v>
      </c>
    </row>
    <row r="341" spans="1:17" x14ac:dyDescent="0.25">
      <c r="A341">
        <v>6535647198</v>
      </c>
      <c r="B341">
        <v>166090270</v>
      </c>
      <c r="C341" s="2">
        <v>43060.281643518523</v>
      </c>
      <c r="D341" s="2">
        <v>43060.282372685193</v>
      </c>
      <c r="E341" t="s">
        <v>474</v>
      </c>
      <c r="J341" t="s">
        <v>33</v>
      </c>
      <c r="K341" t="s">
        <v>33</v>
      </c>
      <c r="L341" t="s">
        <v>41</v>
      </c>
      <c r="N341" t="s">
        <v>191</v>
      </c>
      <c r="O341" t="s">
        <v>33</v>
      </c>
      <c r="P341" t="s">
        <v>33</v>
      </c>
      <c r="Q341" t="s">
        <v>36</v>
      </c>
    </row>
    <row r="342" spans="1:17" x14ac:dyDescent="0.25">
      <c r="A342">
        <v>6535626967</v>
      </c>
      <c r="B342">
        <v>166090270</v>
      </c>
      <c r="C342" s="2">
        <v>43060.274270833332</v>
      </c>
      <c r="D342" s="2">
        <v>43060.274791666663</v>
      </c>
      <c r="E342" t="s">
        <v>475</v>
      </c>
      <c r="J342" t="s">
        <v>41</v>
      </c>
      <c r="K342" t="s">
        <v>41</v>
      </c>
      <c r="L342" t="s">
        <v>41</v>
      </c>
      <c r="N342" t="s">
        <v>191</v>
      </c>
      <c r="O342" t="s">
        <v>33</v>
      </c>
      <c r="P342" t="s">
        <v>41</v>
      </c>
      <c r="Q342" t="s">
        <v>36</v>
      </c>
    </row>
    <row r="343" spans="1:17" x14ac:dyDescent="0.25">
      <c r="A343">
        <v>6535611349</v>
      </c>
      <c r="B343">
        <v>166090270</v>
      </c>
      <c r="C343" s="2">
        <v>43060.267789351848</v>
      </c>
      <c r="D343" s="2">
        <v>43060.268634259257</v>
      </c>
      <c r="E343" t="s">
        <v>476</v>
      </c>
      <c r="J343" t="s">
        <v>41</v>
      </c>
      <c r="K343" t="s">
        <v>33</v>
      </c>
      <c r="L343" t="s">
        <v>41</v>
      </c>
      <c r="N343" t="s">
        <v>191</v>
      </c>
      <c r="O343" t="s">
        <v>33</v>
      </c>
      <c r="P343" t="s">
        <v>33</v>
      </c>
      <c r="Q343" t="s">
        <v>63</v>
      </c>
    </row>
    <row r="344" spans="1:17" x14ac:dyDescent="0.25">
      <c r="A344">
        <v>6535606643</v>
      </c>
      <c r="B344">
        <v>166090270</v>
      </c>
      <c r="C344" s="2">
        <v>43060.266388888893</v>
      </c>
      <c r="D344" s="2">
        <v>43060.26666666667</v>
      </c>
      <c r="E344" t="s">
        <v>477</v>
      </c>
      <c r="J344" t="s">
        <v>41</v>
      </c>
      <c r="K344" t="s">
        <v>41</v>
      </c>
      <c r="L344" t="s">
        <v>33</v>
      </c>
      <c r="N344" t="s">
        <v>191</v>
      </c>
      <c r="O344" t="s">
        <v>33</v>
      </c>
      <c r="P344" t="s">
        <v>33</v>
      </c>
      <c r="Q344" t="s">
        <v>36</v>
      </c>
    </row>
    <row r="345" spans="1:17" x14ac:dyDescent="0.25">
      <c r="A345">
        <v>6535606378</v>
      </c>
      <c r="B345">
        <v>166090270</v>
      </c>
      <c r="C345" s="2">
        <v>43060.266087962962</v>
      </c>
      <c r="D345" s="2">
        <v>43060.266562500001</v>
      </c>
      <c r="E345" t="s">
        <v>478</v>
      </c>
      <c r="J345" t="s">
        <v>33</v>
      </c>
      <c r="K345" t="s">
        <v>41</v>
      </c>
      <c r="L345" t="s">
        <v>41</v>
      </c>
      <c r="N345" t="s">
        <v>191</v>
      </c>
      <c r="O345" t="s">
        <v>33</v>
      </c>
      <c r="P345" t="s">
        <v>33</v>
      </c>
      <c r="Q345" t="s">
        <v>63</v>
      </c>
    </row>
    <row r="346" spans="1:17" x14ac:dyDescent="0.25">
      <c r="A346">
        <v>6535605088</v>
      </c>
      <c r="B346">
        <v>166090270</v>
      </c>
      <c r="C346" s="2">
        <v>43060.264965277784</v>
      </c>
      <c r="D346" s="2">
        <v>43060.266030092593</v>
      </c>
      <c r="E346" t="s">
        <v>479</v>
      </c>
      <c r="J346" t="s">
        <v>33</v>
      </c>
      <c r="K346" t="s">
        <v>41</v>
      </c>
      <c r="L346" t="s">
        <v>41</v>
      </c>
      <c r="N346" t="s">
        <v>191</v>
      </c>
      <c r="O346" t="s">
        <v>33</v>
      </c>
      <c r="P346" t="s">
        <v>33</v>
      </c>
      <c r="Q346" t="s">
        <v>36</v>
      </c>
    </row>
    <row r="347" spans="1:17" x14ac:dyDescent="0.25">
      <c r="A347">
        <v>6535601898</v>
      </c>
      <c r="B347">
        <v>166090270</v>
      </c>
      <c r="C347" s="2">
        <v>43060.264513888891</v>
      </c>
      <c r="D347" s="2">
        <v>43060.264756944453</v>
      </c>
      <c r="E347" t="s">
        <v>480</v>
      </c>
      <c r="J347" t="s">
        <v>41</v>
      </c>
      <c r="K347" t="s">
        <v>41</v>
      </c>
      <c r="L347" t="s">
        <v>41</v>
      </c>
      <c r="N347" t="s">
        <v>191</v>
      </c>
      <c r="O347" t="s">
        <v>33</v>
      </c>
      <c r="P347" t="s">
        <v>33</v>
      </c>
      <c r="Q347" t="s">
        <v>36</v>
      </c>
    </row>
    <row r="348" spans="1:17" x14ac:dyDescent="0.25">
      <c r="A348">
        <v>6535600126</v>
      </c>
      <c r="B348">
        <v>166090270</v>
      </c>
      <c r="C348" s="2">
        <v>43060.263657407413</v>
      </c>
      <c r="D348" s="2">
        <v>43060.264039351852</v>
      </c>
      <c r="E348" t="s">
        <v>481</v>
      </c>
      <c r="J348" t="s">
        <v>33</v>
      </c>
      <c r="K348" t="s">
        <v>41</v>
      </c>
      <c r="L348" t="s">
        <v>33</v>
      </c>
      <c r="N348" t="s">
        <v>191</v>
      </c>
      <c r="O348" t="s">
        <v>33</v>
      </c>
      <c r="P348" t="s">
        <v>33</v>
      </c>
      <c r="Q348" t="s">
        <v>36</v>
      </c>
    </row>
    <row r="349" spans="1:17" x14ac:dyDescent="0.25">
      <c r="A349">
        <v>6535598930</v>
      </c>
      <c r="B349">
        <v>166090270</v>
      </c>
      <c r="C349" s="2">
        <v>43060.263101851851</v>
      </c>
      <c r="D349" s="2">
        <v>43060.263541666667</v>
      </c>
      <c r="E349" t="s">
        <v>478</v>
      </c>
      <c r="J349" t="s">
        <v>33</v>
      </c>
      <c r="K349" t="s">
        <v>41</v>
      </c>
      <c r="L349" t="s">
        <v>33</v>
      </c>
      <c r="N349" t="s">
        <v>191</v>
      </c>
      <c r="O349" t="s">
        <v>33</v>
      </c>
      <c r="P349" t="s">
        <v>33</v>
      </c>
      <c r="Q349" t="s">
        <v>36</v>
      </c>
    </row>
    <row r="350" spans="1:17" x14ac:dyDescent="0.25">
      <c r="A350">
        <v>6535598892</v>
      </c>
      <c r="B350">
        <v>166090270</v>
      </c>
      <c r="C350" s="2">
        <v>43060.263136574067</v>
      </c>
      <c r="D350" s="2">
        <v>43060.263518518521</v>
      </c>
      <c r="E350" t="s">
        <v>482</v>
      </c>
      <c r="J350" t="s">
        <v>33</v>
      </c>
      <c r="K350" t="s">
        <v>41</v>
      </c>
      <c r="L350" t="s">
        <v>41</v>
      </c>
      <c r="N350" t="s">
        <v>191</v>
      </c>
      <c r="O350" t="s">
        <v>33</v>
      </c>
      <c r="P350" t="s">
        <v>33</v>
      </c>
      <c r="Q350" t="s">
        <v>36</v>
      </c>
    </row>
    <row r="351" spans="1:17" x14ac:dyDescent="0.25">
      <c r="A351">
        <v>6535596775</v>
      </c>
      <c r="B351">
        <v>166090270</v>
      </c>
      <c r="C351" s="2">
        <v>43060.262129629627</v>
      </c>
      <c r="D351" s="2">
        <v>43060.262627314813</v>
      </c>
      <c r="E351" t="s">
        <v>483</v>
      </c>
      <c r="J351" t="s">
        <v>41</v>
      </c>
      <c r="K351" t="s">
        <v>41</v>
      </c>
      <c r="L351" t="s">
        <v>41</v>
      </c>
      <c r="N351" t="s">
        <v>191</v>
      </c>
      <c r="O351" t="s">
        <v>33</v>
      </c>
      <c r="P351" t="s">
        <v>41</v>
      </c>
      <c r="Q351" t="s">
        <v>63</v>
      </c>
    </row>
    <row r="352" spans="1:17" x14ac:dyDescent="0.25">
      <c r="A352">
        <v>6535595956</v>
      </c>
      <c r="B352">
        <v>166090270</v>
      </c>
      <c r="C352" s="2">
        <v>43060.261689814812</v>
      </c>
      <c r="D352" s="2">
        <v>43060.262291666673</v>
      </c>
      <c r="E352" t="s">
        <v>484</v>
      </c>
      <c r="J352" t="s">
        <v>33</v>
      </c>
      <c r="K352" t="s">
        <v>41</v>
      </c>
      <c r="L352" t="s">
        <v>33</v>
      </c>
      <c r="N352" t="s">
        <v>191</v>
      </c>
      <c r="O352" t="s">
        <v>33</v>
      </c>
      <c r="P352" t="s">
        <v>41</v>
      </c>
    </row>
    <row r="353" spans="1:17" x14ac:dyDescent="0.25">
      <c r="A353">
        <v>6535595613</v>
      </c>
      <c r="B353">
        <v>166090270</v>
      </c>
      <c r="C353" s="2">
        <v>43060.261828703697</v>
      </c>
      <c r="D353" s="2">
        <v>43060.262152777781</v>
      </c>
      <c r="E353" t="s">
        <v>485</v>
      </c>
      <c r="J353" t="s">
        <v>33</v>
      </c>
      <c r="K353" t="s">
        <v>41</v>
      </c>
      <c r="L353" t="s">
        <v>41</v>
      </c>
      <c r="N353" t="s">
        <v>191</v>
      </c>
      <c r="O353" t="s">
        <v>33</v>
      </c>
      <c r="P353" t="s">
        <v>33</v>
      </c>
      <c r="Q353" t="s">
        <v>36</v>
      </c>
    </row>
    <row r="354" spans="1:17" x14ac:dyDescent="0.25">
      <c r="A354">
        <v>6535594500</v>
      </c>
      <c r="B354">
        <v>166090270</v>
      </c>
      <c r="C354" s="2">
        <v>43060.261284722219</v>
      </c>
      <c r="D354" s="2">
        <v>43060.261655092603</v>
      </c>
      <c r="E354" t="s">
        <v>486</v>
      </c>
      <c r="J354" t="s">
        <v>33</v>
      </c>
      <c r="K354" t="s">
        <v>41</v>
      </c>
      <c r="L354" t="s">
        <v>33</v>
      </c>
      <c r="N354" t="s">
        <v>191</v>
      </c>
      <c r="O354" t="s">
        <v>33</v>
      </c>
      <c r="P354" t="s">
        <v>41</v>
      </c>
      <c r="Q354" t="s">
        <v>36</v>
      </c>
    </row>
    <row r="355" spans="1:17" x14ac:dyDescent="0.25">
      <c r="A355">
        <v>6535593775</v>
      </c>
      <c r="B355">
        <v>166090270</v>
      </c>
      <c r="C355" s="2">
        <v>43060.260659722233</v>
      </c>
      <c r="D355" s="2">
        <v>43060.261354166672</v>
      </c>
      <c r="E355" t="s">
        <v>487</v>
      </c>
      <c r="J355" t="s">
        <v>33</v>
      </c>
      <c r="K355" t="s">
        <v>41</v>
      </c>
      <c r="L355" t="s">
        <v>41</v>
      </c>
      <c r="N355" t="s">
        <v>191</v>
      </c>
      <c r="O355" t="s">
        <v>33</v>
      </c>
      <c r="P355" t="s">
        <v>33</v>
      </c>
      <c r="Q355" t="s">
        <v>36</v>
      </c>
    </row>
    <row r="356" spans="1:17" x14ac:dyDescent="0.25">
      <c r="A356">
        <v>6535593316</v>
      </c>
      <c r="B356">
        <v>166090270</v>
      </c>
      <c r="C356" s="2">
        <v>43060.259675925918</v>
      </c>
      <c r="D356" s="2">
        <v>43060.261145833327</v>
      </c>
      <c r="E356" t="s">
        <v>488</v>
      </c>
      <c r="J356" t="s">
        <v>41</v>
      </c>
      <c r="K356" t="s">
        <v>41</v>
      </c>
      <c r="L356" t="s">
        <v>41</v>
      </c>
      <c r="N356" t="s">
        <v>191</v>
      </c>
      <c r="O356" t="s">
        <v>33</v>
      </c>
      <c r="P356" t="s">
        <v>33</v>
      </c>
      <c r="Q356" t="s">
        <v>36</v>
      </c>
    </row>
    <row r="357" spans="1:17" x14ac:dyDescent="0.25">
      <c r="A357">
        <v>6535590877</v>
      </c>
      <c r="B357">
        <v>166090270</v>
      </c>
      <c r="C357" s="2">
        <v>43060.259768518517</v>
      </c>
      <c r="D357" s="2">
        <v>43060.260069444441</v>
      </c>
      <c r="E357" t="s">
        <v>489</v>
      </c>
      <c r="J357" t="s">
        <v>33</v>
      </c>
      <c r="K357" t="s">
        <v>41</v>
      </c>
      <c r="L357" t="s">
        <v>33</v>
      </c>
      <c r="N357" t="s">
        <v>191</v>
      </c>
      <c r="O357" t="s">
        <v>33</v>
      </c>
      <c r="P357" t="s">
        <v>33</v>
      </c>
      <c r="Q357" t="s">
        <v>36</v>
      </c>
    </row>
    <row r="358" spans="1:17" x14ac:dyDescent="0.25">
      <c r="A358">
        <v>6535589890</v>
      </c>
      <c r="B358">
        <v>166090270</v>
      </c>
      <c r="C358" s="2">
        <v>43060.259004629632</v>
      </c>
      <c r="D358" s="2">
        <v>43060.259629629632</v>
      </c>
      <c r="E358" t="s">
        <v>490</v>
      </c>
      <c r="J358" t="s">
        <v>41</v>
      </c>
      <c r="K358" t="s">
        <v>41</v>
      </c>
      <c r="L358" t="s">
        <v>41</v>
      </c>
      <c r="N358" t="s">
        <v>191</v>
      </c>
      <c r="O358" t="s">
        <v>33</v>
      </c>
      <c r="P358" t="s">
        <v>41</v>
      </c>
      <c r="Q358" t="s">
        <v>36</v>
      </c>
    </row>
    <row r="359" spans="1:17" x14ac:dyDescent="0.25">
      <c r="A359">
        <v>6535589235</v>
      </c>
      <c r="B359">
        <v>166090270</v>
      </c>
      <c r="C359" s="2">
        <v>43060.258923611109</v>
      </c>
      <c r="D359" s="2">
        <v>43060.259340277778</v>
      </c>
      <c r="E359" t="s">
        <v>491</v>
      </c>
      <c r="J359" t="s">
        <v>41</v>
      </c>
      <c r="K359" t="s">
        <v>41</v>
      </c>
      <c r="L359" t="s">
        <v>41</v>
      </c>
      <c r="N359" t="s">
        <v>191</v>
      </c>
      <c r="O359" t="s">
        <v>33</v>
      </c>
      <c r="P359" t="s">
        <v>33</v>
      </c>
      <c r="Q359" t="s">
        <v>36</v>
      </c>
    </row>
    <row r="360" spans="1:17" x14ac:dyDescent="0.25">
      <c r="A360">
        <v>6535588972</v>
      </c>
      <c r="B360">
        <v>166090270</v>
      </c>
      <c r="C360" s="2">
        <v>43060.258009259262</v>
      </c>
      <c r="D360" s="2">
        <v>43060.25922453704</v>
      </c>
      <c r="E360" t="s">
        <v>492</v>
      </c>
      <c r="J360" t="s">
        <v>33</v>
      </c>
      <c r="K360" t="s">
        <v>41</v>
      </c>
      <c r="L360" t="s">
        <v>41</v>
      </c>
      <c r="N360" t="s">
        <v>191</v>
      </c>
      <c r="O360" t="s">
        <v>33</v>
      </c>
      <c r="P360" t="s">
        <v>33</v>
      </c>
      <c r="Q360" t="s">
        <v>63</v>
      </c>
    </row>
    <row r="361" spans="1:17" x14ac:dyDescent="0.25">
      <c r="A361">
        <v>6535587192</v>
      </c>
      <c r="B361">
        <v>166090270</v>
      </c>
      <c r="C361" s="2">
        <v>43060.256365740737</v>
      </c>
      <c r="D361" s="2">
        <v>43060.258460648147</v>
      </c>
      <c r="E361" t="s">
        <v>493</v>
      </c>
      <c r="J361" t="s">
        <v>33</v>
      </c>
      <c r="K361" t="s">
        <v>41</v>
      </c>
      <c r="L361" t="s">
        <v>33</v>
      </c>
      <c r="N361" t="s">
        <v>191</v>
      </c>
      <c r="O361" t="s">
        <v>33</v>
      </c>
      <c r="P361" t="s">
        <v>41</v>
      </c>
    </row>
    <row r="362" spans="1:17" x14ac:dyDescent="0.25">
      <c r="A362">
        <v>6535530566</v>
      </c>
      <c r="B362">
        <v>166090270</v>
      </c>
      <c r="C362" s="2">
        <v>43060.232824074083</v>
      </c>
      <c r="D362" s="2">
        <v>43060.233599537038</v>
      </c>
      <c r="E362" t="s">
        <v>411</v>
      </c>
      <c r="J362" t="s">
        <v>33</v>
      </c>
      <c r="K362" t="s">
        <v>41</v>
      </c>
      <c r="L362" t="s">
        <v>33</v>
      </c>
      <c r="N362" t="s">
        <v>191</v>
      </c>
      <c r="O362" t="s">
        <v>33</v>
      </c>
      <c r="P362" t="s">
        <v>33</v>
      </c>
      <c r="Q362" t="s">
        <v>36</v>
      </c>
    </row>
    <row r="363" spans="1:17" x14ac:dyDescent="0.25">
      <c r="A363">
        <v>6535508252</v>
      </c>
      <c r="B363">
        <v>166090270</v>
      </c>
      <c r="C363" s="2">
        <v>43060.223263888889</v>
      </c>
      <c r="D363" s="2">
        <v>43060.223611111112</v>
      </c>
      <c r="E363" t="s">
        <v>494</v>
      </c>
      <c r="J363" t="s">
        <v>33</v>
      </c>
      <c r="K363" t="s">
        <v>41</v>
      </c>
      <c r="L363" t="s">
        <v>41</v>
      </c>
      <c r="N363" t="s">
        <v>191</v>
      </c>
      <c r="O363" t="s">
        <v>33</v>
      </c>
      <c r="P363" t="s">
        <v>33</v>
      </c>
      <c r="Q363" t="s">
        <v>36</v>
      </c>
    </row>
    <row r="364" spans="1:17" x14ac:dyDescent="0.25">
      <c r="A364">
        <v>6535459824</v>
      </c>
      <c r="B364">
        <v>166090270</v>
      </c>
      <c r="C364" s="2">
        <v>43060.200474537043</v>
      </c>
      <c r="D364" s="2">
        <v>43060.200972222221</v>
      </c>
      <c r="E364" t="s">
        <v>495</v>
      </c>
      <c r="J364" t="s">
        <v>33</v>
      </c>
      <c r="K364" t="s">
        <v>41</v>
      </c>
      <c r="L364" t="s">
        <v>41</v>
      </c>
      <c r="N364" t="s">
        <v>191</v>
      </c>
      <c r="O364" t="s">
        <v>33</v>
      </c>
      <c r="P364" t="s">
        <v>33</v>
      </c>
      <c r="Q364" t="s">
        <v>36</v>
      </c>
    </row>
    <row r="365" spans="1:17" x14ac:dyDescent="0.25">
      <c r="A365">
        <v>6534933139</v>
      </c>
      <c r="B365">
        <v>166090270</v>
      </c>
      <c r="C365" s="2">
        <v>43059.895833333343</v>
      </c>
      <c r="D365" s="2">
        <v>43059.896747685183</v>
      </c>
      <c r="E365" t="s">
        <v>496</v>
      </c>
      <c r="J365" t="s">
        <v>41</v>
      </c>
      <c r="K365" t="s">
        <v>41</v>
      </c>
      <c r="L365" t="s">
        <v>41</v>
      </c>
      <c r="N365" t="s">
        <v>191</v>
      </c>
      <c r="O365" t="s">
        <v>33</v>
      </c>
      <c r="P365" t="s">
        <v>33</v>
      </c>
      <c r="Q365" t="s">
        <v>63</v>
      </c>
    </row>
    <row r="366" spans="1:17" x14ac:dyDescent="0.25">
      <c r="A366">
        <v>6534904203</v>
      </c>
      <c r="B366">
        <v>166090270</v>
      </c>
      <c r="C366" s="2">
        <v>43059.87872685185</v>
      </c>
      <c r="D366" s="2">
        <v>43059.881157407413</v>
      </c>
      <c r="E366" t="s">
        <v>497</v>
      </c>
      <c r="J366" t="s">
        <v>41</v>
      </c>
      <c r="K366" t="s">
        <v>41</v>
      </c>
      <c r="L366" t="s">
        <v>41</v>
      </c>
      <c r="N366" t="s">
        <v>191</v>
      </c>
      <c r="O366" t="s">
        <v>33</v>
      </c>
      <c r="P366" t="s">
        <v>41</v>
      </c>
      <c r="Q366" t="s">
        <v>36</v>
      </c>
    </row>
    <row r="367" spans="1:17" x14ac:dyDescent="0.25">
      <c r="A367">
        <v>6534898168</v>
      </c>
      <c r="B367">
        <v>166090270</v>
      </c>
      <c r="C367" s="2">
        <v>43059.877581018518</v>
      </c>
      <c r="D367" s="2">
        <v>43059.877916666657</v>
      </c>
      <c r="E367" t="s">
        <v>498</v>
      </c>
      <c r="J367" t="s">
        <v>33</v>
      </c>
      <c r="K367" t="s">
        <v>33</v>
      </c>
      <c r="L367" t="s">
        <v>33</v>
      </c>
      <c r="N367" t="s">
        <v>191</v>
      </c>
      <c r="O367" t="s">
        <v>33</v>
      </c>
      <c r="P367" t="s">
        <v>33</v>
      </c>
      <c r="Q367" t="s">
        <v>36</v>
      </c>
    </row>
    <row r="368" spans="1:17" x14ac:dyDescent="0.25">
      <c r="A368">
        <v>6534895397</v>
      </c>
      <c r="B368">
        <v>166090270</v>
      </c>
      <c r="C368" s="2">
        <v>43059.875937500001</v>
      </c>
      <c r="D368" s="2">
        <v>43059.876388888893</v>
      </c>
      <c r="E368" t="s">
        <v>499</v>
      </c>
      <c r="J368" t="s">
        <v>33</v>
      </c>
      <c r="K368" t="s">
        <v>33</v>
      </c>
      <c r="L368" t="s">
        <v>33</v>
      </c>
      <c r="N368" t="s">
        <v>191</v>
      </c>
      <c r="O368" t="s">
        <v>33</v>
      </c>
      <c r="P368" t="s">
        <v>33</v>
      </c>
      <c r="Q368" t="s">
        <v>36</v>
      </c>
    </row>
  </sheetData>
  <autoFilter ref="A1:AG368"/>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7"/>
  <sheetViews>
    <sheetView topLeftCell="J1" workbookViewId="0">
      <selection activeCell="V1" sqref="V1"/>
    </sheetView>
  </sheetViews>
  <sheetFormatPr baseColWidth="10" defaultRowHeight="15" x14ac:dyDescent="0.25"/>
  <sheetData>
    <row r="1" spans="1:22" x14ac:dyDescent="0.25">
      <c r="A1" s="5"/>
      <c r="B1" s="5" t="s">
        <v>8</v>
      </c>
      <c r="C1" s="5" t="s">
        <v>9</v>
      </c>
      <c r="D1" s="5" t="s">
        <v>10</v>
      </c>
      <c r="E1" s="5" t="s">
        <v>11</v>
      </c>
      <c r="F1" s="5" t="s">
        <v>12</v>
      </c>
      <c r="G1" s="5" t="s">
        <v>14</v>
      </c>
      <c r="H1" s="5" t="s">
        <v>15</v>
      </c>
      <c r="I1" s="5" t="s">
        <v>17</v>
      </c>
      <c r="J1" s="5" t="s">
        <v>18</v>
      </c>
      <c r="K1" s="5" t="s">
        <v>19</v>
      </c>
      <c r="L1" s="5" t="s">
        <v>20</v>
      </c>
      <c r="M1" s="5" t="s">
        <v>21</v>
      </c>
      <c r="N1" s="5" t="s">
        <v>22</v>
      </c>
      <c r="O1" s="5" t="s">
        <v>23</v>
      </c>
      <c r="P1" s="5" t="s">
        <v>24</v>
      </c>
      <c r="Q1" s="5" t="s">
        <v>25</v>
      </c>
      <c r="R1" s="5" t="s">
        <v>26</v>
      </c>
      <c r="S1" s="5" t="s">
        <v>27</v>
      </c>
      <c r="T1" s="5" t="s">
        <v>28</v>
      </c>
      <c r="U1" s="5" t="s">
        <v>29</v>
      </c>
      <c r="V1" s="5" t="s">
        <v>30</v>
      </c>
    </row>
    <row r="2" spans="1:22" x14ac:dyDescent="0.25">
      <c r="A2" s="3" t="s">
        <v>8</v>
      </c>
      <c r="B2" s="3"/>
      <c r="C2" s="3"/>
      <c r="D2" s="3"/>
      <c r="E2" s="3"/>
      <c r="F2" s="3"/>
      <c r="G2" s="3"/>
      <c r="H2" s="3"/>
      <c r="I2" s="3"/>
      <c r="J2" s="3"/>
      <c r="K2" s="3"/>
      <c r="L2" s="3"/>
      <c r="M2" s="3"/>
      <c r="N2" s="3"/>
      <c r="O2" s="3"/>
      <c r="P2" s="3"/>
      <c r="Q2" s="3"/>
      <c r="R2" s="3"/>
      <c r="S2" s="3"/>
      <c r="T2" s="3"/>
      <c r="U2" s="3"/>
      <c r="V2" s="3"/>
    </row>
    <row r="3" spans="1:22" x14ac:dyDescent="0.25">
      <c r="A3" s="3" t="s">
        <v>9</v>
      </c>
      <c r="B3" s="3">
        <v>0.10743777726212839</v>
      </c>
      <c r="C3" s="3"/>
      <c r="D3" s="3"/>
      <c r="E3" s="3"/>
      <c r="F3" s="3"/>
      <c r="G3" s="3"/>
      <c r="H3" s="3"/>
      <c r="I3" s="3"/>
      <c r="J3" s="3"/>
      <c r="K3" s="3"/>
      <c r="L3" s="3"/>
      <c r="M3" s="3"/>
      <c r="N3" s="3"/>
      <c r="O3" s="3"/>
      <c r="P3" s="3"/>
      <c r="Q3" s="3"/>
      <c r="R3" s="3"/>
      <c r="S3" s="3"/>
      <c r="T3" s="3"/>
      <c r="U3" s="3"/>
      <c r="V3" s="3"/>
    </row>
    <row r="4" spans="1:22" x14ac:dyDescent="0.25">
      <c r="A4" s="3" t="s">
        <v>10</v>
      </c>
      <c r="B4" s="3">
        <v>2.45649422676802E-2</v>
      </c>
      <c r="C4" s="3">
        <v>0.20614800617056911</v>
      </c>
      <c r="D4" s="3"/>
      <c r="E4" s="3"/>
      <c r="F4" s="3"/>
      <c r="G4" s="3"/>
      <c r="H4" s="3"/>
      <c r="I4" s="3"/>
      <c r="J4" s="3"/>
      <c r="K4" s="3"/>
      <c r="L4" s="3"/>
      <c r="M4" s="3"/>
      <c r="N4" s="3"/>
      <c r="O4" s="3"/>
      <c r="P4" s="3"/>
      <c r="Q4" s="3"/>
      <c r="R4" s="3"/>
      <c r="S4" s="3"/>
      <c r="T4" s="3"/>
      <c r="U4" s="3"/>
      <c r="V4" s="3"/>
    </row>
    <row r="5" spans="1:22" x14ac:dyDescent="0.25">
      <c r="A5" s="3" t="s">
        <v>11</v>
      </c>
      <c r="B5" s="3">
        <v>1.4388124906753192E-2</v>
      </c>
      <c r="C5" s="19">
        <v>0.43795705066887824</v>
      </c>
      <c r="D5" s="19">
        <v>0.20932833700483305</v>
      </c>
      <c r="E5" s="3"/>
      <c r="F5" s="3"/>
      <c r="G5" s="3"/>
      <c r="H5" s="3"/>
      <c r="I5" s="3"/>
      <c r="J5" s="3"/>
      <c r="K5" s="3"/>
      <c r="L5" s="3"/>
      <c r="M5" s="3"/>
      <c r="N5" s="3"/>
      <c r="O5" s="3"/>
      <c r="P5" s="3"/>
      <c r="Q5" s="3"/>
      <c r="R5" s="3"/>
      <c r="S5" s="3"/>
      <c r="T5" s="3"/>
      <c r="U5" s="3"/>
      <c r="V5" s="3"/>
    </row>
    <row r="6" spans="1:22" x14ac:dyDescent="0.25">
      <c r="A6" s="3" t="s">
        <v>12</v>
      </c>
      <c r="B6" s="3">
        <v>2.4652498740812316E-2</v>
      </c>
      <c r="C6" s="19">
        <v>0.21345727424687927</v>
      </c>
      <c r="D6" s="3">
        <v>0.19099700382974491</v>
      </c>
      <c r="E6" s="3">
        <v>0.33857124105520148</v>
      </c>
      <c r="F6" s="3"/>
      <c r="G6" s="3"/>
      <c r="H6" s="3"/>
      <c r="I6" s="3"/>
      <c r="J6" s="3"/>
      <c r="K6" s="3"/>
      <c r="L6" s="3"/>
      <c r="M6" s="3"/>
      <c r="N6" s="3"/>
      <c r="O6" s="3"/>
      <c r="P6" s="3"/>
      <c r="Q6" s="3"/>
      <c r="R6" s="3"/>
      <c r="S6" s="3"/>
      <c r="T6" s="3"/>
      <c r="U6" s="3"/>
      <c r="V6" s="3"/>
    </row>
    <row r="7" spans="1:22" x14ac:dyDescent="0.25">
      <c r="A7" s="3" t="s">
        <v>14</v>
      </c>
      <c r="B7" s="3">
        <v>-9.4938436051855771E-2</v>
      </c>
      <c r="C7" s="19">
        <v>0.27348658032014583</v>
      </c>
      <c r="D7" s="3">
        <v>0.11326713496829784</v>
      </c>
      <c r="E7" s="3">
        <v>0.17573516885617269</v>
      </c>
      <c r="F7" s="3">
        <v>5.865960806799151E-2</v>
      </c>
      <c r="G7" s="3"/>
      <c r="H7" s="3"/>
      <c r="I7" s="3"/>
      <c r="J7" s="3"/>
      <c r="K7" s="3"/>
      <c r="L7" s="3"/>
      <c r="M7" s="3"/>
      <c r="N7" s="3"/>
      <c r="O7" s="3"/>
      <c r="P7" s="3"/>
      <c r="Q7" s="3"/>
      <c r="R7" s="3"/>
      <c r="S7" s="3"/>
      <c r="T7" s="3"/>
      <c r="U7" s="3"/>
      <c r="V7" s="3"/>
    </row>
    <row r="8" spans="1:22" x14ac:dyDescent="0.25">
      <c r="A8" s="3" t="s">
        <v>15</v>
      </c>
      <c r="B8" s="3">
        <v>-3.5456766995121784E-2</v>
      </c>
      <c r="C8" s="3">
        <v>0.17396998272050437</v>
      </c>
      <c r="D8" s="3">
        <v>0.22811152131151563</v>
      </c>
      <c r="E8" s="3">
        <v>0.1297318217025569</v>
      </c>
      <c r="F8" s="3">
        <v>1.3416947791583115E-2</v>
      </c>
      <c r="G8" s="3">
        <v>0.32510195826210292</v>
      </c>
      <c r="H8" s="3"/>
      <c r="I8" s="3"/>
      <c r="J8" s="3"/>
      <c r="K8" s="3"/>
      <c r="L8" s="3"/>
      <c r="M8" s="3"/>
      <c r="N8" s="3"/>
      <c r="O8" s="3"/>
      <c r="P8" s="3"/>
      <c r="Q8" s="3"/>
      <c r="R8" s="3"/>
      <c r="S8" s="3"/>
      <c r="T8" s="3"/>
      <c r="U8" s="3"/>
      <c r="V8" s="3"/>
    </row>
    <row r="9" spans="1:22" x14ac:dyDescent="0.25">
      <c r="A9" s="3" t="s">
        <v>17</v>
      </c>
      <c r="B9" s="3">
        <v>-0.1062761373997449</v>
      </c>
      <c r="C9" s="3">
        <v>3.8176130291298668E-2</v>
      </c>
      <c r="D9" s="3">
        <v>-3.4460093163493438E-2</v>
      </c>
      <c r="E9" s="3">
        <v>3.2621170187088579E-2</v>
      </c>
      <c r="F9" s="3">
        <v>-8.6306727557077523E-2</v>
      </c>
      <c r="G9" s="3">
        <v>4.8647676299510778E-2</v>
      </c>
      <c r="H9" s="3">
        <v>8.4956405041849342E-2</v>
      </c>
      <c r="I9" s="3"/>
      <c r="J9" s="3"/>
      <c r="K9" s="3"/>
      <c r="L9" s="3"/>
      <c r="M9" s="3"/>
      <c r="N9" s="3"/>
      <c r="O9" s="3"/>
      <c r="P9" s="3"/>
      <c r="Q9" s="3"/>
      <c r="R9" s="3"/>
      <c r="S9" s="3"/>
      <c r="T9" s="3"/>
      <c r="U9" s="3"/>
      <c r="V9" s="3"/>
    </row>
    <row r="10" spans="1:22" x14ac:dyDescent="0.25">
      <c r="A10" s="3" t="s">
        <v>18</v>
      </c>
      <c r="B10" s="3">
        <v>-5.4414430994569531E-2</v>
      </c>
      <c r="C10" s="3">
        <v>-0.11240236148903984</v>
      </c>
      <c r="D10" s="3">
        <v>2.8868123527709719E-2</v>
      </c>
      <c r="E10" s="3">
        <v>-0.12980923001689504</v>
      </c>
      <c r="F10" s="3">
        <v>2.3393194303307049E-2</v>
      </c>
      <c r="G10" s="3">
        <v>-4.784864521056905E-2</v>
      </c>
      <c r="H10" s="3">
        <v>-7.019680552136548E-2</v>
      </c>
      <c r="I10" s="3">
        <v>-0.3250439913249249</v>
      </c>
      <c r="J10" s="3"/>
      <c r="K10" s="3"/>
      <c r="L10" s="3"/>
      <c r="M10" s="3"/>
      <c r="N10" s="3"/>
      <c r="O10" s="3"/>
      <c r="P10" s="3"/>
      <c r="Q10" s="3"/>
      <c r="R10" s="3"/>
      <c r="S10" s="3"/>
      <c r="T10" s="3"/>
      <c r="U10" s="3"/>
      <c r="V10" s="3"/>
    </row>
    <row r="11" spans="1:22" x14ac:dyDescent="0.25">
      <c r="A11" s="3" t="s">
        <v>19</v>
      </c>
      <c r="B11" s="3">
        <v>9.3748995801515328E-2</v>
      </c>
      <c r="C11" s="3">
        <v>6.7733230220784091E-2</v>
      </c>
      <c r="D11" s="3">
        <v>8.2269051586222067E-2</v>
      </c>
      <c r="E11" s="3">
        <v>-2.0652712413907995E-2</v>
      </c>
      <c r="F11" s="3">
        <v>-0.15267606899963446</v>
      </c>
      <c r="G11" s="3">
        <v>-7.3086500889353576E-2</v>
      </c>
      <c r="H11" s="3">
        <v>9.0893770966825865E-3</v>
      </c>
      <c r="I11" s="3">
        <v>1.7275730467261948E-3</v>
      </c>
      <c r="J11" s="3">
        <v>-0.19770539576704607</v>
      </c>
      <c r="K11" s="3"/>
      <c r="L11" s="3"/>
      <c r="M11" s="3"/>
      <c r="N11" s="3"/>
      <c r="O11" s="3"/>
      <c r="P11" s="3"/>
      <c r="Q11" s="3"/>
      <c r="R11" s="3"/>
      <c r="S11" s="3"/>
      <c r="T11" s="3"/>
      <c r="U11" s="3"/>
      <c r="V11" s="3"/>
    </row>
    <row r="12" spans="1:22" x14ac:dyDescent="0.25">
      <c r="A12" s="3" t="s">
        <v>20</v>
      </c>
      <c r="B12" s="3">
        <v>1.3958537557788859E-2</v>
      </c>
      <c r="C12" s="3">
        <v>2.8708900761540635E-2</v>
      </c>
      <c r="D12" s="3">
        <v>4.9419063073011901E-2</v>
      </c>
      <c r="E12" s="3">
        <v>3.6714778738019115E-2</v>
      </c>
      <c r="F12" s="3">
        <v>6.7297420269435165E-2</v>
      </c>
      <c r="G12" s="3">
        <v>2.2998700610122245E-2</v>
      </c>
      <c r="H12" s="3">
        <v>-1.0943294676436134E-2</v>
      </c>
      <c r="I12" s="3">
        <v>-0.29813306476120521</v>
      </c>
      <c r="J12" s="3">
        <v>-0.20124150415876868</v>
      </c>
      <c r="K12" s="3">
        <v>-0.33541214542128645</v>
      </c>
      <c r="L12" s="3"/>
      <c r="M12" s="3"/>
      <c r="N12" s="3"/>
      <c r="O12" s="3"/>
      <c r="P12" s="3"/>
      <c r="Q12" s="3"/>
      <c r="R12" s="3"/>
      <c r="S12" s="3"/>
      <c r="T12" s="3"/>
      <c r="U12" s="3"/>
      <c r="V12" s="3"/>
    </row>
    <row r="13" spans="1:22" x14ac:dyDescent="0.25">
      <c r="A13" s="3" t="s">
        <v>21</v>
      </c>
      <c r="B13" s="3">
        <v>1.661427026708975E-2</v>
      </c>
      <c r="C13" s="3">
        <v>-4.3865596206014885E-2</v>
      </c>
      <c r="D13" s="3">
        <v>-9.6551536961924964E-2</v>
      </c>
      <c r="E13" s="3">
        <v>4.5555052655642925E-4</v>
      </c>
      <c r="F13" s="3">
        <v>0.11381956909249734</v>
      </c>
      <c r="G13" s="3">
        <v>8.6044016886738128E-2</v>
      </c>
      <c r="H13" s="3">
        <v>4.9029992326572652E-2</v>
      </c>
      <c r="I13" s="3">
        <v>-0.53178577363536217</v>
      </c>
      <c r="J13" s="3">
        <v>-0.19509264898137704</v>
      </c>
      <c r="K13" s="3">
        <v>-0.42803462638739548</v>
      </c>
      <c r="L13" s="3">
        <v>5.826892327616863E-2</v>
      </c>
      <c r="M13" s="3"/>
      <c r="N13" s="3"/>
      <c r="O13" s="3"/>
      <c r="P13" s="3"/>
      <c r="Q13" s="3"/>
      <c r="R13" s="3"/>
      <c r="S13" s="3"/>
      <c r="T13" s="3"/>
      <c r="U13" s="3"/>
      <c r="V13" s="3"/>
    </row>
    <row r="14" spans="1:22" x14ac:dyDescent="0.25">
      <c r="A14" s="3" t="s">
        <v>22</v>
      </c>
      <c r="B14" s="3">
        <v>-1.0997359583742376E-2</v>
      </c>
      <c r="C14" s="3">
        <v>0.11378159364984002</v>
      </c>
      <c r="D14" s="3">
        <v>1.03407317672127E-2</v>
      </c>
      <c r="E14" s="3">
        <v>-7.1862314656775603E-2</v>
      </c>
      <c r="F14" s="3">
        <v>-3.2740209326569888E-2</v>
      </c>
      <c r="G14" s="3">
        <v>0.12915318593696776</v>
      </c>
      <c r="H14" s="3">
        <v>1.1072815915154773E-3</v>
      </c>
      <c r="I14" s="3">
        <v>0.26058950745322146</v>
      </c>
      <c r="J14" s="3">
        <v>-0.14143534387509063</v>
      </c>
      <c r="K14" s="3">
        <v>-4.066904161814671E-2</v>
      </c>
      <c r="L14" s="3">
        <v>-2.5289251523156021E-2</v>
      </c>
      <c r="M14" s="3">
        <v>-0.10009294619692023</v>
      </c>
      <c r="N14" s="3"/>
      <c r="O14" s="3"/>
      <c r="P14" s="3"/>
      <c r="Q14" s="3"/>
      <c r="R14" s="3"/>
      <c r="S14" s="3"/>
      <c r="T14" s="3"/>
      <c r="U14" s="3"/>
      <c r="V14" s="3"/>
    </row>
    <row r="15" spans="1:22" x14ac:dyDescent="0.25">
      <c r="A15" s="3" t="s">
        <v>23</v>
      </c>
      <c r="B15" s="3">
        <v>-3.7373341316072561E-2</v>
      </c>
      <c r="C15" s="3">
        <v>0.13716628556609436</v>
      </c>
      <c r="D15" s="3">
        <v>-8.2685736709129584E-2</v>
      </c>
      <c r="E15" s="3">
        <v>7.8172154438521671E-2</v>
      </c>
      <c r="F15" s="3">
        <v>-0.13216140732569723</v>
      </c>
      <c r="G15" s="3">
        <v>0.16418678641524123</v>
      </c>
      <c r="H15" s="3">
        <v>2.6133955593790243E-2</v>
      </c>
      <c r="I15" s="3">
        <v>0.23969226125077325</v>
      </c>
      <c r="J15" s="3">
        <v>-0.11416973763103255</v>
      </c>
      <c r="K15" s="3">
        <v>4.3272894870185596E-2</v>
      </c>
      <c r="L15" s="3">
        <v>-0.1669643513152386</v>
      </c>
      <c r="M15" s="3">
        <v>-2.5041240066363782E-2</v>
      </c>
      <c r="N15" s="3">
        <v>0.2857817822948292</v>
      </c>
      <c r="O15" s="3"/>
      <c r="P15" s="3"/>
      <c r="Q15" s="3"/>
      <c r="R15" s="3"/>
      <c r="S15" s="3"/>
      <c r="T15" s="3"/>
      <c r="U15" s="3"/>
      <c r="V15" s="3"/>
    </row>
    <row r="16" spans="1:22" x14ac:dyDescent="0.25">
      <c r="A16" s="3" t="s">
        <v>24</v>
      </c>
      <c r="B16" s="3">
        <v>-4.3984683367981232E-3</v>
      </c>
      <c r="C16" s="3">
        <v>3.7682461610207087E-2</v>
      </c>
      <c r="D16" s="3">
        <v>9.6453807813748543E-2</v>
      </c>
      <c r="E16" s="3">
        <v>0.10086725645850241</v>
      </c>
      <c r="F16" s="3">
        <v>-2.3141087692878107E-2</v>
      </c>
      <c r="G16" s="3">
        <v>8.4678133089329213E-2</v>
      </c>
      <c r="H16" s="3">
        <v>9.2767806088132454E-2</v>
      </c>
      <c r="I16" s="3">
        <v>-8.5715006786397985E-2</v>
      </c>
      <c r="J16" s="3">
        <v>0.16046396906677468</v>
      </c>
      <c r="K16" s="3">
        <v>2.2559516808718351E-2</v>
      </c>
      <c r="L16" s="3">
        <v>-2.4651212166392645E-2</v>
      </c>
      <c r="M16" s="3">
        <v>-9.7534871726728797E-2</v>
      </c>
      <c r="N16" s="3">
        <v>-0.22953998400374126</v>
      </c>
      <c r="O16" s="3">
        <v>0.23603563980133643</v>
      </c>
      <c r="P16" s="3"/>
      <c r="Q16" s="3"/>
      <c r="R16" s="3"/>
      <c r="S16" s="3"/>
      <c r="T16" s="3"/>
      <c r="U16" s="3"/>
      <c r="V16" s="3"/>
    </row>
    <row r="17" spans="1:22" x14ac:dyDescent="0.25">
      <c r="A17" s="3" t="s">
        <v>25</v>
      </c>
      <c r="B17" s="3">
        <v>6.0972642077812257E-2</v>
      </c>
      <c r="C17" s="3">
        <v>4.6703751795384572E-2</v>
      </c>
      <c r="D17" s="3">
        <v>-5.3803442769801708E-2</v>
      </c>
      <c r="E17" s="3">
        <v>3.3362843836440073E-2</v>
      </c>
      <c r="F17" s="3">
        <v>-4.8622861217316071E-2</v>
      </c>
      <c r="G17" s="3">
        <v>7.6462397901925327E-2</v>
      </c>
      <c r="H17" s="3">
        <v>-5.0578450005696975E-2</v>
      </c>
      <c r="I17" s="3">
        <v>0.1478635383817983</v>
      </c>
      <c r="J17" s="3">
        <v>-0.10218929125961963</v>
      </c>
      <c r="K17" s="3">
        <v>8.9287658846790338E-2</v>
      </c>
      <c r="L17" s="3">
        <v>-3.8210980740664743E-2</v>
      </c>
      <c r="M17" s="3">
        <v>-0.16083393341475283</v>
      </c>
      <c r="N17" s="3">
        <v>0.20756505720891125</v>
      </c>
      <c r="O17" s="3">
        <v>0.16889143395000453</v>
      </c>
      <c r="P17" s="3">
        <v>-7.3136373152994025E-2</v>
      </c>
      <c r="Q17" s="3"/>
      <c r="R17" s="3"/>
      <c r="S17" s="3"/>
      <c r="T17" s="3"/>
      <c r="U17" s="3"/>
      <c r="V17" s="3"/>
    </row>
    <row r="18" spans="1:22" x14ac:dyDescent="0.25">
      <c r="A18" s="3" t="s">
        <v>26</v>
      </c>
      <c r="B18" s="3">
        <v>-7.5529158857541049E-3</v>
      </c>
      <c r="C18" s="3">
        <v>7.7158287527715919E-2</v>
      </c>
      <c r="D18" s="3">
        <v>0.17951741759249801</v>
      </c>
      <c r="E18" s="3">
        <v>0.13684293695531216</v>
      </c>
      <c r="F18" s="3">
        <v>-4.2480021482296321E-2</v>
      </c>
      <c r="G18" s="3">
        <v>-3.7406229894427711E-3</v>
      </c>
      <c r="H18" s="3">
        <v>2.272702823285613E-2</v>
      </c>
      <c r="I18" s="3">
        <v>-0.12473202246834643</v>
      </c>
      <c r="J18" s="3">
        <v>0.21554157719188144</v>
      </c>
      <c r="K18" s="3">
        <v>-1.0826635735524299E-2</v>
      </c>
      <c r="L18" s="3">
        <v>-3.7419037282265956E-2</v>
      </c>
      <c r="M18" s="3">
        <v>-9.3711320937957365E-2</v>
      </c>
      <c r="N18" s="3">
        <v>-0.28435163900060301</v>
      </c>
      <c r="O18" s="3">
        <v>-0.1676721650963065</v>
      </c>
      <c r="P18" s="3">
        <v>0.23525596178207189</v>
      </c>
      <c r="Q18" s="3">
        <v>-0.12421888369779673</v>
      </c>
      <c r="R18" s="3"/>
      <c r="S18" s="3"/>
      <c r="T18" s="3"/>
      <c r="U18" s="3"/>
      <c r="V18" s="3"/>
    </row>
    <row r="19" spans="1:22" x14ac:dyDescent="0.25">
      <c r="A19" s="3" t="s">
        <v>27</v>
      </c>
      <c r="B19" s="3">
        <v>-7.7846221769512763E-3</v>
      </c>
      <c r="C19" s="3">
        <v>-9.2357433075376924E-4</v>
      </c>
      <c r="D19" s="3">
        <v>-7.9335934242960836E-3</v>
      </c>
      <c r="E19" s="3">
        <v>5.5266995579296733E-3</v>
      </c>
      <c r="F19" s="3">
        <v>4.5917541389444663E-2</v>
      </c>
      <c r="G19" s="3">
        <v>-1.8777412627037415E-2</v>
      </c>
      <c r="H19" s="3">
        <v>-3.0486170053330919E-2</v>
      </c>
      <c r="I19" s="3">
        <v>0.18607136289477513</v>
      </c>
      <c r="J19" s="3">
        <v>-0.21583209281174054</v>
      </c>
      <c r="K19" s="3">
        <v>9.9979476795048067E-2</v>
      </c>
      <c r="L19" s="3">
        <v>-1.1172958737931256E-2</v>
      </c>
      <c r="M19" s="3">
        <v>-9.6083563984278281E-2</v>
      </c>
      <c r="N19" s="3">
        <v>0.22221890037131609</v>
      </c>
      <c r="O19" s="3">
        <v>-6.3654945046212372E-2</v>
      </c>
      <c r="P19" s="3">
        <v>-0.29014723056738878</v>
      </c>
      <c r="Q19" s="3">
        <v>0.27843714531864061</v>
      </c>
      <c r="R19" s="3">
        <v>-0.39981733957077581</v>
      </c>
      <c r="S19" s="3"/>
      <c r="T19" s="3"/>
      <c r="U19" s="3"/>
      <c r="V19" s="3"/>
    </row>
    <row r="20" spans="1:22" x14ac:dyDescent="0.25">
      <c r="A20" s="3" t="s">
        <v>28</v>
      </c>
      <c r="B20" s="3">
        <v>-1.7518121126483592E-2</v>
      </c>
      <c r="C20" s="3">
        <v>-8.8973713055446088E-2</v>
      </c>
      <c r="D20" s="3">
        <v>-0.10944909217624518</v>
      </c>
      <c r="E20" s="3">
        <v>6.2185329309362297E-3</v>
      </c>
      <c r="F20" s="3">
        <v>6.8590200842833626E-2</v>
      </c>
      <c r="G20" s="3">
        <v>-8.8762381454951092E-2</v>
      </c>
      <c r="H20" s="3">
        <v>-6.8429157586151854E-2</v>
      </c>
      <c r="I20" s="3">
        <v>8.791181043546839E-2</v>
      </c>
      <c r="J20" s="3">
        <v>-0.13608992901462577</v>
      </c>
      <c r="K20" s="3">
        <v>-5.6760417203309751E-2</v>
      </c>
      <c r="L20" s="3">
        <v>8.467234819992428E-2</v>
      </c>
      <c r="M20" s="3">
        <v>1.700214853601982E-2</v>
      </c>
      <c r="N20" s="3">
        <v>1.3064994309473112E-2</v>
      </c>
      <c r="O20" s="3">
        <v>-0.30862192237384961</v>
      </c>
      <c r="P20" s="3">
        <v>-0.34745199772673424</v>
      </c>
      <c r="Q20" s="3">
        <v>-1.5115719667936331E-2</v>
      </c>
      <c r="R20" s="3">
        <v>-0.20185671251807794</v>
      </c>
      <c r="S20" s="3">
        <v>0.29734125858908989</v>
      </c>
      <c r="T20" s="3"/>
      <c r="U20" s="3"/>
      <c r="V20" s="3"/>
    </row>
    <row r="21" spans="1:22" x14ac:dyDescent="0.25">
      <c r="A21" s="3" t="s">
        <v>29</v>
      </c>
      <c r="B21" s="3">
        <v>9.6176642546539313E-3</v>
      </c>
      <c r="C21" s="3">
        <v>-0.1175950173982815</v>
      </c>
      <c r="D21" s="3">
        <v>7.3499055861882302E-3</v>
      </c>
      <c r="E21" s="3">
        <v>1.2218398876391277E-2</v>
      </c>
      <c r="F21" s="3">
        <v>8.1881703642242246E-2</v>
      </c>
      <c r="G21" s="3">
        <v>-0.12714840996071977</v>
      </c>
      <c r="H21" s="3">
        <v>3.9757603270418274E-2</v>
      </c>
      <c r="I21" s="3">
        <v>-0.26570746339360685</v>
      </c>
      <c r="J21" s="3">
        <v>0.17781456879500054</v>
      </c>
      <c r="K21" s="3">
        <v>-2.8068735187931102E-2</v>
      </c>
      <c r="L21" s="3">
        <v>5.6995635879924039E-2</v>
      </c>
      <c r="M21" s="3">
        <v>0.10101940600141701</v>
      </c>
      <c r="N21" s="3">
        <v>-0.5761846468404882</v>
      </c>
      <c r="O21" s="3">
        <v>-0.41425761508221204</v>
      </c>
      <c r="P21" s="3">
        <v>4.5636821943699037E-2</v>
      </c>
      <c r="Q21" s="3">
        <v>-0.45154316991396914</v>
      </c>
      <c r="R21" s="3">
        <v>0.10407920055178103</v>
      </c>
      <c r="S21" s="3">
        <v>-0.37621335661298216</v>
      </c>
      <c r="T21" s="3">
        <v>-0.13701555280243338</v>
      </c>
      <c r="U21" s="3"/>
      <c r="V21" s="3"/>
    </row>
    <row r="22" spans="1:22" ht="15.75" thickBot="1" x14ac:dyDescent="0.3">
      <c r="A22" s="4" t="s">
        <v>30</v>
      </c>
      <c r="B22" s="4">
        <v>-7.152527710846375E-2</v>
      </c>
      <c r="C22" s="4">
        <v>-4.047726655040966E-2</v>
      </c>
      <c r="D22" s="4">
        <v>-9.3528936021567231E-3</v>
      </c>
      <c r="E22" s="4">
        <v>-5.2194913440761916E-2</v>
      </c>
      <c r="F22" s="4">
        <v>4.3453273765170233E-2</v>
      </c>
      <c r="G22" s="4">
        <v>-8.4962701456210502E-2</v>
      </c>
      <c r="H22" s="4">
        <v>3.1908747238752214E-2</v>
      </c>
      <c r="I22" s="4">
        <v>-4.1630781454031984E-2</v>
      </c>
      <c r="J22" s="4">
        <v>-9.3953756909409047E-2</v>
      </c>
      <c r="K22" s="4">
        <v>2.4274830514953487E-2</v>
      </c>
      <c r="L22" s="4">
        <v>7.2565023653398397E-2</v>
      </c>
      <c r="M22" s="4">
        <v>0.12750336004378676</v>
      </c>
      <c r="N22" s="4">
        <v>-0.31350911432788137</v>
      </c>
      <c r="O22" s="4">
        <v>-0.35918532357041832</v>
      </c>
      <c r="P22" s="4">
        <v>-0.38202715983940833</v>
      </c>
      <c r="Q22" s="4">
        <v>-0.3426971437392663</v>
      </c>
      <c r="R22" s="4">
        <v>-0.12749049312268823</v>
      </c>
      <c r="S22" s="4">
        <v>-0.14732262548111774</v>
      </c>
      <c r="T22" s="4">
        <v>0.16820300216663067</v>
      </c>
      <c r="U22" s="4">
        <v>0.28359676910448428</v>
      </c>
      <c r="V22" s="4"/>
    </row>
    <row r="24" spans="1:22" x14ac:dyDescent="0.25">
      <c r="A24" s="3" t="s">
        <v>549</v>
      </c>
    </row>
    <row r="25" spans="1:22" x14ac:dyDescent="0.25">
      <c r="A25" s="3" t="s">
        <v>550</v>
      </c>
    </row>
    <row r="26" spans="1:22" x14ac:dyDescent="0.25">
      <c r="A26" s="3" t="s">
        <v>558</v>
      </c>
    </row>
    <row r="27" spans="1:22" x14ac:dyDescent="0.25">
      <c r="A27" s="3" t="s">
        <v>559</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68"/>
  <sheetViews>
    <sheetView workbookViewId="0">
      <selection activeCell="D1" sqref="D1"/>
    </sheetView>
  </sheetViews>
  <sheetFormatPr baseColWidth="10" defaultRowHeight="15" x14ac:dyDescent="0.25"/>
  <sheetData>
    <row r="1" spans="1:22" x14ac:dyDescent="0.25">
      <c r="A1" s="1" t="s">
        <v>8</v>
      </c>
      <c r="B1" s="1" t="s">
        <v>9</v>
      </c>
      <c r="C1" s="1" t="s">
        <v>10</v>
      </c>
      <c r="D1" s="1" t="s">
        <v>11</v>
      </c>
      <c r="E1" s="1" t="s">
        <v>12</v>
      </c>
      <c r="F1" s="1" t="s">
        <v>14</v>
      </c>
      <c r="G1" s="1" t="s">
        <v>15</v>
      </c>
      <c r="H1" s="1" t="s">
        <v>17</v>
      </c>
      <c r="I1" s="1" t="s">
        <v>18</v>
      </c>
      <c r="J1" s="1" t="s">
        <v>19</v>
      </c>
      <c r="K1" s="1" t="s">
        <v>20</v>
      </c>
      <c r="L1" s="1" t="s">
        <v>21</v>
      </c>
      <c r="M1" s="1" t="s">
        <v>22</v>
      </c>
      <c r="N1" s="1" t="s">
        <v>23</v>
      </c>
      <c r="O1" s="1" t="s">
        <v>24</v>
      </c>
      <c r="P1" s="1" t="s">
        <v>25</v>
      </c>
      <c r="Q1" s="1" t="s">
        <v>26</v>
      </c>
      <c r="R1" s="1" t="s">
        <v>27</v>
      </c>
      <c r="S1" s="1" t="s">
        <v>28</v>
      </c>
      <c r="T1" s="1" t="s">
        <v>29</v>
      </c>
      <c r="U1" s="1" t="s">
        <v>30</v>
      </c>
      <c r="V1" s="1" t="s">
        <v>31</v>
      </c>
    </row>
    <row r="2" spans="1:22" x14ac:dyDescent="0.25">
      <c r="A2">
        <v>31</v>
      </c>
      <c r="B2">
        <v>1</v>
      </c>
      <c r="C2">
        <v>1</v>
      </c>
      <c r="D2">
        <v>1</v>
      </c>
      <c r="E2">
        <v>1</v>
      </c>
      <c r="F2">
        <v>1</v>
      </c>
      <c r="G2">
        <v>1</v>
      </c>
      <c r="H2">
        <v>1</v>
      </c>
      <c r="I2">
        <v>5</v>
      </c>
      <c r="J2">
        <v>2</v>
      </c>
      <c r="K2">
        <v>3</v>
      </c>
      <c r="L2">
        <v>4</v>
      </c>
      <c r="M2">
        <v>5</v>
      </c>
      <c r="N2">
        <v>4</v>
      </c>
      <c r="O2">
        <v>6</v>
      </c>
      <c r="P2">
        <v>7</v>
      </c>
      <c r="Q2">
        <v>3</v>
      </c>
      <c r="R2">
        <v>8</v>
      </c>
      <c r="S2">
        <v>9</v>
      </c>
      <c r="T2">
        <v>2</v>
      </c>
      <c r="U2">
        <v>10</v>
      </c>
      <c r="V2">
        <v>1</v>
      </c>
    </row>
    <row r="4" spans="1:22" x14ac:dyDescent="0.25">
      <c r="B4">
        <v>1</v>
      </c>
      <c r="C4">
        <v>1</v>
      </c>
      <c r="D4">
        <v>1</v>
      </c>
      <c r="E4">
        <v>1</v>
      </c>
      <c r="F4">
        <v>1</v>
      </c>
      <c r="G4">
        <v>0</v>
      </c>
      <c r="H4">
        <v>3</v>
      </c>
      <c r="I4">
        <v>5</v>
      </c>
      <c r="J4">
        <v>2</v>
      </c>
      <c r="K4">
        <v>4</v>
      </c>
      <c r="L4">
        <v>1</v>
      </c>
      <c r="M4">
        <v>9</v>
      </c>
      <c r="N4">
        <v>7</v>
      </c>
      <c r="O4">
        <v>8</v>
      </c>
      <c r="P4">
        <v>6</v>
      </c>
      <c r="Q4">
        <v>5</v>
      </c>
      <c r="R4">
        <v>4</v>
      </c>
      <c r="S4">
        <v>2</v>
      </c>
      <c r="T4">
        <v>10</v>
      </c>
      <c r="U4">
        <v>3</v>
      </c>
      <c r="V4">
        <v>1</v>
      </c>
    </row>
    <row r="5" spans="1:22" x14ac:dyDescent="0.25">
      <c r="A5">
        <v>35</v>
      </c>
      <c r="B5">
        <v>1</v>
      </c>
      <c r="C5">
        <v>1</v>
      </c>
      <c r="D5">
        <v>0</v>
      </c>
      <c r="E5">
        <v>0</v>
      </c>
      <c r="F5">
        <v>1</v>
      </c>
      <c r="G5">
        <v>1</v>
      </c>
      <c r="H5">
        <v>5</v>
      </c>
      <c r="I5">
        <v>3</v>
      </c>
      <c r="J5">
        <v>4</v>
      </c>
      <c r="K5">
        <v>2</v>
      </c>
      <c r="L5">
        <v>1</v>
      </c>
      <c r="M5">
        <v>6</v>
      </c>
      <c r="N5">
        <v>5</v>
      </c>
      <c r="O5">
        <v>2</v>
      </c>
      <c r="P5">
        <v>4</v>
      </c>
      <c r="Q5">
        <v>9</v>
      </c>
      <c r="R5">
        <v>7</v>
      </c>
      <c r="S5">
        <v>8</v>
      </c>
      <c r="T5">
        <v>1</v>
      </c>
      <c r="U5">
        <v>10</v>
      </c>
      <c r="V5">
        <v>3</v>
      </c>
    </row>
    <row r="6" spans="1:22" x14ac:dyDescent="0.25">
      <c r="A6">
        <v>46</v>
      </c>
      <c r="B6">
        <v>1</v>
      </c>
      <c r="C6">
        <v>0</v>
      </c>
      <c r="D6">
        <v>0</v>
      </c>
      <c r="E6">
        <v>0</v>
      </c>
      <c r="F6">
        <v>1</v>
      </c>
      <c r="G6">
        <v>0</v>
      </c>
      <c r="J6">
        <v>5</v>
      </c>
      <c r="L6">
        <v>4</v>
      </c>
      <c r="M6">
        <v>10</v>
      </c>
      <c r="N6">
        <v>7</v>
      </c>
      <c r="O6">
        <v>2</v>
      </c>
      <c r="P6">
        <v>5</v>
      </c>
      <c r="Q6">
        <v>3</v>
      </c>
      <c r="R6">
        <v>9</v>
      </c>
      <c r="S6">
        <v>8</v>
      </c>
      <c r="T6">
        <v>1</v>
      </c>
      <c r="U6">
        <v>4</v>
      </c>
      <c r="V6">
        <v>6</v>
      </c>
    </row>
    <row r="7" spans="1:22" x14ac:dyDescent="0.25">
      <c r="A7">
        <v>39</v>
      </c>
      <c r="B7">
        <v>1</v>
      </c>
      <c r="C7">
        <v>1</v>
      </c>
      <c r="D7">
        <v>1</v>
      </c>
      <c r="E7">
        <v>1</v>
      </c>
      <c r="F7">
        <v>1</v>
      </c>
      <c r="G7">
        <v>1</v>
      </c>
      <c r="J7">
        <v>5</v>
      </c>
      <c r="K7">
        <v>1</v>
      </c>
      <c r="M7">
        <v>4</v>
      </c>
      <c r="N7">
        <v>2</v>
      </c>
      <c r="O7">
        <v>3</v>
      </c>
      <c r="P7">
        <v>5</v>
      </c>
      <c r="Q7">
        <v>10</v>
      </c>
      <c r="R7">
        <v>6</v>
      </c>
      <c r="S7">
        <v>9</v>
      </c>
      <c r="T7">
        <v>7</v>
      </c>
      <c r="U7">
        <v>8</v>
      </c>
      <c r="V7">
        <v>1</v>
      </c>
    </row>
    <row r="8" spans="1:22" x14ac:dyDescent="0.25">
      <c r="A8">
        <v>35</v>
      </c>
      <c r="B8">
        <v>1</v>
      </c>
      <c r="C8">
        <v>1</v>
      </c>
      <c r="D8">
        <v>1</v>
      </c>
      <c r="E8">
        <v>0</v>
      </c>
      <c r="F8">
        <v>1</v>
      </c>
      <c r="G8">
        <v>1</v>
      </c>
      <c r="H8">
        <v>5</v>
      </c>
      <c r="I8">
        <v>1</v>
      </c>
      <c r="J8">
        <v>4</v>
      </c>
      <c r="K8">
        <v>3</v>
      </c>
      <c r="L8">
        <v>2</v>
      </c>
      <c r="M8">
        <v>5</v>
      </c>
      <c r="N8">
        <v>8</v>
      </c>
      <c r="O8">
        <v>10</v>
      </c>
      <c r="P8">
        <v>4</v>
      </c>
      <c r="Q8">
        <v>9</v>
      </c>
      <c r="R8">
        <v>1</v>
      </c>
      <c r="S8">
        <v>2</v>
      </c>
      <c r="T8">
        <v>3</v>
      </c>
      <c r="U8">
        <v>7</v>
      </c>
      <c r="V8">
        <v>6</v>
      </c>
    </row>
    <row r="11" spans="1:22" x14ac:dyDescent="0.25">
      <c r="A11">
        <v>40</v>
      </c>
      <c r="B11">
        <v>1</v>
      </c>
      <c r="C11">
        <v>1</v>
      </c>
      <c r="D11">
        <v>1</v>
      </c>
      <c r="E11">
        <v>0</v>
      </c>
      <c r="F11">
        <v>1</v>
      </c>
      <c r="G11">
        <v>1</v>
      </c>
      <c r="H11">
        <v>5</v>
      </c>
      <c r="L11">
        <v>1</v>
      </c>
      <c r="M11">
        <v>2</v>
      </c>
      <c r="N11">
        <v>1</v>
      </c>
      <c r="O11">
        <v>3</v>
      </c>
      <c r="P11">
        <v>4</v>
      </c>
      <c r="Q11">
        <v>10</v>
      </c>
      <c r="R11">
        <v>5</v>
      </c>
      <c r="S11">
        <v>6</v>
      </c>
      <c r="T11">
        <v>7</v>
      </c>
      <c r="U11">
        <v>8</v>
      </c>
      <c r="V11">
        <v>9</v>
      </c>
    </row>
    <row r="12" spans="1:22" x14ac:dyDescent="0.25">
      <c r="A12">
        <v>30</v>
      </c>
      <c r="B12">
        <v>1</v>
      </c>
      <c r="C12">
        <v>0</v>
      </c>
      <c r="D12">
        <v>1</v>
      </c>
      <c r="E12">
        <v>0</v>
      </c>
      <c r="F12">
        <v>1</v>
      </c>
      <c r="G12">
        <v>0</v>
      </c>
      <c r="H12">
        <v>5</v>
      </c>
      <c r="I12">
        <v>4</v>
      </c>
      <c r="J12">
        <v>3</v>
      </c>
      <c r="K12">
        <v>2</v>
      </c>
      <c r="L12">
        <v>1</v>
      </c>
      <c r="M12">
        <v>10</v>
      </c>
      <c r="N12">
        <v>8</v>
      </c>
      <c r="O12">
        <v>2</v>
      </c>
      <c r="P12">
        <v>7</v>
      </c>
      <c r="Q12">
        <v>9</v>
      </c>
      <c r="R12">
        <v>5</v>
      </c>
      <c r="S12">
        <v>6</v>
      </c>
      <c r="T12">
        <v>4</v>
      </c>
      <c r="U12">
        <v>3</v>
      </c>
      <c r="V12">
        <v>1</v>
      </c>
    </row>
    <row r="13" spans="1:22" x14ac:dyDescent="0.25">
      <c r="B13">
        <v>0</v>
      </c>
      <c r="C13">
        <v>0</v>
      </c>
      <c r="D13">
        <v>0</v>
      </c>
      <c r="E13">
        <v>0</v>
      </c>
      <c r="F13">
        <v>1</v>
      </c>
      <c r="G13">
        <v>1</v>
      </c>
      <c r="H13">
        <v>4</v>
      </c>
      <c r="I13">
        <v>2</v>
      </c>
      <c r="J13">
        <v>1</v>
      </c>
      <c r="K13">
        <v>5</v>
      </c>
      <c r="L13">
        <v>3</v>
      </c>
      <c r="M13">
        <v>9</v>
      </c>
      <c r="N13">
        <v>8</v>
      </c>
      <c r="O13">
        <v>10</v>
      </c>
      <c r="P13">
        <v>3</v>
      </c>
      <c r="Q13">
        <v>1</v>
      </c>
      <c r="R13">
        <v>7</v>
      </c>
      <c r="S13">
        <v>6</v>
      </c>
      <c r="T13">
        <v>2</v>
      </c>
      <c r="U13">
        <v>4</v>
      </c>
      <c r="V13">
        <v>5</v>
      </c>
    </row>
    <row r="14" spans="1:22" x14ac:dyDescent="0.25">
      <c r="A14">
        <v>34</v>
      </c>
      <c r="B14">
        <v>1</v>
      </c>
      <c r="C14">
        <v>0</v>
      </c>
      <c r="D14">
        <v>1</v>
      </c>
      <c r="E14">
        <v>0</v>
      </c>
      <c r="F14">
        <v>1</v>
      </c>
      <c r="G14">
        <v>1</v>
      </c>
      <c r="H14">
        <v>4</v>
      </c>
      <c r="I14">
        <v>2</v>
      </c>
      <c r="J14">
        <v>5</v>
      </c>
      <c r="K14">
        <v>1</v>
      </c>
      <c r="L14">
        <v>3</v>
      </c>
      <c r="M14">
        <v>10</v>
      </c>
      <c r="N14">
        <v>4</v>
      </c>
      <c r="O14">
        <v>2</v>
      </c>
      <c r="P14">
        <v>5</v>
      </c>
      <c r="Q14">
        <v>3</v>
      </c>
      <c r="R14">
        <v>6</v>
      </c>
      <c r="S14">
        <v>7</v>
      </c>
      <c r="T14">
        <v>8</v>
      </c>
      <c r="U14">
        <v>9</v>
      </c>
      <c r="V14">
        <v>1</v>
      </c>
    </row>
    <row r="15" spans="1:22" x14ac:dyDescent="0.25">
      <c r="A15">
        <v>47</v>
      </c>
      <c r="B15">
        <v>0</v>
      </c>
      <c r="C15">
        <v>0</v>
      </c>
      <c r="D15">
        <v>1</v>
      </c>
      <c r="E15">
        <v>0</v>
      </c>
      <c r="F15">
        <v>1</v>
      </c>
      <c r="G15">
        <v>0</v>
      </c>
      <c r="M15">
        <v>5</v>
      </c>
      <c r="N15">
        <v>4</v>
      </c>
      <c r="O15">
        <v>3</v>
      </c>
      <c r="P15">
        <v>6</v>
      </c>
      <c r="Q15">
        <v>7</v>
      </c>
      <c r="R15">
        <v>8</v>
      </c>
      <c r="S15">
        <v>9</v>
      </c>
      <c r="T15">
        <v>2</v>
      </c>
      <c r="U15">
        <v>1</v>
      </c>
      <c r="V15">
        <v>10</v>
      </c>
    </row>
    <row r="16" spans="1:22" x14ac:dyDescent="0.25">
      <c r="A16">
        <v>30</v>
      </c>
      <c r="B16">
        <v>1</v>
      </c>
      <c r="C16">
        <v>0</v>
      </c>
      <c r="D16">
        <v>1</v>
      </c>
      <c r="E16">
        <v>0</v>
      </c>
      <c r="F16">
        <v>1</v>
      </c>
      <c r="G16">
        <v>1</v>
      </c>
      <c r="H16">
        <v>4</v>
      </c>
      <c r="I16">
        <v>1</v>
      </c>
      <c r="J16">
        <v>2</v>
      </c>
      <c r="K16">
        <v>3</v>
      </c>
      <c r="L16">
        <v>5</v>
      </c>
      <c r="M16">
        <v>5</v>
      </c>
      <c r="N16">
        <v>8</v>
      </c>
      <c r="O16">
        <v>3</v>
      </c>
      <c r="P16">
        <v>2</v>
      </c>
      <c r="Q16">
        <v>6</v>
      </c>
      <c r="R16">
        <v>7</v>
      </c>
      <c r="S16">
        <v>9</v>
      </c>
      <c r="T16">
        <v>1</v>
      </c>
      <c r="U16">
        <v>10</v>
      </c>
      <c r="V16">
        <v>4</v>
      </c>
    </row>
    <row r="18" spans="1:22" x14ac:dyDescent="0.25">
      <c r="A18">
        <v>39</v>
      </c>
      <c r="B18">
        <v>0</v>
      </c>
      <c r="C18">
        <v>0</v>
      </c>
      <c r="D18">
        <v>0</v>
      </c>
      <c r="E18">
        <v>0</v>
      </c>
      <c r="F18">
        <v>0</v>
      </c>
      <c r="G18">
        <v>0</v>
      </c>
      <c r="H18">
        <v>1</v>
      </c>
      <c r="I18">
        <v>2</v>
      </c>
      <c r="J18">
        <v>5</v>
      </c>
      <c r="K18">
        <v>3</v>
      </c>
      <c r="L18">
        <v>4</v>
      </c>
      <c r="M18">
        <v>1</v>
      </c>
      <c r="N18">
        <v>2</v>
      </c>
      <c r="O18">
        <v>3</v>
      </c>
      <c r="P18">
        <v>4</v>
      </c>
      <c r="Q18">
        <v>5</v>
      </c>
      <c r="R18">
        <v>6</v>
      </c>
      <c r="S18">
        <v>7</v>
      </c>
      <c r="T18">
        <v>8</v>
      </c>
      <c r="U18">
        <v>9</v>
      </c>
      <c r="V18">
        <v>10</v>
      </c>
    </row>
    <row r="19" spans="1:22" x14ac:dyDescent="0.25">
      <c r="A19">
        <v>28</v>
      </c>
      <c r="B19">
        <v>1</v>
      </c>
      <c r="C19">
        <v>0</v>
      </c>
      <c r="D19">
        <v>0</v>
      </c>
      <c r="E19">
        <v>0</v>
      </c>
      <c r="F19">
        <v>1</v>
      </c>
      <c r="G19">
        <v>0</v>
      </c>
      <c r="H19">
        <v>2</v>
      </c>
      <c r="I19">
        <v>1</v>
      </c>
      <c r="J19">
        <v>3</v>
      </c>
      <c r="K19">
        <v>4</v>
      </c>
      <c r="L19">
        <v>5</v>
      </c>
      <c r="M19">
        <v>10</v>
      </c>
      <c r="N19">
        <v>5</v>
      </c>
      <c r="O19">
        <v>3</v>
      </c>
      <c r="P19">
        <v>9</v>
      </c>
      <c r="Q19">
        <v>6</v>
      </c>
      <c r="R19">
        <v>4</v>
      </c>
      <c r="S19">
        <v>7</v>
      </c>
      <c r="T19">
        <v>2</v>
      </c>
      <c r="U19">
        <v>8</v>
      </c>
      <c r="V19">
        <v>1</v>
      </c>
    </row>
    <row r="20" spans="1:22" x14ac:dyDescent="0.25">
      <c r="A20">
        <v>36</v>
      </c>
      <c r="B20">
        <v>0</v>
      </c>
      <c r="C20">
        <v>0</v>
      </c>
      <c r="D20">
        <v>0</v>
      </c>
      <c r="E20">
        <v>0</v>
      </c>
      <c r="F20">
        <v>0</v>
      </c>
      <c r="G20">
        <v>0</v>
      </c>
      <c r="H20">
        <v>1</v>
      </c>
      <c r="I20">
        <v>4</v>
      </c>
      <c r="J20">
        <v>2</v>
      </c>
      <c r="K20">
        <v>3</v>
      </c>
      <c r="L20">
        <v>5</v>
      </c>
      <c r="M20">
        <v>1</v>
      </c>
      <c r="N20">
        <v>2</v>
      </c>
      <c r="O20">
        <v>6</v>
      </c>
      <c r="P20">
        <v>4</v>
      </c>
      <c r="Q20">
        <v>3</v>
      </c>
      <c r="R20">
        <v>5</v>
      </c>
      <c r="S20">
        <v>7</v>
      </c>
      <c r="T20">
        <v>8</v>
      </c>
      <c r="U20">
        <v>9</v>
      </c>
      <c r="V20">
        <v>10</v>
      </c>
    </row>
    <row r="21" spans="1:22" x14ac:dyDescent="0.25">
      <c r="A21">
        <v>48</v>
      </c>
      <c r="B21">
        <v>0</v>
      </c>
      <c r="C21">
        <v>0</v>
      </c>
      <c r="D21">
        <v>0</v>
      </c>
      <c r="E21">
        <v>0</v>
      </c>
      <c r="F21">
        <v>1</v>
      </c>
      <c r="G21">
        <v>0</v>
      </c>
      <c r="H21">
        <v>5</v>
      </c>
      <c r="I21">
        <v>2</v>
      </c>
      <c r="J21">
        <v>1</v>
      </c>
      <c r="K21">
        <v>3</v>
      </c>
      <c r="L21">
        <v>4</v>
      </c>
      <c r="M21">
        <v>10</v>
      </c>
      <c r="N21">
        <v>7</v>
      </c>
      <c r="O21">
        <v>1</v>
      </c>
      <c r="P21">
        <v>3</v>
      </c>
      <c r="Q21">
        <v>4</v>
      </c>
      <c r="R21">
        <v>5</v>
      </c>
      <c r="S21">
        <v>6</v>
      </c>
      <c r="T21">
        <v>2</v>
      </c>
      <c r="U21">
        <v>8</v>
      </c>
      <c r="V21">
        <v>9</v>
      </c>
    </row>
    <row r="22" spans="1:22" x14ac:dyDescent="0.25">
      <c r="A22">
        <v>33</v>
      </c>
      <c r="B22">
        <v>1</v>
      </c>
      <c r="C22">
        <v>0</v>
      </c>
      <c r="D22">
        <v>0</v>
      </c>
      <c r="E22">
        <v>0</v>
      </c>
      <c r="F22">
        <v>1</v>
      </c>
      <c r="G22">
        <v>0</v>
      </c>
      <c r="H22">
        <v>1</v>
      </c>
      <c r="I22">
        <v>4</v>
      </c>
      <c r="J22">
        <v>3</v>
      </c>
      <c r="K22">
        <v>2</v>
      </c>
      <c r="L22">
        <v>5</v>
      </c>
      <c r="M22">
        <v>10</v>
      </c>
      <c r="N22">
        <v>9</v>
      </c>
      <c r="O22">
        <v>1</v>
      </c>
      <c r="P22">
        <v>8</v>
      </c>
      <c r="Q22">
        <v>2</v>
      </c>
      <c r="R22">
        <v>7</v>
      </c>
      <c r="S22">
        <v>3</v>
      </c>
      <c r="T22">
        <v>4</v>
      </c>
      <c r="U22">
        <v>6</v>
      </c>
      <c r="V22">
        <v>5</v>
      </c>
    </row>
    <row r="23" spans="1:22" x14ac:dyDescent="0.25">
      <c r="A23">
        <v>43</v>
      </c>
      <c r="B23">
        <v>0</v>
      </c>
      <c r="C23">
        <v>1</v>
      </c>
      <c r="D23">
        <v>1</v>
      </c>
      <c r="E23">
        <v>0</v>
      </c>
      <c r="F23">
        <v>1</v>
      </c>
      <c r="G23">
        <v>1</v>
      </c>
      <c r="H23">
        <v>1</v>
      </c>
      <c r="I23">
        <v>3</v>
      </c>
      <c r="J23">
        <v>4</v>
      </c>
      <c r="K23">
        <v>2</v>
      </c>
      <c r="L23">
        <v>5</v>
      </c>
      <c r="M23">
        <v>2</v>
      </c>
      <c r="N23">
        <v>3</v>
      </c>
      <c r="O23">
        <v>4</v>
      </c>
      <c r="P23">
        <v>5</v>
      </c>
      <c r="Q23">
        <v>6</v>
      </c>
      <c r="R23">
        <v>7</v>
      </c>
      <c r="S23">
        <v>1</v>
      </c>
      <c r="T23">
        <v>8</v>
      </c>
      <c r="U23">
        <v>9</v>
      </c>
      <c r="V23">
        <v>10</v>
      </c>
    </row>
    <row r="24" spans="1:22" x14ac:dyDescent="0.25">
      <c r="A24">
        <v>33</v>
      </c>
      <c r="B24">
        <v>1</v>
      </c>
      <c r="C24">
        <v>0</v>
      </c>
      <c r="D24">
        <v>0</v>
      </c>
      <c r="E24">
        <v>0</v>
      </c>
      <c r="F24">
        <v>1</v>
      </c>
      <c r="G24">
        <v>1</v>
      </c>
      <c r="H24">
        <v>2</v>
      </c>
      <c r="I24">
        <v>3</v>
      </c>
      <c r="J24">
        <v>5</v>
      </c>
      <c r="K24">
        <v>1</v>
      </c>
      <c r="L24">
        <v>4</v>
      </c>
      <c r="M24">
        <v>1</v>
      </c>
      <c r="N24">
        <v>7</v>
      </c>
      <c r="O24">
        <v>8</v>
      </c>
      <c r="P24">
        <v>4</v>
      </c>
      <c r="Q24">
        <v>2</v>
      </c>
      <c r="R24">
        <v>5</v>
      </c>
      <c r="S24">
        <v>3</v>
      </c>
      <c r="T24">
        <v>10</v>
      </c>
      <c r="U24">
        <v>6</v>
      </c>
      <c r="V24">
        <v>9</v>
      </c>
    </row>
    <row r="25" spans="1:22" x14ac:dyDescent="0.25">
      <c r="A25">
        <v>50</v>
      </c>
      <c r="B25">
        <v>0</v>
      </c>
      <c r="C25">
        <v>0</v>
      </c>
      <c r="D25">
        <v>0</v>
      </c>
      <c r="E25">
        <v>0</v>
      </c>
      <c r="F25">
        <v>0</v>
      </c>
      <c r="G25">
        <v>0</v>
      </c>
      <c r="H25">
        <v>1</v>
      </c>
      <c r="I25">
        <v>5</v>
      </c>
      <c r="J25">
        <v>3</v>
      </c>
      <c r="K25">
        <v>2</v>
      </c>
      <c r="L25">
        <v>4</v>
      </c>
      <c r="M25">
        <v>4</v>
      </c>
      <c r="N25">
        <v>6</v>
      </c>
      <c r="O25">
        <v>7</v>
      </c>
      <c r="P25">
        <v>5</v>
      </c>
      <c r="Q25">
        <v>9</v>
      </c>
      <c r="R25">
        <v>3</v>
      </c>
      <c r="S25">
        <v>2</v>
      </c>
      <c r="T25">
        <v>10</v>
      </c>
      <c r="U25">
        <v>1</v>
      </c>
      <c r="V25">
        <v>8</v>
      </c>
    </row>
    <row r="26" spans="1:22" x14ac:dyDescent="0.25">
      <c r="A26">
        <v>40</v>
      </c>
      <c r="B26">
        <v>0</v>
      </c>
      <c r="C26">
        <v>0</v>
      </c>
      <c r="D26">
        <v>0</v>
      </c>
      <c r="E26">
        <v>0</v>
      </c>
      <c r="F26">
        <v>0</v>
      </c>
      <c r="G26">
        <v>0</v>
      </c>
      <c r="H26">
        <v>1</v>
      </c>
      <c r="I26">
        <v>2</v>
      </c>
      <c r="J26">
        <v>3</v>
      </c>
      <c r="K26">
        <v>4</v>
      </c>
      <c r="L26">
        <v>5</v>
      </c>
      <c r="M26">
        <v>3</v>
      </c>
      <c r="N26">
        <v>6</v>
      </c>
      <c r="O26">
        <v>2</v>
      </c>
      <c r="P26">
        <v>10</v>
      </c>
      <c r="Q26">
        <v>5</v>
      </c>
      <c r="R26">
        <v>8</v>
      </c>
      <c r="S26">
        <v>7</v>
      </c>
      <c r="T26">
        <v>1</v>
      </c>
      <c r="U26">
        <v>4</v>
      </c>
      <c r="V26">
        <v>9</v>
      </c>
    </row>
    <row r="27" spans="1:22" x14ac:dyDescent="0.25">
      <c r="A27">
        <v>30</v>
      </c>
      <c r="B27">
        <v>0</v>
      </c>
      <c r="C27">
        <v>0</v>
      </c>
      <c r="D27">
        <v>0</v>
      </c>
      <c r="E27">
        <v>0</v>
      </c>
      <c r="F27">
        <v>0</v>
      </c>
      <c r="G27">
        <v>0</v>
      </c>
      <c r="H27">
        <v>2</v>
      </c>
      <c r="I27">
        <v>5</v>
      </c>
      <c r="J27">
        <v>4</v>
      </c>
      <c r="K27">
        <v>3</v>
      </c>
      <c r="L27">
        <v>1</v>
      </c>
      <c r="M27">
        <v>10</v>
      </c>
      <c r="N27">
        <v>1</v>
      </c>
      <c r="O27">
        <v>2</v>
      </c>
      <c r="P27">
        <v>9</v>
      </c>
      <c r="Q27">
        <v>8</v>
      </c>
      <c r="R27">
        <v>5</v>
      </c>
      <c r="S27">
        <v>4</v>
      </c>
      <c r="T27">
        <v>3</v>
      </c>
      <c r="U27">
        <v>7</v>
      </c>
      <c r="V27">
        <v>6</v>
      </c>
    </row>
    <row r="29" spans="1:22" x14ac:dyDescent="0.25">
      <c r="A29">
        <v>46</v>
      </c>
      <c r="B29">
        <v>1</v>
      </c>
      <c r="C29">
        <v>0</v>
      </c>
      <c r="D29">
        <v>0</v>
      </c>
      <c r="E29">
        <v>0</v>
      </c>
      <c r="F29">
        <v>1</v>
      </c>
      <c r="G29">
        <v>1</v>
      </c>
      <c r="H29">
        <v>1</v>
      </c>
      <c r="I29">
        <v>2</v>
      </c>
      <c r="J29">
        <v>4</v>
      </c>
      <c r="K29">
        <v>3</v>
      </c>
      <c r="L29">
        <v>5</v>
      </c>
      <c r="M29">
        <v>1</v>
      </c>
      <c r="N29">
        <v>3</v>
      </c>
      <c r="O29">
        <v>2</v>
      </c>
      <c r="P29">
        <v>5</v>
      </c>
      <c r="Q29">
        <v>6</v>
      </c>
      <c r="R29">
        <v>4</v>
      </c>
      <c r="S29">
        <v>7</v>
      </c>
      <c r="T29">
        <v>8</v>
      </c>
      <c r="U29">
        <v>9</v>
      </c>
      <c r="V29">
        <v>10</v>
      </c>
    </row>
    <row r="30" spans="1:22" x14ac:dyDescent="0.25">
      <c r="A30">
        <v>50</v>
      </c>
      <c r="B30">
        <v>1</v>
      </c>
      <c r="C30">
        <v>0</v>
      </c>
      <c r="D30">
        <v>0</v>
      </c>
      <c r="E30">
        <v>0</v>
      </c>
      <c r="F30">
        <v>1</v>
      </c>
      <c r="G30">
        <v>0</v>
      </c>
      <c r="H30">
        <v>4</v>
      </c>
      <c r="I30">
        <v>2</v>
      </c>
      <c r="J30">
        <v>3</v>
      </c>
      <c r="K30">
        <v>5</v>
      </c>
      <c r="L30">
        <v>1</v>
      </c>
      <c r="M30">
        <v>10</v>
      </c>
      <c r="N30">
        <v>6</v>
      </c>
      <c r="O30">
        <v>5</v>
      </c>
      <c r="P30">
        <v>4</v>
      </c>
      <c r="Q30">
        <v>3</v>
      </c>
      <c r="R30">
        <v>7</v>
      </c>
      <c r="S30">
        <v>9</v>
      </c>
      <c r="T30">
        <v>1</v>
      </c>
      <c r="U30">
        <v>8</v>
      </c>
      <c r="V30">
        <v>2</v>
      </c>
    </row>
    <row r="31" spans="1:22" x14ac:dyDescent="0.25">
      <c r="A31">
        <v>42</v>
      </c>
      <c r="B31">
        <v>1</v>
      </c>
      <c r="C31">
        <v>0</v>
      </c>
      <c r="D31">
        <v>1</v>
      </c>
      <c r="E31">
        <v>1</v>
      </c>
      <c r="F31">
        <v>1</v>
      </c>
      <c r="G31">
        <v>0</v>
      </c>
      <c r="H31">
        <v>2</v>
      </c>
      <c r="I31">
        <v>3</v>
      </c>
      <c r="J31">
        <v>1</v>
      </c>
      <c r="K31">
        <v>5</v>
      </c>
      <c r="L31">
        <v>4</v>
      </c>
      <c r="M31">
        <v>1</v>
      </c>
      <c r="N31">
        <v>2</v>
      </c>
      <c r="O31">
        <v>3</v>
      </c>
      <c r="P31">
        <v>4</v>
      </c>
      <c r="Q31">
        <v>5</v>
      </c>
      <c r="R31">
        <v>6</v>
      </c>
      <c r="S31">
        <v>8</v>
      </c>
      <c r="T31">
        <v>7</v>
      </c>
      <c r="U31">
        <v>9</v>
      </c>
      <c r="V31">
        <v>10</v>
      </c>
    </row>
    <row r="32" spans="1:22" x14ac:dyDescent="0.25">
      <c r="A32">
        <v>36</v>
      </c>
      <c r="B32">
        <v>0</v>
      </c>
      <c r="C32">
        <v>0</v>
      </c>
      <c r="D32">
        <v>0</v>
      </c>
      <c r="E32">
        <v>0</v>
      </c>
      <c r="F32">
        <v>1</v>
      </c>
      <c r="G32">
        <v>0</v>
      </c>
      <c r="H32">
        <v>5</v>
      </c>
      <c r="M32">
        <v>1</v>
      </c>
      <c r="N32">
        <v>2</v>
      </c>
      <c r="O32">
        <v>3</v>
      </c>
      <c r="P32">
        <v>7</v>
      </c>
      <c r="Q32">
        <v>4</v>
      </c>
      <c r="R32">
        <v>5</v>
      </c>
      <c r="S32">
        <v>6</v>
      </c>
      <c r="T32">
        <v>8</v>
      </c>
      <c r="U32">
        <v>9</v>
      </c>
      <c r="V32">
        <v>10</v>
      </c>
    </row>
    <row r="33" spans="1:22" x14ac:dyDescent="0.25">
      <c r="A33">
        <v>18</v>
      </c>
      <c r="B33">
        <v>0</v>
      </c>
      <c r="C33">
        <v>0</v>
      </c>
      <c r="D33">
        <v>0</v>
      </c>
      <c r="E33">
        <v>1</v>
      </c>
      <c r="F33">
        <v>1</v>
      </c>
      <c r="G33">
        <v>1</v>
      </c>
      <c r="H33">
        <v>3</v>
      </c>
      <c r="I33">
        <v>4</v>
      </c>
      <c r="J33">
        <v>1</v>
      </c>
      <c r="K33">
        <v>2</v>
      </c>
      <c r="L33">
        <v>5</v>
      </c>
      <c r="M33">
        <v>1</v>
      </c>
      <c r="N33">
        <v>2</v>
      </c>
      <c r="O33">
        <v>7</v>
      </c>
      <c r="P33">
        <v>3</v>
      </c>
      <c r="Q33">
        <v>6</v>
      </c>
      <c r="R33">
        <v>4</v>
      </c>
      <c r="S33">
        <v>5</v>
      </c>
      <c r="T33">
        <v>9</v>
      </c>
      <c r="U33">
        <v>8</v>
      </c>
      <c r="V33">
        <v>10</v>
      </c>
    </row>
    <row r="34" spans="1:22" x14ac:dyDescent="0.25">
      <c r="A34">
        <v>40</v>
      </c>
      <c r="B34">
        <v>0</v>
      </c>
      <c r="C34">
        <v>0</v>
      </c>
      <c r="D34">
        <v>0</v>
      </c>
      <c r="E34">
        <v>0</v>
      </c>
      <c r="F34">
        <v>0</v>
      </c>
      <c r="G34">
        <v>0</v>
      </c>
      <c r="H34">
        <v>4</v>
      </c>
      <c r="I34">
        <v>2</v>
      </c>
      <c r="J34">
        <v>3</v>
      </c>
      <c r="K34">
        <v>1</v>
      </c>
      <c r="L34">
        <v>5</v>
      </c>
      <c r="M34">
        <v>8</v>
      </c>
      <c r="N34">
        <v>3</v>
      </c>
      <c r="O34">
        <v>1</v>
      </c>
      <c r="P34">
        <v>6</v>
      </c>
      <c r="Q34">
        <v>5</v>
      </c>
      <c r="R34">
        <v>9</v>
      </c>
      <c r="S34">
        <v>10</v>
      </c>
      <c r="T34">
        <v>4</v>
      </c>
      <c r="U34">
        <v>7</v>
      </c>
      <c r="V34">
        <v>2</v>
      </c>
    </row>
    <row r="35" spans="1:22" x14ac:dyDescent="0.25">
      <c r="A35">
        <v>33</v>
      </c>
      <c r="B35">
        <v>0</v>
      </c>
      <c r="C35">
        <v>1</v>
      </c>
      <c r="D35">
        <v>0</v>
      </c>
      <c r="E35">
        <v>0</v>
      </c>
      <c r="F35">
        <v>1</v>
      </c>
      <c r="G35">
        <v>1</v>
      </c>
      <c r="H35">
        <v>4</v>
      </c>
      <c r="I35">
        <v>1</v>
      </c>
      <c r="J35">
        <v>5</v>
      </c>
      <c r="K35">
        <v>3</v>
      </c>
      <c r="L35">
        <v>2</v>
      </c>
      <c r="M35">
        <v>9</v>
      </c>
      <c r="N35">
        <v>3</v>
      </c>
      <c r="O35">
        <v>2</v>
      </c>
      <c r="P35">
        <v>8</v>
      </c>
      <c r="Q35">
        <v>5</v>
      </c>
      <c r="R35">
        <v>10</v>
      </c>
      <c r="S35">
        <v>7</v>
      </c>
      <c r="T35">
        <v>4</v>
      </c>
      <c r="U35">
        <v>1</v>
      </c>
      <c r="V35">
        <v>6</v>
      </c>
    </row>
    <row r="36" spans="1:22" x14ac:dyDescent="0.25">
      <c r="A36">
        <v>36</v>
      </c>
      <c r="B36">
        <v>1</v>
      </c>
      <c r="C36">
        <v>0</v>
      </c>
      <c r="D36">
        <v>0</v>
      </c>
      <c r="E36">
        <v>0</v>
      </c>
      <c r="F36">
        <v>1</v>
      </c>
      <c r="G36">
        <v>1</v>
      </c>
      <c r="H36">
        <v>4</v>
      </c>
      <c r="I36">
        <v>1</v>
      </c>
      <c r="J36">
        <v>3</v>
      </c>
      <c r="K36">
        <v>2</v>
      </c>
      <c r="L36">
        <v>5</v>
      </c>
      <c r="M36">
        <v>1</v>
      </c>
      <c r="N36">
        <v>8</v>
      </c>
      <c r="O36">
        <v>10</v>
      </c>
      <c r="P36">
        <v>7</v>
      </c>
      <c r="Q36">
        <v>5</v>
      </c>
      <c r="R36">
        <v>6</v>
      </c>
      <c r="S36">
        <v>4</v>
      </c>
      <c r="T36">
        <v>3</v>
      </c>
      <c r="U36">
        <v>9</v>
      </c>
      <c r="V36">
        <v>2</v>
      </c>
    </row>
    <row r="37" spans="1:22" x14ac:dyDescent="0.25">
      <c r="A37">
        <v>32</v>
      </c>
      <c r="B37">
        <v>0</v>
      </c>
      <c r="C37">
        <v>0</v>
      </c>
      <c r="D37">
        <v>1</v>
      </c>
      <c r="E37">
        <v>1</v>
      </c>
      <c r="F37">
        <v>1</v>
      </c>
      <c r="G37">
        <v>0</v>
      </c>
      <c r="H37">
        <v>2</v>
      </c>
      <c r="I37">
        <v>4</v>
      </c>
      <c r="J37">
        <v>1</v>
      </c>
      <c r="K37">
        <v>3</v>
      </c>
      <c r="L37">
        <v>5</v>
      </c>
      <c r="M37">
        <v>1</v>
      </c>
      <c r="N37">
        <v>3</v>
      </c>
      <c r="O37">
        <v>2</v>
      </c>
      <c r="P37">
        <v>4</v>
      </c>
      <c r="Q37">
        <v>5</v>
      </c>
      <c r="R37">
        <v>6</v>
      </c>
      <c r="S37">
        <v>8</v>
      </c>
      <c r="T37">
        <v>9</v>
      </c>
      <c r="U37">
        <v>7</v>
      </c>
      <c r="V37">
        <v>10</v>
      </c>
    </row>
    <row r="38" spans="1:22" x14ac:dyDescent="0.25">
      <c r="A38">
        <v>37</v>
      </c>
      <c r="B38">
        <v>0</v>
      </c>
      <c r="C38">
        <v>0</v>
      </c>
      <c r="D38">
        <v>1</v>
      </c>
      <c r="E38">
        <v>1</v>
      </c>
      <c r="F38">
        <v>1</v>
      </c>
      <c r="G38">
        <v>0</v>
      </c>
      <c r="H38">
        <v>1</v>
      </c>
      <c r="I38">
        <v>3</v>
      </c>
      <c r="J38">
        <v>2</v>
      </c>
      <c r="M38">
        <v>6</v>
      </c>
      <c r="N38">
        <v>5</v>
      </c>
      <c r="O38">
        <v>7</v>
      </c>
      <c r="P38">
        <v>3</v>
      </c>
      <c r="Q38">
        <v>10</v>
      </c>
      <c r="R38">
        <v>1</v>
      </c>
      <c r="S38">
        <v>8</v>
      </c>
      <c r="T38">
        <v>2</v>
      </c>
      <c r="U38">
        <v>4</v>
      </c>
      <c r="V38">
        <v>9</v>
      </c>
    </row>
    <row r="39" spans="1:22" x14ac:dyDescent="0.25">
      <c r="A39">
        <v>45</v>
      </c>
      <c r="B39">
        <v>0</v>
      </c>
      <c r="C39">
        <v>0</v>
      </c>
      <c r="D39">
        <v>0</v>
      </c>
      <c r="E39">
        <v>0</v>
      </c>
      <c r="F39">
        <v>0</v>
      </c>
      <c r="G39">
        <v>0</v>
      </c>
      <c r="H39">
        <v>3</v>
      </c>
      <c r="I39">
        <v>4</v>
      </c>
      <c r="J39">
        <v>5</v>
      </c>
      <c r="K39">
        <v>2</v>
      </c>
      <c r="L39">
        <v>1</v>
      </c>
      <c r="M39">
        <v>1</v>
      </c>
      <c r="N39">
        <v>2</v>
      </c>
      <c r="O39">
        <v>3</v>
      </c>
      <c r="P39">
        <v>4</v>
      </c>
      <c r="Q39">
        <v>5</v>
      </c>
      <c r="R39">
        <v>6</v>
      </c>
      <c r="S39">
        <v>7</v>
      </c>
      <c r="T39">
        <v>10</v>
      </c>
      <c r="U39">
        <v>8</v>
      </c>
      <c r="V39">
        <v>9</v>
      </c>
    </row>
    <row r="40" spans="1:22" x14ac:dyDescent="0.25">
      <c r="A40">
        <v>32</v>
      </c>
      <c r="B40">
        <v>1</v>
      </c>
      <c r="C40">
        <v>0</v>
      </c>
      <c r="D40">
        <v>1</v>
      </c>
      <c r="E40">
        <v>0</v>
      </c>
      <c r="F40">
        <v>1</v>
      </c>
      <c r="G40">
        <v>1</v>
      </c>
      <c r="J40">
        <v>1</v>
      </c>
      <c r="M40">
        <v>1</v>
      </c>
      <c r="N40">
        <v>3</v>
      </c>
      <c r="O40">
        <v>2</v>
      </c>
      <c r="P40">
        <v>6</v>
      </c>
      <c r="Q40">
        <v>5</v>
      </c>
      <c r="R40">
        <v>4</v>
      </c>
      <c r="S40">
        <v>7</v>
      </c>
      <c r="T40">
        <v>9</v>
      </c>
      <c r="U40">
        <v>8</v>
      </c>
      <c r="V40">
        <v>10</v>
      </c>
    </row>
    <row r="41" spans="1:22" x14ac:dyDescent="0.25">
      <c r="A41">
        <v>47</v>
      </c>
      <c r="B41">
        <v>1</v>
      </c>
      <c r="C41">
        <v>0</v>
      </c>
      <c r="D41">
        <v>0</v>
      </c>
      <c r="E41">
        <v>0</v>
      </c>
      <c r="F41">
        <v>1</v>
      </c>
      <c r="G41">
        <v>0</v>
      </c>
      <c r="I41">
        <v>2</v>
      </c>
      <c r="J41">
        <v>3</v>
      </c>
      <c r="K41">
        <v>4</v>
      </c>
      <c r="L41">
        <v>1</v>
      </c>
      <c r="M41">
        <v>2</v>
      </c>
      <c r="N41">
        <v>4</v>
      </c>
      <c r="O41">
        <v>10</v>
      </c>
      <c r="P41">
        <v>6</v>
      </c>
      <c r="Q41">
        <v>8</v>
      </c>
      <c r="R41">
        <v>3</v>
      </c>
      <c r="S41">
        <v>7</v>
      </c>
      <c r="T41">
        <v>5</v>
      </c>
      <c r="U41">
        <v>1</v>
      </c>
      <c r="V41">
        <v>9</v>
      </c>
    </row>
    <row r="42" spans="1:22" x14ac:dyDescent="0.25">
      <c r="A42">
        <v>39</v>
      </c>
      <c r="B42">
        <v>0</v>
      </c>
      <c r="C42">
        <v>0</v>
      </c>
      <c r="D42">
        <v>0</v>
      </c>
      <c r="E42">
        <v>0</v>
      </c>
      <c r="F42">
        <v>1</v>
      </c>
      <c r="G42">
        <v>1</v>
      </c>
      <c r="L42">
        <v>5</v>
      </c>
      <c r="M42">
        <v>7</v>
      </c>
      <c r="N42">
        <v>4</v>
      </c>
      <c r="O42">
        <v>6</v>
      </c>
      <c r="P42">
        <v>5</v>
      </c>
      <c r="Q42">
        <v>3</v>
      </c>
      <c r="R42">
        <v>10</v>
      </c>
      <c r="S42">
        <v>9</v>
      </c>
      <c r="T42">
        <v>1</v>
      </c>
      <c r="U42">
        <v>8</v>
      </c>
      <c r="V42">
        <v>2</v>
      </c>
    </row>
    <row r="43" spans="1:22" x14ac:dyDescent="0.25">
      <c r="A43">
        <v>39</v>
      </c>
      <c r="B43">
        <v>1</v>
      </c>
      <c r="C43">
        <v>0</v>
      </c>
      <c r="D43">
        <v>1</v>
      </c>
      <c r="E43">
        <v>0</v>
      </c>
      <c r="F43">
        <v>1</v>
      </c>
      <c r="G43">
        <v>0</v>
      </c>
      <c r="H43">
        <v>1</v>
      </c>
      <c r="I43">
        <v>2</v>
      </c>
      <c r="K43">
        <v>3</v>
      </c>
      <c r="L43">
        <v>5</v>
      </c>
      <c r="M43">
        <v>1</v>
      </c>
      <c r="N43">
        <v>2</v>
      </c>
      <c r="O43">
        <v>8</v>
      </c>
      <c r="P43">
        <v>7</v>
      </c>
      <c r="Q43">
        <v>6</v>
      </c>
      <c r="R43">
        <v>3</v>
      </c>
      <c r="S43">
        <v>5</v>
      </c>
      <c r="T43">
        <v>4</v>
      </c>
      <c r="U43">
        <v>9</v>
      </c>
      <c r="V43">
        <v>10</v>
      </c>
    </row>
    <row r="44" spans="1:22" x14ac:dyDescent="0.25">
      <c r="A44">
        <v>39</v>
      </c>
      <c r="B44">
        <v>0</v>
      </c>
      <c r="C44">
        <v>0</v>
      </c>
      <c r="D44">
        <v>0</v>
      </c>
      <c r="E44">
        <v>0</v>
      </c>
      <c r="F44">
        <v>1</v>
      </c>
      <c r="G44">
        <v>0</v>
      </c>
      <c r="H44">
        <v>1</v>
      </c>
      <c r="I44">
        <v>4</v>
      </c>
      <c r="J44">
        <v>5</v>
      </c>
      <c r="K44">
        <v>2</v>
      </c>
      <c r="L44">
        <v>3</v>
      </c>
      <c r="M44">
        <v>1</v>
      </c>
      <c r="N44">
        <v>2</v>
      </c>
      <c r="O44">
        <v>7</v>
      </c>
      <c r="P44">
        <v>8</v>
      </c>
      <c r="Q44">
        <v>9</v>
      </c>
      <c r="R44">
        <v>4</v>
      </c>
      <c r="S44">
        <v>5</v>
      </c>
      <c r="T44">
        <v>10</v>
      </c>
      <c r="U44">
        <v>3</v>
      </c>
      <c r="V44">
        <v>6</v>
      </c>
    </row>
    <row r="45" spans="1:22" x14ac:dyDescent="0.25">
      <c r="A45">
        <v>36</v>
      </c>
      <c r="B45">
        <v>0</v>
      </c>
      <c r="C45">
        <v>0</v>
      </c>
      <c r="D45">
        <v>0</v>
      </c>
      <c r="E45">
        <v>0</v>
      </c>
      <c r="F45">
        <v>0</v>
      </c>
      <c r="G45">
        <v>0</v>
      </c>
      <c r="H45">
        <v>3</v>
      </c>
      <c r="I45">
        <v>4</v>
      </c>
      <c r="J45">
        <v>2</v>
      </c>
      <c r="K45">
        <v>5</v>
      </c>
      <c r="L45">
        <v>1</v>
      </c>
      <c r="M45">
        <v>1</v>
      </c>
      <c r="N45">
        <v>2</v>
      </c>
      <c r="O45">
        <v>3</v>
      </c>
      <c r="P45">
        <v>4</v>
      </c>
      <c r="Q45">
        <v>5</v>
      </c>
      <c r="R45">
        <v>6</v>
      </c>
      <c r="S45">
        <v>7</v>
      </c>
      <c r="T45">
        <v>8</v>
      </c>
      <c r="U45">
        <v>9</v>
      </c>
      <c r="V45">
        <v>10</v>
      </c>
    </row>
    <row r="46" spans="1:22" x14ac:dyDescent="0.25">
      <c r="A46">
        <v>39</v>
      </c>
      <c r="B46">
        <v>0</v>
      </c>
      <c r="C46">
        <v>0</v>
      </c>
      <c r="D46">
        <v>0</v>
      </c>
      <c r="E46">
        <v>0</v>
      </c>
      <c r="F46">
        <v>1</v>
      </c>
      <c r="G46">
        <v>0</v>
      </c>
      <c r="H46">
        <v>4</v>
      </c>
      <c r="I46">
        <v>1</v>
      </c>
      <c r="J46">
        <v>3</v>
      </c>
      <c r="K46">
        <v>2</v>
      </c>
      <c r="L46">
        <v>5</v>
      </c>
      <c r="M46">
        <v>10</v>
      </c>
      <c r="N46">
        <v>7</v>
      </c>
      <c r="O46">
        <v>4</v>
      </c>
      <c r="P46">
        <v>8</v>
      </c>
      <c r="Q46">
        <v>3</v>
      </c>
      <c r="R46">
        <v>9</v>
      </c>
      <c r="S46">
        <v>6</v>
      </c>
      <c r="T46">
        <v>1</v>
      </c>
      <c r="U46">
        <v>5</v>
      </c>
      <c r="V46">
        <v>2</v>
      </c>
    </row>
    <row r="47" spans="1:22" x14ac:dyDescent="0.25">
      <c r="A47">
        <v>32</v>
      </c>
      <c r="B47">
        <v>1</v>
      </c>
      <c r="C47">
        <v>0</v>
      </c>
      <c r="D47">
        <v>0</v>
      </c>
      <c r="E47">
        <v>0</v>
      </c>
      <c r="F47">
        <v>1</v>
      </c>
      <c r="G47">
        <v>1</v>
      </c>
      <c r="H47">
        <v>4</v>
      </c>
      <c r="I47">
        <v>5</v>
      </c>
      <c r="J47">
        <v>3</v>
      </c>
      <c r="K47">
        <v>2</v>
      </c>
      <c r="L47">
        <v>1</v>
      </c>
      <c r="M47">
        <v>1</v>
      </c>
      <c r="N47">
        <v>2</v>
      </c>
      <c r="O47">
        <v>9</v>
      </c>
      <c r="P47">
        <v>3</v>
      </c>
      <c r="Q47">
        <v>10</v>
      </c>
      <c r="R47">
        <v>4</v>
      </c>
      <c r="S47">
        <v>5</v>
      </c>
      <c r="T47">
        <v>7</v>
      </c>
      <c r="U47">
        <v>6</v>
      </c>
      <c r="V47">
        <v>8</v>
      </c>
    </row>
    <row r="48" spans="1:22" x14ac:dyDescent="0.25">
      <c r="A48">
        <v>34</v>
      </c>
      <c r="B48">
        <v>0</v>
      </c>
      <c r="C48">
        <v>0</v>
      </c>
      <c r="D48">
        <v>0</v>
      </c>
      <c r="E48">
        <v>0</v>
      </c>
      <c r="F48">
        <v>1</v>
      </c>
      <c r="G48">
        <v>1</v>
      </c>
      <c r="H48">
        <v>2</v>
      </c>
      <c r="I48">
        <v>3</v>
      </c>
      <c r="J48">
        <v>1</v>
      </c>
      <c r="K48">
        <v>4</v>
      </c>
      <c r="L48">
        <v>5</v>
      </c>
      <c r="M48">
        <v>2</v>
      </c>
      <c r="N48">
        <v>5</v>
      </c>
      <c r="O48">
        <v>6</v>
      </c>
      <c r="P48">
        <v>1</v>
      </c>
      <c r="Q48">
        <v>7</v>
      </c>
      <c r="R48">
        <v>3</v>
      </c>
      <c r="S48">
        <v>4</v>
      </c>
      <c r="T48">
        <v>10</v>
      </c>
      <c r="U48">
        <v>8</v>
      </c>
      <c r="V48">
        <v>9</v>
      </c>
    </row>
    <row r="49" spans="1:22" x14ac:dyDescent="0.25">
      <c r="A49">
        <v>39</v>
      </c>
      <c r="B49">
        <v>1</v>
      </c>
      <c r="C49">
        <v>0</v>
      </c>
      <c r="D49">
        <v>1</v>
      </c>
      <c r="E49">
        <v>0</v>
      </c>
      <c r="F49">
        <v>1</v>
      </c>
      <c r="G49">
        <v>1</v>
      </c>
      <c r="L49">
        <v>5</v>
      </c>
      <c r="M49">
        <v>1</v>
      </c>
      <c r="N49">
        <v>3</v>
      </c>
      <c r="O49">
        <v>2</v>
      </c>
      <c r="P49">
        <v>4</v>
      </c>
      <c r="Q49">
        <v>5</v>
      </c>
      <c r="R49">
        <v>6</v>
      </c>
      <c r="S49">
        <v>10</v>
      </c>
      <c r="T49">
        <v>9</v>
      </c>
      <c r="U49">
        <v>8</v>
      </c>
      <c r="V49">
        <v>7</v>
      </c>
    </row>
    <row r="50" spans="1:22" x14ac:dyDescent="0.25">
      <c r="A50">
        <v>55</v>
      </c>
      <c r="B50">
        <v>1</v>
      </c>
      <c r="C50">
        <v>1</v>
      </c>
      <c r="D50">
        <v>1</v>
      </c>
      <c r="E50">
        <v>0</v>
      </c>
      <c r="F50">
        <v>1</v>
      </c>
      <c r="G50">
        <v>1</v>
      </c>
      <c r="H50">
        <v>1</v>
      </c>
      <c r="I50">
        <v>3</v>
      </c>
      <c r="K50">
        <v>2</v>
      </c>
      <c r="L50">
        <v>4</v>
      </c>
      <c r="M50">
        <v>8</v>
      </c>
      <c r="N50">
        <v>1</v>
      </c>
      <c r="O50">
        <v>9</v>
      </c>
      <c r="P50">
        <v>4</v>
      </c>
      <c r="Q50">
        <v>10</v>
      </c>
      <c r="R50">
        <v>6</v>
      </c>
      <c r="S50">
        <v>7</v>
      </c>
      <c r="T50">
        <v>5</v>
      </c>
      <c r="U50">
        <v>3</v>
      </c>
      <c r="V50">
        <v>2</v>
      </c>
    </row>
    <row r="51" spans="1:22" x14ac:dyDescent="0.25">
      <c r="A51">
        <v>55</v>
      </c>
      <c r="B51">
        <v>1</v>
      </c>
      <c r="C51">
        <v>0</v>
      </c>
      <c r="D51">
        <v>1</v>
      </c>
      <c r="E51">
        <v>0</v>
      </c>
      <c r="F51">
        <v>1</v>
      </c>
      <c r="G51">
        <v>0</v>
      </c>
      <c r="H51">
        <v>2</v>
      </c>
      <c r="I51">
        <v>5</v>
      </c>
      <c r="J51">
        <v>1</v>
      </c>
      <c r="K51">
        <v>3</v>
      </c>
      <c r="L51">
        <v>4</v>
      </c>
      <c r="M51">
        <v>1</v>
      </c>
      <c r="N51">
        <v>5</v>
      </c>
      <c r="O51">
        <v>2</v>
      </c>
      <c r="P51">
        <v>8</v>
      </c>
      <c r="Q51">
        <v>7</v>
      </c>
      <c r="R51">
        <v>6</v>
      </c>
      <c r="S51">
        <v>3</v>
      </c>
      <c r="T51">
        <v>4</v>
      </c>
      <c r="U51">
        <v>9</v>
      </c>
      <c r="V51">
        <v>10</v>
      </c>
    </row>
    <row r="52" spans="1:22" x14ac:dyDescent="0.25">
      <c r="A52">
        <v>57</v>
      </c>
      <c r="B52">
        <v>0</v>
      </c>
      <c r="C52">
        <v>0</v>
      </c>
      <c r="D52">
        <v>0</v>
      </c>
      <c r="E52">
        <v>0</v>
      </c>
      <c r="F52">
        <v>0</v>
      </c>
      <c r="G52">
        <v>0</v>
      </c>
      <c r="H52">
        <v>1</v>
      </c>
      <c r="I52">
        <v>2</v>
      </c>
      <c r="J52">
        <v>3</v>
      </c>
      <c r="K52">
        <v>4</v>
      </c>
      <c r="L52">
        <v>5</v>
      </c>
      <c r="M52">
        <v>3</v>
      </c>
      <c r="N52">
        <v>2</v>
      </c>
      <c r="O52">
        <v>4</v>
      </c>
      <c r="P52">
        <v>5</v>
      </c>
      <c r="Q52">
        <v>6</v>
      </c>
      <c r="R52">
        <v>1</v>
      </c>
      <c r="S52">
        <v>7</v>
      </c>
      <c r="T52">
        <v>8</v>
      </c>
      <c r="U52">
        <v>9</v>
      </c>
      <c r="V52">
        <v>10</v>
      </c>
    </row>
    <row r="53" spans="1:22" x14ac:dyDescent="0.25">
      <c r="A53">
        <v>35</v>
      </c>
      <c r="B53">
        <v>1</v>
      </c>
      <c r="C53">
        <v>0</v>
      </c>
      <c r="D53">
        <v>1</v>
      </c>
      <c r="E53">
        <v>1</v>
      </c>
      <c r="F53">
        <v>1</v>
      </c>
      <c r="G53">
        <v>1</v>
      </c>
      <c r="H53">
        <v>5</v>
      </c>
      <c r="I53">
        <v>1</v>
      </c>
      <c r="J53">
        <v>2</v>
      </c>
      <c r="K53">
        <v>4</v>
      </c>
      <c r="L53">
        <v>3</v>
      </c>
      <c r="M53">
        <v>10</v>
      </c>
      <c r="N53">
        <v>2</v>
      </c>
      <c r="O53">
        <v>3</v>
      </c>
      <c r="P53">
        <v>6</v>
      </c>
      <c r="Q53">
        <v>5</v>
      </c>
      <c r="R53">
        <v>7</v>
      </c>
      <c r="S53">
        <v>4</v>
      </c>
      <c r="T53">
        <v>9</v>
      </c>
      <c r="U53">
        <v>8</v>
      </c>
      <c r="V53">
        <v>1</v>
      </c>
    </row>
    <row r="54" spans="1:22" x14ac:dyDescent="0.25">
      <c r="A54">
        <v>36</v>
      </c>
      <c r="B54">
        <v>0</v>
      </c>
      <c r="C54">
        <v>0</v>
      </c>
      <c r="D54">
        <v>0</v>
      </c>
      <c r="E54">
        <v>0</v>
      </c>
      <c r="F54">
        <v>1</v>
      </c>
      <c r="G54">
        <v>1</v>
      </c>
      <c r="H54">
        <v>5</v>
      </c>
      <c r="I54">
        <v>1</v>
      </c>
      <c r="J54">
        <v>4</v>
      </c>
      <c r="K54">
        <v>3</v>
      </c>
      <c r="L54">
        <v>2</v>
      </c>
      <c r="M54">
        <v>1</v>
      </c>
      <c r="N54">
        <v>2</v>
      </c>
      <c r="O54">
        <v>3</v>
      </c>
      <c r="P54">
        <v>4</v>
      </c>
      <c r="Q54">
        <v>5</v>
      </c>
      <c r="R54">
        <v>6</v>
      </c>
      <c r="S54">
        <v>7</v>
      </c>
      <c r="T54">
        <v>8</v>
      </c>
      <c r="U54">
        <v>9</v>
      </c>
      <c r="V54">
        <v>10</v>
      </c>
    </row>
    <row r="55" spans="1:22" x14ac:dyDescent="0.25">
      <c r="A55">
        <v>37</v>
      </c>
      <c r="B55">
        <v>0</v>
      </c>
      <c r="C55">
        <v>0</v>
      </c>
      <c r="D55">
        <v>0</v>
      </c>
      <c r="E55">
        <v>0</v>
      </c>
      <c r="F55">
        <v>1</v>
      </c>
      <c r="G55">
        <v>1</v>
      </c>
      <c r="H55">
        <v>2</v>
      </c>
      <c r="I55">
        <v>3</v>
      </c>
      <c r="J55">
        <v>1</v>
      </c>
      <c r="K55">
        <v>4</v>
      </c>
      <c r="L55">
        <v>5</v>
      </c>
      <c r="M55">
        <v>1</v>
      </c>
      <c r="N55">
        <v>4</v>
      </c>
      <c r="O55">
        <v>5</v>
      </c>
      <c r="P55">
        <v>3</v>
      </c>
      <c r="Q55">
        <v>10</v>
      </c>
      <c r="R55">
        <v>6</v>
      </c>
      <c r="S55">
        <v>7</v>
      </c>
      <c r="T55">
        <v>8</v>
      </c>
      <c r="U55">
        <v>2</v>
      </c>
      <c r="V55">
        <v>9</v>
      </c>
    </row>
    <row r="56" spans="1:22" x14ac:dyDescent="0.25">
      <c r="A56">
        <v>33</v>
      </c>
      <c r="B56">
        <v>1</v>
      </c>
      <c r="C56">
        <v>1</v>
      </c>
      <c r="D56">
        <v>0</v>
      </c>
      <c r="E56">
        <v>1</v>
      </c>
      <c r="F56">
        <v>1</v>
      </c>
      <c r="G56">
        <v>1</v>
      </c>
      <c r="H56">
        <v>3</v>
      </c>
      <c r="I56">
        <v>1</v>
      </c>
      <c r="J56">
        <v>2</v>
      </c>
      <c r="K56">
        <v>4</v>
      </c>
      <c r="L56">
        <v>5</v>
      </c>
      <c r="M56">
        <v>9</v>
      </c>
      <c r="N56">
        <v>2</v>
      </c>
      <c r="O56">
        <v>3</v>
      </c>
      <c r="P56">
        <v>4</v>
      </c>
      <c r="Q56">
        <v>5</v>
      </c>
      <c r="R56">
        <v>6</v>
      </c>
      <c r="S56">
        <v>7</v>
      </c>
      <c r="T56">
        <v>1</v>
      </c>
      <c r="U56">
        <v>8</v>
      </c>
      <c r="V56">
        <v>10</v>
      </c>
    </row>
    <row r="57" spans="1:22" x14ac:dyDescent="0.25">
      <c r="A57">
        <v>29</v>
      </c>
      <c r="B57">
        <v>0</v>
      </c>
      <c r="C57">
        <v>0</v>
      </c>
      <c r="D57">
        <v>1</v>
      </c>
      <c r="E57">
        <v>0</v>
      </c>
      <c r="F57">
        <v>1</v>
      </c>
      <c r="G57">
        <v>1</v>
      </c>
      <c r="H57">
        <v>3</v>
      </c>
      <c r="I57">
        <v>1</v>
      </c>
      <c r="J57">
        <v>2</v>
      </c>
      <c r="K57">
        <v>4</v>
      </c>
      <c r="L57">
        <v>5</v>
      </c>
      <c r="M57">
        <v>1</v>
      </c>
      <c r="N57">
        <v>2</v>
      </c>
      <c r="O57">
        <v>3</v>
      </c>
      <c r="P57">
        <v>4</v>
      </c>
      <c r="Q57">
        <v>5</v>
      </c>
      <c r="R57">
        <v>6</v>
      </c>
      <c r="S57">
        <v>7</v>
      </c>
      <c r="T57">
        <v>8</v>
      </c>
      <c r="U57">
        <v>9</v>
      </c>
      <c r="V57">
        <v>10</v>
      </c>
    </row>
    <row r="58" spans="1:22" x14ac:dyDescent="0.25">
      <c r="A58">
        <v>31</v>
      </c>
      <c r="B58">
        <v>0</v>
      </c>
      <c r="C58">
        <v>0</v>
      </c>
      <c r="D58">
        <v>0</v>
      </c>
      <c r="E58">
        <v>0</v>
      </c>
      <c r="F58">
        <v>0</v>
      </c>
      <c r="G58">
        <v>1</v>
      </c>
      <c r="H58">
        <v>5</v>
      </c>
      <c r="I58">
        <v>2</v>
      </c>
      <c r="K58">
        <v>3</v>
      </c>
      <c r="M58">
        <v>1</v>
      </c>
      <c r="N58">
        <v>2</v>
      </c>
      <c r="O58">
        <v>3</v>
      </c>
      <c r="P58">
        <v>4</v>
      </c>
      <c r="Q58">
        <v>6</v>
      </c>
      <c r="R58">
        <v>5</v>
      </c>
      <c r="S58">
        <v>7</v>
      </c>
      <c r="T58">
        <v>8</v>
      </c>
      <c r="U58">
        <v>9</v>
      </c>
      <c r="V58">
        <v>10</v>
      </c>
    </row>
    <row r="59" spans="1:22" x14ac:dyDescent="0.25">
      <c r="A59">
        <v>45</v>
      </c>
      <c r="B59">
        <v>0</v>
      </c>
      <c r="C59">
        <v>0</v>
      </c>
      <c r="D59">
        <v>0</v>
      </c>
      <c r="E59">
        <v>0</v>
      </c>
      <c r="F59">
        <v>1</v>
      </c>
      <c r="G59">
        <v>1</v>
      </c>
      <c r="H59">
        <v>1</v>
      </c>
      <c r="I59">
        <v>5</v>
      </c>
      <c r="J59">
        <v>2</v>
      </c>
      <c r="K59">
        <v>3</v>
      </c>
      <c r="L59">
        <v>4</v>
      </c>
      <c r="M59">
        <v>7</v>
      </c>
      <c r="N59">
        <v>3</v>
      </c>
      <c r="O59">
        <v>1</v>
      </c>
      <c r="P59">
        <v>2</v>
      </c>
      <c r="Q59">
        <v>4</v>
      </c>
      <c r="R59">
        <v>5</v>
      </c>
      <c r="S59">
        <v>6</v>
      </c>
      <c r="T59">
        <v>8</v>
      </c>
      <c r="U59">
        <v>9</v>
      </c>
      <c r="V59">
        <v>10</v>
      </c>
    </row>
    <row r="60" spans="1:22" x14ac:dyDescent="0.25">
      <c r="A60">
        <v>39</v>
      </c>
      <c r="B60">
        <v>1</v>
      </c>
      <c r="C60">
        <v>0</v>
      </c>
      <c r="D60">
        <v>0</v>
      </c>
      <c r="E60">
        <v>0</v>
      </c>
      <c r="F60">
        <v>1</v>
      </c>
      <c r="G60">
        <v>1</v>
      </c>
      <c r="H60">
        <v>5</v>
      </c>
      <c r="I60">
        <v>1</v>
      </c>
      <c r="J60">
        <v>3</v>
      </c>
      <c r="K60">
        <v>2</v>
      </c>
      <c r="L60">
        <v>4</v>
      </c>
      <c r="M60">
        <v>10</v>
      </c>
      <c r="N60">
        <v>1</v>
      </c>
      <c r="O60">
        <v>2</v>
      </c>
      <c r="P60">
        <v>3</v>
      </c>
      <c r="Q60">
        <v>4</v>
      </c>
      <c r="R60">
        <v>5</v>
      </c>
      <c r="S60">
        <v>6</v>
      </c>
      <c r="T60">
        <v>7</v>
      </c>
      <c r="U60">
        <v>8</v>
      </c>
      <c r="V60">
        <v>9</v>
      </c>
    </row>
    <row r="61" spans="1:22" x14ac:dyDescent="0.25">
      <c r="A61">
        <v>36</v>
      </c>
      <c r="B61">
        <v>1</v>
      </c>
      <c r="C61">
        <v>0</v>
      </c>
      <c r="D61">
        <v>1</v>
      </c>
      <c r="E61">
        <v>0</v>
      </c>
      <c r="F61">
        <v>1</v>
      </c>
      <c r="G61">
        <v>1</v>
      </c>
      <c r="K61">
        <v>5</v>
      </c>
      <c r="M61">
        <v>1</v>
      </c>
      <c r="N61">
        <v>2</v>
      </c>
      <c r="O61">
        <v>9</v>
      </c>
      <c r="P61">
        <v>3</v>
      </c>
      <c r="Q61">
        <v>8</v>
      </c>
      <c r="R61">
        <v>4</v>
      </c>
      <c r="S61">
        <v>7</v>
      </c>
      <c r="T61">
        <v>10</v>
      </c>
      <c r="U61">
        <v>5</v>
      </c>
      <c r="V61">
        <v>6</v>
      </c>
    </row>
    <row r="62" spans="1:22" x14ac:dyDescent="0.25">
      <c r="A62">
        <v>43</v>
      </c>
      <c r="B62">
        <v>1</v>
      </c>
      <c r="C62">
        <v>0</v>
      </c>
      <c r="D62">
        <v>0</v>
      </c>
      <c r="E62">
        <v>0</v>
      </c>
      <c r="F62">
        <v>1</v>
      </c>
      <c r="G62">
        <v>1</v>
      </c>
      <c r="L62">
        <v>2</v>
      </c>
      <c r="M62">
        <v>10</v>
      </c>
      <c r="N62">
        <v>3</v>
      </c>
      <c r="O62">
        <v>1</v>
      </c>
      <c r="P62">
        <v>5</v>
      </c>
      <c r="Q62">
        <v>2</v>
      </c>
      <c r="R62">
        <v>6</v>
      </c>
      <c r="S62">
        <v>7</v>
      </c>
      <c r="T62">
        <v>8</v>
      </c>
      <c r="U62">
        <v>9</v>
      </c>
      <c r="V62">
        <v>4</v>
      </c>
    </row>
    <row r="63" spans="1:22" x14ac:dyDescent="0.25">
      <c r="A63">
        <v>38</v>
      </c>
      <c r="B63">
        <v>1</v>
      </c>
      <c r="C63">
        <v>0</v>
      </c>
      <c r="D63">
        <v>0</v>
      </c>
      <c r="E63">
        <v>0</v>
      </c>
      <c r="F63">
        <v>1</v>
      </c>
      <c r="G63">
        <v>1</v>
      </c>
      <c r="H63">
        <v>4</v>
      </c>
      <c r="J63">
        <v>5</v>
      </c>
      <c r="K63">
        <v>3</v>
      </c>
      <c r="L63">
        <v>2</v>
      </c>
      <c r="M63">
        <v>1</v>
      </c>
      <c r="N63">
        <v>5</v>
      </c>
      <c r="O63">
        <v>4</v>
      </c>
      <c r="P63">
        <v>2</v>
      </c>
      <c r="Q63">
        <v>6</v>
      </c>
      <c r="R63">
        <v>9</v>
      </c>
      <c r="S63">
        <v>7</v>
      </c>
      <c r="T63">
        <v>3</v>
      </c>
      <c r="U63">
        <v>10</v>
      </c>
      <c r="V63">
        <v>8</v>
      </c>
    </row>
    <row r="64" spans="1:22" x14ac:dyDescent="0.25">
      <c r="A64">
        <v>42</v>
      </c>
      <c r="B64">
        <v>1</v>
      </c>
      <c r="C64">
        <v>1</v>
      </c>
      <c r="D64">
        <v>1</v>
      </c>
      <c r="E64">
        <v>1</v>
      </c>
      <c r="F64">
        <v>1</v>
      </c>
      <c r="G64">
        <v>1</v>
      </c>
      <c r="H64">
        <v>1</v>
      </c>
      <c r="I64">
        <v>4</v>
      </c>
      <c r="J64">
        <v>2</v>
      </c>
      <c r="K64">
        <v>3</v>
      </c>
      <c r="L64">
        <v>5</v>
      </c>
      <c r="M64">
        <v>1</v>
      </c>
      <c r="N64">
        <v>2</v>
      </c>
      <c r="O64">
        <v>3</v>
      </c>
      <c r="P64">
        <v>4</v>
      </c>
      <c r="Q64">
        <v>5</v>
      </c>
      <c r="R64">
        <v>6</v>
      </c>
      <c r="S64">
        <v>7</v>
      </c>
      <c r="T64">
        <v>8</v>
      </c>
      <c r="U64">
        <v>9</v>
      </c>
      <c r="V64">
        <v>10</v>
      </c>
    </row>
    <row r="65" spans="1:22" x14ac:dyDescent="0.25">
      <c r="A65">
        <v>33</v>
      </c>
      <c r="B65">
        <v>0</v>
      </c>
      <c r="C65">
        <v>0</v>
      </c>
      <c r="D65">
        <v>0</v>
      </c>
      <c r="E65">
        <v>0</v>
      </c>
      <c r="F65">
        <v>1</v>
      </c>
      <c r="G65">
        <v>0</v>
      </c>
      <c r="H65">
        <v>2</v>
      </c>
      <c r="I65">
        <v>3</v>
      </c>
      <c r="J65">
        <v>1</v>
      </c>
      <c r="K65">
        <v>5</v>
      </c>
      <c r="L65">
        <v>4</v>
      </c>
      <c r="M65">
        <v>1</v>
      </c>
      <c r="N65">
        <v>4</v>
      </c>
      <c r="O65">
        <v>5</v>
      </c>
      <c r="P65">
        <v>2</v>
      </c>
      <c r="Q65">
        <v>6</v>
      </c>
      <c r="R65">
        <v>3</v>
      </c>
      <c r="S65">
        <v>7</v>
      </c>
      <c r="T65">
        <v>8</v>
      </c>
      <c r="U65">
        <v>9</v>
      </c>
      <c r="V65">
        <v>10</v>
      </c>
    </row>
    <row r="66" spans="1:22" x14ac:dyDescent="0.25">
      <c r="A66">
        <v>40</v>
      </c>
      <c r="B66">
        <v>1</v>
      </c>
      <c r="C66">
        <v>0</v>
      </c>
      <c r="D66">
        <v>0</v>
      </c>
      <c r="E66">
        <v>0</v>
      </c>
      <c r="F66">
        <v>1</v>
      </c>
      <c r="G66">
        <v>0</v>
      </c>
      <c r="H66">
        <v>1</v>
      </c>
      <c r="I66">
        <v>2</v>
      </c>
      <c r="J66">
        <v>3</v>
      </c>
      <c r="K66">
        <v>4</v>
      </c>
      <c r="L66">
        <v>5</v>
      </c>
      <c r="M66">
        <v>7</v>
      </c>
      <c r="N66">
        <v>4</v>
      </c>
      <c r="O66">
        <v>2</v>
      </c>
      <c r="P66">
        <v>3</v>
      </c>
      <c r="Q66">
        <v>5</v>
      </c>
      <c r="R66">
        <v>6</v>
      </c>
      <c r="S66">
        <v>8</v>
      </c>
      <c r="T66">
        <v>10</v>
      </c>
      <c r="U66">
        <v>9</v>
      </c>
      <c r="V66">
        <v>1</v>
      </c>
    </row>
    <row r="67" spans="1:22" x14ac:dyDescent="0.25">
      <c r="A67">
        <v>45</v>
      </c>
      <c r="B67">
        <v>0</v>
      </c>
      <c r="C67">
        <v>0</v>
      </c>
      <c r="D67">
        <v>0</v>
      </c>
      <c r="E67">
        <v>0</v>
      </c>
      <c r="F67">
        <v>1</v>
      </c>
      <c r="G67">
        <v>1</v>
      </c>
      <c r="M67">
        <v>2</v>
      </c>
      <c r="N67">
        <v>3</v>
      </c>
      <c r="O67">
        <v>4</v>
      </c>
      <c r="P67">
        <v>5</v>
      </c>
      <c r="Q67">
        <v>6</v>
      </c>
      <c r="R67">
        <v>1</v>
      </c>
      <c r="S67">
        <v>7</v>
      </c>
      <c r="T67">
        <v>8</v>
      </c>
      <c r="U67">
        <v>9</v>
      </c>
      <c r="V67">
        <v>10</v>
      </c>
    </row>
    <row r="68" spans="1:22" x14ac:dyDescent="0.25">
      <c r="A68">
        <v>36</v>
      </c>
      <c r="B68">
        <v>0</v>
      </c>
      <c r="C68">
        <v>0</v>
      </c>
      <c r="D68">
        <v>1</v>
      </c>
      <c r="E68">
        <v>0</v>
      </c>
      <c r="F68">
        <v>1</v>
      </c>
      <c r="G68">
        <v>0</v>
      </c>
      <c r="H68">
        <v>3</v>
      </c>
      <c r="J68">
        <v>1</v>
      </c>
      <c r="K68">
        <v>2</v>
      </c>
      <c r="M68">
        <v>1</v>
      </c>
      <c r="N68">
        <v>7</v>
      </c>
      <c r="O68">
        <v>3</v>
      </c>
      <c r="P68">
        <v>8</v>
      </c>
      <c r="Q68">
        <v>9</v>
      </c>
      <c r="R68">
        <v>5</v>
      </c>
      <c r="S68">
        <v>10</v>
      </c>
      <c r="T68">
        <v>2</v>
      </c>
      <c r="U68">
        <v>6</v>
      </c>
      <c r="V68">
        <v>4</v>
      </c>
    </row>
    <row r="69" spans="1:22" x14ac:dyDescent="0.25">
      <c r="A69">
        <v>41</v>
      </c>
      <c r="B69">
        <v>1</v>
      </c>
      <c r="C69">
        <v>0</v>
      </c>
      <c r="D69">
        <v>1</v>
      </c>
      <c r="E69">
        <v>0</v>
      </c>
      <c r="F69">
        <v>1</v>
      </c>
      <c r="G69">
        <v>1</v>
      </c>
      <c r="M69">
        <v>10</v>
      </c>
      <c r="N69">
        <v>4</v>
      </c>
      <c r="O69">
        <v>3</v>
      </c>
      <c r="P69">
        <v>9</v>
      </c>
      <c r="Q69">
        <v>5</v>
      </c>
      <c r="R69">
        <v>6</v>
      </c>
      <c r="S69">
        <v>7</v>
      </c>
      <c r="T69">
        <v>8</v>
      </c>
      <c r="U69">
        <v>1</v>
      </c>
      <c r="V69">
        <v>2</v>
      </c>
    </row>
    <row r="70" spans="1:22" x14ac:dyDescent="0.25">
      <c r="A70">
        <v>40</v>
      </c>
      <c r="B70">
        <v>0</v>
      </c>
      <c r="C70">
        <v>0</v>
      </c>
      <c r="D70">
        <v>0</v>
      </c>
      <c r="E70">
        <v>0</v>
      </c>
      <c r="F70">
        <v>1</v>
      </c>
      <c r="G70">
        <v>0</v>
      </c>
      <c r="H70">
        <v>4</v>
      </c>
      <c r="I70">
        <v>2</v>
      </c>
      <c r="J70">
        <v>1</v>
      </c>
      <c r="K70">
        <v>3</v>
      </c>
      <c r="L70">
        <v>5</v>
      </c>
      <c r="M70">
        <v>9</v>
      </c>
      <c r="N70">
        <v>6</v>
      </c>
      <c r="O70">
        <v>4</v>
      </c>
      <c r="P70">
        <v>10</v>
      </c>
      <c r="Q70">
        <v>2</v>
      </c>
      <c r="R70">
        <v>8</v>
      </c>
      <c r="S70">
        <v>7</v>
      </c>
      <c r="T70">
        <v>1</v>
      </c>
      <c r="U70">
        <v>5</v>
      </c>
      <c r="V70">
        <v>3</v>
      </c>
    </row>
    <row r="71" spans="1:22" x14ac:dyDescent="0.25">
      <c r="A71">
        <v>35</v>
      </c>
      <c r="B71">
        <v>0</v>
      </c>
      <c r="C71">
        <v>0</v>
      </c>
      <c r="D71">
        <v>0</v>
      </c>
      <c r="E71">
        <v>0</v>
      </c>
      <c r="F71">
        <v>1</v>
      </c>
      <c r="G71">
        <v>1</v>
      </c>
      <c r="H71">
        <v>5</v>
      </c>
      <c r="I71">
        <v>1</v>
      </c>
      <c r="J71">
        <v>3</v>
      </c>
      <c r="K71">
        <v>4</v>
      </c>
      <c r="L71">
        <v>2</v>
      </c>
      <c r="M71">
        <v>1</v>
      </c>
      <c r="N71">
        <v>10</v>
      </c>
      <c r="O71">
        <v>9</v>
      </c>
      <c r="P71">
        <v>5</v>
      </c>
      <c r="Q71">
        <v>2</v>
      </c>
      <c r="R71">
        <v>3</v>
      </c>
      <c r="S71">
        <v>4</v>
      </c>
      <c r="T71">
        <v>6</v>
      </c>
      <c r="U71">
        <v>7</v>
      </c>
      <c r="V71">
        <v>8</v>
      </c>
    </row>
    <row r="72" spans="1:22" x14ac:dyDescent="0.25">
      <c r="A72">
        <v>35</v>
      </c>
      <c r="B72">
        <v>0</v>
      </c>
      <c r="C72">
        <v>0</v>
      </c>
      <c r="D72">
        <v>0</v>
      </c>
      <c r="E72">
        <v>0</v>
      </c>
      <c r="F72">
        <v>1</v>
      </c>
      <c r="G72">
        <v>0</v>
      </c>
      <c r="H72">
        <v>1</v>
      </c>
      <c r="I72">
        <v>4</v>
      </c>
      <c r="J72">
        <v>5</v>
      </c>
      <c r="K72">
        <v>3</v>
      </c>
      <c r="L72">
        <v>2</v>
      </c>
      <c r="M72">
        <v>1</v>
      </c>
      <c r="N72">
        <v>2</v>
      </c>
      <c r="O72">
        <v>3</v>
      </c>
      <c r="P72">
        <v>4</v>
      </c>
      <c r="Q72">
        <v>5</v>
      </c>
      <c r="R72">
        <v>6</v>
      </c>
      <c r="S72">
        <v>7</v>
      </c>
      <c r="T72">
        <v>8</v>
      </c>
      <c r="U72">
        <v>9</v>
      </c>
      <c r="V72">
        <v>10</v>
      </c>
    </row>
    <row r="73" spans="1:22" x14ac:dyDescent="0.25">
      <c r="A73">
        <v>24</v>
      </c>
      <c r="B73">
        <v>0</v>
      </c>
      <c r="C73">
        <v>0</v>
      </c>
      <c r="D73">
        <v>1</v>
      </c>
      <c r="E73">
        <v>0</v>
      </c>
      <c r="F73">
        <v>1</v>
      </c>
      <c r="G73">
        <v>1</v>
      </c>
      <c r="H73">
        <v>5</v>
      </c>
      <c r="I73">
        <v>2</v>
      </c>
      <c r="J73">
        <v>1</v>
      </c>
      <c r="K73">
        <v>3</v>
      </c>
      <c r="L73">
        <v>4</v>
      </c>
      <c r="M73">
        <v>1</v>
      </c>
      <c r="N73">
        <v>2</v>
      </c>
      <c r="O73">
        <v>3</v>
      </c>
      <c r="P73">
        <v>5</v>
      </c>
      <c r="Q73">
        <v>4</v>
      </c>
      <c r="R73">
        <v>6</v>
      </c>
      <c r="S73">
        <v>7</v>
      </c>
      <c r="T73">
        <v>8</v>
      </c>
      <c r="U73">
        <v>9</v>
      </c>
      <c r="V73">
        <v>10</v>
      </c>
    </row>
    <row r="74" spans="1:22" x14ac:dyDescent="0.25">
      <c r="A74">
        <v>27</v>
      </c>
      <c r="B74">
        <v>1</v>
      </c>
      <c r="C74">
        <v>0</v>
      </c>
      <c r="D74">
        <v>0</v>
      </c>
      <c r="E74">
        <v>0</v>
      </c>
      <c r="F74">
        <v>0</v>
      </c>
      <c r="G74">
        <v>0</v>
      </c>
      <c r="I74">
        <v>3</v>
      </c>
      <c r="J74">
        <v>2</v>
      </c>
      <c r="K74">
        <v>1</v>
      </c>
      <c r="L74">
        <v>5</v>
      </c>
      <c r="M74">
        <v>1</v>
      </c>
      <c r="N74">
        <v>3</v>
      </c>
      <c r="O74">
        <v>7</v>
      </c>
      <c r="P74">
        <v>4</v>
      </c>
      <c r="Q74">
        <v>9</v>
      </c>
      <c r="R74">
        <v>5</v>
      </c>
      <c r="S74">
        <v>2</v>
      </c>
      <c r="T74">
        <v>8</v>
      </c>
      <c r="U74">
        <v>6</v>
      </c>
      <c r="V74">
        <v>10</v>
      </c>
    </row>
    <row r="75" spans="1:22" x14ac:dyDescent="0.25">
      <c r="A75">
        <v>40</v>
      </c>
      <c r="B75">
        <v>0</v>
      </c>
      <c r="C75">
        <v>0</v>
      </c>
      <c r="D75">
        <v>0</v>
      </c>
      <c r="E75">
        <v>0</v>
      </c>
      <c r="F75">
        <v>0</v>
      </c>
      <c r="G75">
        <v>0</v>
      </c>
      <c r="H75">
        <v>2</v>
      </c>
      <c r="I75">
        <v>1</v>
      </c>
      <c r="J75">
        <v>3</v>
      </c>
      <c r="K75">
        <v>4</v>
      </c>
      <c r="L75">
        <v>5</v>
      </c>
      <c r="M75">
        <v>1</v>
      </c>
      <c r="N75">
        <v>2</v>
      </c>
      <c r="O75">
        <v>3</v>
      </c>
      <c r="P75">
        <v>4</v>
      </c>
      <c r="Q75">
        <v>5</v>
      </c>
      <c r="R75">
        <v>6</v>
      </c>
      <c r="S75">
        <v>7</v>
      </c>
      <c r="T75">
        <v>8</v>
      </c>
      <c r="U75">
        <v>9</v>
      </c>
      <c r="V75">
        <v>10</v>
      </c>
    </row>
    <row r="76" spans="1:22" x14ac:dyDescent="0.25">
      <c r="A76">
        <v>39</v>
      </c>
      <c r="B76">
        <v>0</v>
      </c>
      <c r="C76">
        <v>0</v>
      </c>
      <c r="D76">
        <v>0</v>
      </c>
      <c r="E76">
        <v>0</v>
      </c>
      <c r="F76">
        <v>1</v>
      </c>
      <c r="G76">
        <v>0</v>
      </c>
      <c r="H76">
        <v>3</v>
      </c>
      <c r="I76">
        <v>4</v>
      </c>
      <c r="J76">
        <v>5</v>
      </c>
      <c r="K76">
        <v>1</v>
      </c>
      <c r="L76">
        <v>2</v>
      </c>
      <c r="M76">
        <v>1</v>
      </c>
      <c r="N76">
        <v>2</v>
      </c>
      <c r="O76">
        <v>3</v>
      </c>
      <c r="P76">
        <v>4</v>
      </c>
      <c r="Q76">
        <v>5</v>
      </c>
      <c r="R76">
        <v>6</v>
      </c>
      <c r="S76">
        <v>9</v>
      </c>
      <c r="T76">
        <v>7</v>
      </c>
      <c r="U76">
        <v>8</v>
      </c>
      <c r="V76">
        <v>10</v>
      </c>
    </row>
    <row r="77" spans="1:22" x14ac:dyDescent="0.25">
      <c r="A77">
        <v>25</v>
      </c>
      <c r="B77">
        <v>0</v>
      </c>
      <c r="C77">
        <v>0</v>
      </c>
      <c r="D77">
        <v>0</v>
      </c>
      <c r="E77">
        <v>0</v>
      </c>
      <c r="F77">
        <v>1</v>
      </c>
      <c r="G77">
        <v>0</v>
      </c>
      <c r="H77">
        <v>2</v>
      </c>
      <c r="I77">
        <v>4</v>
      </c>
      <c r="J77">
        <v>5</v>
      </c>
      <c r="K77">
        <v>3</v>
      </c>
      <c r="L77">
        <v>1</v>
      </c>
      <c r="M77">
        <v>10</v>
      </c>
      <c r="N77">
        <v>8</v>
      </c>
      <c r="O77">
        <v>2</v>
      </c>
      <c r="P77">
        <v>7</v>
      </c>
      <c r="Q77">
        <v>3</v>
      </c>
      <c r="R77">
        <v>5</v>
      </c>
      <c r="S77">
        <v>4</v>
      </c>
      <c r="T77">
        <v>1</v>
      </c>
      <c r="U77">
        <v>9</v>
      </c>
      <c r="V77">
        <v>6</v>
      </c>
    </row>
    <row r="78" spans="1:22" x14ac:dyDescent="0.25">
      <c r="A78">
        <v>47</v>
      </c>
      <c r="B78">
        <v>0</v>
      </c>
      <c r="C78">
        <v>0</v>
      </c>
      <c r="D78">
        <v>0</v>
      </c>
      <c r="E78">
        <v>0</v>
      </c>
      <c r="F78">
        <v>1</v>
      </c>
      <c r="G78">
        <v>1</v>
      </c>
      <c r="H78">
        <v>5</v>
      </c>
      <c r="I78">
        <v>1</v>
      </c>
      <c r="J78">
        <v>4</v>
      </c>
      <c r="K78">
        <v>3</v>
      </c>
      <c r="L78">
        <v>2</v>
      </c>
      <c r="M78">
        <v>10</v>
      </c>
      <c r="N78">
        <v>6</v>
      </c>
      <c r="O78">
        <v>5</v>
      </c>
      <c r="P78">
        <v>9</v>
      </c>
      <c r="Q78">
        <v>1</v>
      </c>
      <c r="R78">
        <v>8</v>
      </c>
      <c r="S78">
        <v>7</v>
      </c>
      <c r="T78">
        <v>2</v>
      </c>
      <c r="U78">
        <v>4</v>
      </c>
      <c r="V78">
        <v>3</v>
      </c>
    </row>
    <row r="79" spans="1:22" x14ac:dyDescent="0.25">
      <c r="A79">
        <v>39</v>
      </c>
      <c r="B79">
        <v>0</v>
      </c>
      <c r="C79">
        <v>0</v>
      </c>
      <c r="D79">
        <v>0</v>
      </c>
      <c r="E79">
        <v>0</v>
      </c>
      <c r="F79">
        <v>1</v>
      </c>
      <c r="G79">
        <v>1</v>
      </c>
      <c r="H79">
        <v>1</v>
      </c>
      <c r="I79">
        <v>4</v>
      </c>
      <c r="J79">
        <v>5</v>
      </c>
      <c r="K79">
        <v>3</v>
      </c>
      <c r="L79">
        <v>2</v>
      </c>
      <c r="M79">
        <v>9</v>
      </c>
      <c r="N79">
        <v>8</v>
      </c>
      <c r="O79">
        <v>7</v>
      </c>
      <c r="P79">
        <v>5</v>
      </c>
      <c r="Q79">
        <v>3</v>
      </c>
      <c r="R79">
        <v>10</v>
      </c>
      <c r="S79">
        <v>6</v>
      </c>
      <c r="T79">
        <v>1</v>
      </c>
      <c r="U79">
        <v>4</v>
      </c>
      <c r="V79">
        <v>2</v>
      </c>
    </row>
    <row r="80" spans="1:22" x14ac:dyDescent="0.25">
      <c r="A80">
        <v>31</v>
      </c>
      <c r="B80">
        <v>1</v>
      </c>
      <c r="C80">
        <v>0</v>
      </c>
      <c r="D80">
        <v>0</v>
      </c>
      <c r="E80">
        <v>0</v>
      </c>
      <c r="F80">
        <v>1</v>
      </c>
      <c r="G80">
        <v>1</v>
      </c>
      <c r="H80">
        <v>1</v>
      </c>
      <c r="I80">
        <v>3</v>
      </c>
      <c r="J80">
        <v>2</v>
      </c>
      <c r="K80">
        <v>4</v>
      </c>
      <c r="L80">
        <v>5</v>
      </c>
      <c r="M80">
        <v>7</v>
      </c>
      <c r="N80">
        <v>2</v>
      </c>
      <c r="O80">
        <v>3</v>
      </c>
      <c r="P80">
        <v>8</v>
      </c>
      <c r="Q80">
        <v>5</v>
      </c>
      <c r="R80">
        <v>9</v>
      </c>
      <c r="S80">
        <v>10</v>
      </c>
      <c r="T80">
        <v>4</v>
      </c>
      <c r="U80">
        <v>6</v>
      </c>
      <c r="V80">
        <v>1</v>
      </c>
    </row>
    <row r="81" spans="1:22" x14ac:dyDescent="0.25">
      <c r="A81">
        <v>38</v>
      </c>
      <c r="B81">
        <v>0</v>
      </c>
      <c r="C81">
        <v>0</v>
      </c>
      <c r="D81">
        <v>0</v>
      </c>
      <c r="E81">
        <v>0</v>
      </c>
      <c r="F81">
        <v>1</v>
      </c>
      <c r="G81">
        <v>1</v>
      </c>
      <c r="H81">
        <v>1</v>
      </c>
      <c r="I81">
        <v>3</v>
      </c>
      <c r="J81">
        <v>2</v>
      </c>
      <c r="K81">
        <v>5</v>
      </c>
      <c r="L81">
        <v>4</v>
      </c>
      <c r="M81">
        <v>9</v>
      </c>
      <c r="N81">
        <v>1</v>
      </c>
      <c r="O81">
        <v>3</v>
      </c>
      <c r="P81">
        <v>4</v>
      </c>
      <c r="Q81">
        <v>7</v>
      </c>
      <c r="R81">
        <v>5</v>
      </c>
      <c r="S81">
        <v>6</v>
      </c>
      <c r="T81">
        <v>8</v>
      </c>
      <c r="U81">
        <v>2</v>
      </c>
      <c r="V81">
        <v>10</v>
      </c>
    </row>
    <row r="82" spans="1:22" x14ac:dyDescent="0.25">
      <c r="A82">
        <v>37</v>
      </c>
      <c r="B82">
        <v>1</v>
      </c>
      <c r="C82">
        <v>0</v>
      </c>
      <c r="D82">
        <v>1</v>
      </c>
      <c r="E82">
        <v>0</v>
      </c>
      <c r="F82">
        <v>1</v>
      </c>
      <c r="G82">
        <v>1</v>
      </c>
      <c r="H82">
        <v>5</v>
      </c>
      <c r="I82">
        <v>2</v>
      </c>
      <c r="J82">
        <v>4</v>
      </c>
      <c r="K82">
        <v>3</v>
      </c>
      <c r="L82">
        <v>1</v>
      </c>
      <c r="M82">
        <v>10</v>
      </c>
      <c r="N82">
        <v>1</v>
      </c>
      <c r="O82">
        <v>3</v>
      </c>
      <c r="P82">
        <v>6</v>
      </c>
      <c r="Q82">
        <v>4</v>
      </c>
      <c r="R82">
        <v>7</v>
      </c>
      <c r="S82">
        <v>9</v>
      </c>
      <c r="T82">
        <v>5</v>
      </c>
      <c r="U82">
        <v>8</v>
      </c>
      <c r="V82">
        <v>2</v>
      </c>
    </row>
    <row r="83" spans="1:22" x14ac:dyDescent="0.25">
      <c r="A83">
        <v>30</v>
      </c>
      <c r="B83">
        <v>1</v>
      </c>
      <c r="C83">
        <v>0</v>
      </c>
      <c r="D83">
        <v>1</v>
      </c>
      <c r="E83">
        <v>0</v>
      </c>
      <c r="F83">
        <v>1</v>
      </c>
      <c r="G83">
        <v>1</v>
      </c>
      <c r="H83">
        <v>1</v>
      </c>
      <c r="I83">
        <v>2</v>
      </c>
      <c r="J83">
        <v>5</v>
      </c>
      <c r="K83">
        <v>3</v>
      </c>
      <c r="L83">
        <v>4</v>
      </c>
      <c r="M83">
        <v>1</v>
      </c>
      <c r="N83">
        <v>10</v>
      </c>
      <c r="O83">
        <v>3</v>
      </c>
      <c r="P83">
        <v>4</v>
      </c>
      <c r="Q83">
        <v>5</v>
      </c>
      <c r="R83">
        <v>6</v>
      </c>
      <c r="S83">
        <v>7</v>
      </c>
      <c r="T83">
        <v>8</v>
      </c>
      <c r="U83">
        <v>9</v>
      </c>
      <c r="V83">
        <v>2</v>
      </c>
    </row>
    <row r="84" spans="1:22" x14ac:dyDescent="0.25">
      <c r="A84">
        <v>34</v>
      </c>
      <c r="B84">
        <v>1</v>
      </c>
      <c r="C84">
        <v>0</v>
      </c>
      <c r="D84">
        <v>0</v>
      </c>
      <c r="E84">
        <v>0</v>
      </c>
      <c r="F84">
        <v>1</v>
      </c>
      <c r="G84">
        <v>0</v>
      </c>
      <c r="H84">
        <v>1</v>
      </c>
      <c r="I84">
        <v>2</v>
      </c>
      <c r="J84">
        <v>3</v>
      </c>
      <c r="K84">
        <v>4</v>
      </c>
      <c r="L84">
        <v>5</v>
      </c>
      <c r="M84">
        <v>9</v>
      </c>
      <c r="N84">
        <v>5</v>
      </c>
      <c r="O84">
        <v>2</v>
      </c>
      <c r="P84">
        <v>1</v>
      </c>
      <c r="Q84">
        <v>3</v>
      </c>
      <c r="R84">
        <v>8</v>
      </c>
      <c r="S84">
        <v>7</v>
      </c>
      <c r="T84">
        <v>6</v>
      </c>
      <c r="U84">
        <v>4</v>
      </c>
      <c r="V84">
        <v>10</v>
      </c>
    </row>
    <row r="85" spans="1:22" x14ac:dyDescent="0.25">
      <c r="A85">
        <v>40</v>
      </c>
      <c r="B85">
        <v>1</v>
      </c>
      <c r="C85">
        <v>0</v>
      </c>
      <c r="D85">
        <v>1</v>
      </c>
      <c r="E85">
        <v>0</v>
      </c>
      <c r="F85">
        <v>1</v>
      </c>
      <c r="G85">
        <v>1</v>
      </c>
      <c r="H85">
        <v>2</v>
      </c>
      <c r="I85">
        <v>3</v>
      </c>
      <c r="J85">
        <v>5</v>
      </c>
      <c r="K85">
        <v>4</v>
      </c>
      <c r="L85">
        <v>1</v>
      </c>
      <c r="M85">
        <v>1</v>
      </c>
      <c r="N85">
        <v>9</v>
      </c>
      <c r="O85">
        <v>10</v>
      </c>
      <c r="P85">
        <v>4</v>
      </c>
      <c r="Q85">
        <v>5</v>
      </c>
      <c r="R85">
        <v>6</v>
      </c>
      <c r="S85">
        <v>8</v>
      </c>
      <c r="T85">
        <v>7</v>
      </c>
      <c r="U85">
        <v>2</v>
      </c>
      <c r="V85">
        <v>3</v>
      </c>
    </row>
    <row r="86" spans="1:22" x14ac:dyDescent="0.25">
      <c r="A86">
        <v>38</v>
      </c>
      <c r="B86">
        <v>0</v>
      </c>
      <c r="C86">
        <v>0</v>
      </c>
      <c r="D86">
        <v>0</v>
      </c>
      <c r="E86">
        <v>0</v>
      </c>
      <c r="F86">
        <v>1</v>
      </c>
      <c r="G86">
        <v>1</v>
      </c>
      <c r="H86">
        <v>5</v>
      </c>
      <c r="I86">
        <v>3</v>
      </c>
      <c r="J86">
        <v>4</v>
      </c>
      <c r="K86">
        <v>2</v>
      </c>
      <c r="M86">
        <v>1</v>
      </c>
      <c r="N86">
        <v>2</v>
      </c>
      <c r="O86">
        <v>3</v>
      </c>
      <c r="P86">
        <v>4</v>
      </c>
      <c r="Q86">
        <v>5</v>
      </c>
      <c r="R86">
        <v>6</v>
      </c>
      <c r="S86">
        <v>7</v>
      </c>
      <c r="T86">
        <v>8</v>
      </c>
      <c r="U86">
        <v>9</v>
      </c>
      <c r="V86">
        <v>10</v>
      </c>
    </row>
    <row r="87" spans="1:22" x14ac:dyDescent="0.25">
      <c r="A87">
        <v>53</v>
      </c>
      <c r="B87">
        <v>1</v>
      </c>
      <c r="C87">
        <v>0</v>
      </c>
      <c r="D87">
        <v>0</v>
      </c>
      <c r="E87">
        <v>0</v>
      </c>
      <c r="F87">
        <v>1</v>
      </c>
      <c r="G87">
        <v>0</v>
      </c>
      <c r="L87">
        <v>1</v>
      </c>
      <c r="M87">
        <v>9</v>
      </c>
      <c r="N87">
        <v>1</v>
      </c>
      <c r="O87">
        <v>3</v>
      </c>
      <c r="P87">
        <v>6</v>
      </c>
      <c r="Q87">
        <v>4</v>
      </c>
      <c r="R87">
        <v>5</v>
      </c>
      <c r="S87">
        <v>7</v>
      </c>
      <c r="T87">
        <v>8</v>
      </c>
      <c r="U87">
        <v>10</v>
      </c>
      <c r="V87">
        <v>2</v>
      </c>
    </row>
    <row r="88" spans="1:22" x14ac:dyDescent="0.25">
      <c r="A88">
        <v>56</v>
      </c>
      <c r="B88">
        <v>0</v>
      </c>
      <c r="C88">
        <v>0</v>
      </c>
      <c r="D88">
        <v>1</v>
      </c>
      <c r="E88">
        <v>0</v>
      </c>
      <c r="F88">
        <v>0</v>
      </c>
      <c r="G88">
        <v>0</v>
      </c>
      <c r="H88">
        <v>1</v>
      </c>
      <c r="I88">
        <v>2</v>
      </c>
      <c r="J88">
        <v>3</v>
      </c>
      <c r="K88">
        <v>4</v>
      </c>
      <c r="L88">
        <v>5</v>
      </c>
      <c r="M88">
        <v>2</v>
      </c>
      <c r="N88">
        <v>1</v>
      </c>
      <c r="O88">
        <v>5</v>
      </c>
      <c r="P88">
        <v>3</v>
      </c>
      <c r="Q88">
        <v>4</v>
      </c>
      <c r="R88">
        <v>6</v>
      </c>
      <c r="S88">
        <v>7</v>
      </c>
      <c r="T88">
        <v>8</v>
      </c>
      <c r="U88">
        <v>9</v>
      </c>
      <c r="V88">
        <v>10</v>
      </c>
    </row>
    <row r="89" spans="1:22" x14ac:dyDescent="0.25">
      <c r="A89">
        <v>38</v>
      </c>
      <c r="B89">
        <v>1</v>
      </c>
      <c r="C89">
        <v>0</v>
      </c>
      <c r="D89">
        <v>1</v>
      </c>
      <c r="E89">
        <v>0</v>
      </c>
      <c r="F89">
        <v>1</v>
      </c>
      <c r="G89">
        <v>0</v>
      </c>
      <c r="I89">
        <v>1</v>
      </c>
      <c r="J89">
        <v>5</v>
      </c>
      <c r="M89">
        <v>3</v>
      </c>
      <c r="N89">
        <v>4</v>
      </c>
      <c r="O89">
        <v>5</v>
      </c>
      <c r="P89">
        <v>6</v>
      </c>
      <c r="Q89">
        <v>2</v>
      </c>
      <c r="R89">
        <v>7</v>
      </c>
      <c r="S89">
        <v>8</v>
      </c>
      <c r="T89">
        <v>9</v>
      </c>
      <c r="U89">
        <v>10</v>
      </c>
      <c r="V89">
        <v>1</v>
      </c>
    </row>
    <row r="90" spans="1:22" x14ac:dyDescent="0.25">
      <c r="A90">
        <v>32</v>
      </c>
      <c r="B90">
        <v>0</v>
      </c>
      <c r="C90">
        <v>0</v>
      </c>
      <c r="D90">
        <v>0</v>
      </c>
      <c r="E90">
        <v>0</v>
      </c>
      <c r="F90">
        <v>1</v>
      </c>
      <c r="G90">
        <v>1</v>
      </c>
      <c r="H90">
        <v>1</v>
      </c>
      <c r="I90">
        <v>2</v>
      </c>
      <c r="J90">
        <v>3</v>
      </c>
      <c r="K90">
        <v>4</v>
      </c>
      <c r="L90">
        <v>5</v>
      </c>
      <c r="M90">
        <v>1</v>
      </c>
      <c r="N90">
        <v>8</v>
      </c>
      <c r="O90">
        <v>3</v>
      </c>
      <c r="P90">
        <v>4</v>
      </c>
      <c r="Q90">
        <v>5</v>
      </c>
      <c r="R90">
        <v>6</v>
      </c>
      <c r="S90">
        <v>7</v>
      </c>
      <c r="T90">
        <v>2</v>
      </c>
      <c r="U90">
        <v>9</v>
      </c>
      <c r="V90">
        <v>10</v>
      </c>
    </row>
    <row r="91" spans="1:22" x14ac:dyDescent="0.25">
      <c r="A91">
        <v>36</v>
      </c>
      <c r="B91">
        <v>1</v>
      </c>
      <c r="C91">
        <v>0</v>
      </c>
      <c r="D91">
        <v>0</v>
      </c>
      <c r="E91">
        <v>0</v>
      </c>
      <c r="F91">
        <v>1</v>
      </c>
      <c r="G91">
        <v>0</v>
      </c>
      <c r="L91">
        <v>1</v>
      </c>
      <c r="M91">
        <v>1</v>
      </c>
      <c r="N91">
        <v>2</v>
      </c>
      <c r="O91">
        <v>5</v>
      </c>
      <c r="P91">
        <v>4</v>
      </c>
      <c r="Q91">
        <v>6</v>
      </c>
      <c r="R91">
        <v>7</v>
      </c>
      <c r="S91">
        <v>3</v>
      </c>
      <c r="T91">
        <v>8</v>
      </c>
      <c r="U91">
        <v>9</v>
      </c>
      <c r="V91">
        <v>10</v>
      </c>
    </row>
    <row r="92" spans="1:22" x14ac:dyDescent="0.25">
      <c r="A92">
        <v>31</v>
      </c>
      <c r="B92">
        <v>0</v>
      </c>
      <c r="C92">
        <v>0</v>
      </c>
      <c r="D92">
        <v>0</v>
      </c>
      <c r="E92">
        <v>0</v>
      </c>
      <c r="F92">
        <v>1</v>
      </c>
      <c r="G92">
        <v>0</v>
      </c>
      <c r="H92">
        <v>4</v>
      </c>
      <c r="I92">
        <v>1</v>
      </c>
      <c r="J92">
        <v>5</v>
      </c>
      <c r="K92">
        <v>2</v>
      </c>
      <c r="L92">
        <v>3</v>
      </c>
      <c r="M92">
        <v>1</v>
      </c>
      <c r="N92">
        <v>2</v>
      </c>
      <c r="O92">
        <v>3</v>
      </c>
      <c r="P92">
        <v>4</v>
      </c>
      <c r="Q92">
        <v>5</v>
      </c>
      <c r="R92">
        <v>6</v>
      </c>
      <c r="S92">
        <v>7</v>
      </c>
      <c r="T92">
        <v>8</v>
      </c>
      <c r="U92">
        <v>9</v>
      </c>
      <c r="V92">
        <v>10</v>
      </c>
    </row>
    <row r="93" spans="1:22" x14ac:dyDescent="0.25">
      <c r="A93">
        <v>33</v>
      </c>
      <c r="B93">
        <v>1</v>
      </c>
      <c r="C93">
        <v>0</v>
      </c>
      <c r="D93">
        <v>0</v>
      </c>
      <c r="E93">
        <v>0</v>
      </c>
      <c r="F93">
        <v>1</v>
      </c>
      <c r="G93">
        <v>0</v>
      </c>
      <c r="H93">
        <v>3</v>
      </c>
      <c r="I93">
        <v>4</v>
      </c>
      <c r="J93">
        <v>5</v>
      </c>
      <c r="K93">
        <v>2</v>
      </c>
      <c r="L93">
        <v>1</v>
      </c>
      <c r="M93">
        <v>7</v>
      </c>
      <c r="N93">
        <v>10</v>
      </c>
      <c r="O93">
        <v>8</v>
      </c>
      <c r="P93">
        <v>4</v>
      </c>
      <c r="Q93">
        <v>9</v>
      </c>
      <c r="R93">
        <v>5</v>
      </c>
      <c r="S93">
        <v>2</v>
      </c>
      <c r="T93">
        <v>1</v>
      </c>
      <c r="U93">
        <v>3</v>
      </c>
      <c r="V93">
        <v>6</v>
      </c>
    </row>
    <row r="94" spans="1:22" x14ac:dyDescent="0.25">
      <c r="A94">
        <v>37</v>
      </c>
      <c r="B94">
        <v>1</v>
      </c>
      <c r="C94">
        <v>0</v>
      </c>
      <c r="D94">
        <v>1</v>
      </c>
      <c r="E94">
        <v>1</v>
      </c>
      <c r="F94">
        <v>1</v>
      </c>
      <c r="G94">
        <v>1</v>
      </c>
      <c r="H94">
        <v>4</v>
      </c>
      <c r="I94">
        <v>3</v>
      </c>
      <c r="J94">
        <v>1</v>
      </c>
      <c r="K94">
        <v>2</v>
      </c>
      <c r="L94">
        <v>5</v>
      </c>
      <c r="M94">
        <v>8</v>
      </c>
      <c r="N94">
        <v>5</v>
      </c>
      <c r="O94">
        <v>1</v>
      </c>
      <c r="P94">
        <v>7</v>
      </c>
      <c r="Q94">
        <v>2</v>
      </c>
      <c r="R94">
        <v>10</v>
      </c>
      <c r="S94">
        <v>9</v>
      </c>
      <c r="T94">
        <v>3</v>
      </c>
      <c r="U94">
        <v>6</v>
      </c>
      <c r="V94">
        <v>4</v>
      </c>
    </row>
    <row r="95" spans="1:22" x14ac:dyDescent="0.25">
      <c r="A95">
        <v>30</v>
      </c>
      <c r="B95">
        <v>0</v>
      </c>
      <c r="C95">
        <v>0</v>
      </c>
      <c r="D95">
        <v>0</v>
      </c>
      <c r="E95">
        <v>0</v>
      </c>
      <c r="F95">
        <v>1</v>
      </c>
      <c r="G95">
        <v>1</v>
      </c>
      <c r="M95">
        <v>1</v>
      </c>
      <c r="N95">
        <v>2</v>
      </c>
      <c r="O95">
        <v>3</v>
      </c>
      <c r="P95">
        <v>4</v>
      </c>
      <c r="Q95">
        <v>5</v>
      </c>
      <c r="R95">
        <v>6</v>
      </c>
      <c r="S95">
        <v>7</v>
      </c>
      <c r="T95">
        <v>8</v>
      </c>
      <c r="U95">
        <v>9</v>
      </c>
      <c r="V95">
        <v>10</v>
      </c>
    </row>
    <row r="96" spans="1:22" x14ac:dyDescent="0.25">
      <c r="A96">
        <v>35</v>
      </c>
      <c r="B96">
        <v>0</v>
      </c>
      <c r="C96">
        <v>0</v>
      </c>
      <c r="D96">
        <v>0</v>
      </c>
      <c r="E96">
        <v>0</v>
      </c>
      <c r="F96">
        <v>1</v>
      </c>
      <c r="G96">
        <v>0</v>
      </c>
      <c r="H96">
        <v>1</v>
      </c>
      <c r="I96">
        <v>4</v>
      </c>
      <c r="J96">
        <v>2</v>
      </c>
      <c r="K96">
        <v>3</v>
      </c>
      <c r="L96">
        <v>5</v>
      </c>
      <c r="M96">
        <v>1</v>
      </c>
      <c r="N96">
        <v>2</v>
      </c>
      <c r="O96">
        <v>3</v>
      </c>
      <c r="P96">
        <v>4</v>
      </c>
      <c r="Q96">
        <v>5</v>
      </c>
      <c r="R96">
        <v>6</v>
      </c>
      <c r="S96">
        <v>7</v>
      </c>
      <c r="T96">
        <v>8</v>
      </c>
      <c r="U96">
        <v>9</v>
      </c>
      <c r="V96">
        <v>10</v>
      </c>
    </row>
    <row r="97" spans="1:22" x14ac:dyDescent="0.25">
      <c r="A97">
        <v>29</v>
      </c>
      <c r="B97">
        <v>1</v>
      </c>
      <c r="C97">
        <v>0</v>
      </c>
      <c r="D97">
        <v>0</v>
      </c>
      <c r="E97">
        <v>0</v>
      </c>
      <c r="F97">
        <v>1</v>
      </c>
      <c r="G97">
        <v>0</v>
      </c>
      <c r="H97">
        <v>2</v>
      </c>
      <c r="I97">
        <v>3</v>
      </c>
      <c r="J97">
        <v>1</v>
      </c>
      <c r="K97">
        <v>5</v>
      </c>
      <c r="L97">
        <v>4</v>
      </c>
      <c r="M97">
        <v>3</v>
      </c>
      <c r="N97">
        <v>1</v>
      </c>
      <c r="O97">
        <v>5</v>
      </c>
      <c r="P97">
        <v>2</v>
      </c>
      <c r="Q97">
        <v>6</v>
      </c>
      <c r="R97">
        <v>4</v>
      </c>
      <c r="S97">
        <v>7</v>
      </c>
      <c r="T97">
        <v>8</v>
      </c>
      <c r="U97">
        <v>9</v>
      </c>
      <c r="V97">
        <v>10</v>
      </c>
    </row>
    <row r="98" spans="1:22" x14ac:dyDescent="0.25">
      <c r="A98">
        <v>32</v>
      </c>
      <c r="B98">
        <v>1</v>
      </c>
      <c r="C98">
        <v>0</v>
      </c>
      <c r="D98">
        <v>1</v>
      </c>
      <c r="E98">
        <v>1</v>
      </c>
      <c r="F98">
        <v>1</v>
      </c>
      <c r="G98">
        <v>1</v>
      </c>
      <c r="H98">
        <v>1</v>
      </c>
      <c r="I98">
        <v>2</v>
      </c>
      <c r="J98">
        <v>3</v>
      </c>
      <c r="K98">
        <v>4</v>
      </c>
      <c r="L98">
        <v>5</v>
      </c>
      <c r="M98">
        <v>1</v>
      </c>
      <c r="N98">
        <v>2</v>
      </c>
      <c r="O98">
        <v>3</v>
      </c>
      <c r="P98">
        <v>4</v>
      </c>
      <c r="Q98">
        <v>5</v>
      </c>
      <c r="R98">
        <v>6</v>
      </c>
      <c r="S98">
        <v>7</v>
      </c>
      <c r="T98">
        <v>8</v>
      </c>
      <c r="U98">
        <v>9</v>
      </c>
      <c r="V98">
        <v>10</v>
      </c>
    </row>
    <row r="99" spans="1:22" x14ac:dyDescent="0.25">
      <c r="B99">
        <v>0</v>
      </c>
      <c r="C99">
        <v>0</v>
      </c>
      <c r="D99">
        <v>0</v>
      </c>
      <c r="E99">
        <v>0</v>
      </c>
      <c r="F99">
        <v>1</v>
      </c>
      <c r="G99">
        <v>0</v>
      </c>
      <c r="H99">
        <v>1</v>
      </c>
      <c r="I99">
        <v>2</v>
      </c>
      <c r="J99">
        <v>3</v>
      </c>
      <c r="K99">
        <v>4</v>
      </c>
      <c r="L99">
        <v>5</v>
      </c>
      <c r="M99">
        <v>1</v>
      </c>
      <c r="N99">
        <v>8</v>
      </c>
      <c r="O99">
        <v>7</v>
      </c>
      <c r="P99">
        <v>9</v>
      </c>
      <c r="Q99">
        <v>5</v>
      </c>
      <c r="R99">
        <v>2</v>
      </c>
      <c r="S99">
        <v>3</v>
      </c>
      <c r="T99">
        <v>10</v>
      </c>
      <c r="U99">
        <v>4</v>
      </c>
      <c r="V99">
        <v>6</v>
      </c>
    </row>
    <row r="100" spans="1:22" x14ac:dyDescent="0.25">
      <c r="A100">
        <v>28</v>
      </c>
      <c r="B100">
        <v>0</v>
      </c>
      <c r="C100">
        <v>0</v>
      </c>
      <c r="D100">
        <v>0</v>
      </c>
      <c r="E100">
        <v>0</v>
      </c>
      <c r="F100">
        <v>1</v>
      </c>
      <c r="G100">
        <v>0</v>
      </c>
      <c r="H100">
        <v>5</v>
      </c>
      <c r="I100">
        <v>2</v>
      </c>
      <c r="K100">
        <v>4</v>
      </c>
      <c r="L100">
        <v>3</v>
      </c>
      <c r="M100">
        <v>3</v>
      </c>
      <c r="N100">
        <v>2</v>
      </c>
      <c r="O100">
        <v>5</v>
      </c>
      <c r="P100">
        <v>6</v>
      </c>
      <c r="Q100">
        <v>1</v>
      </c>
      <c r="R100">
        <v>7</v>
      </c>
      <c r="S100">
        <v>10</v>
      </c>
      <c r="T100">
        <v>4</v>
      </c>
      <c r="U100">
        <v>8</v>
      </c>
      <c r="V100">
        <v>9</v>
      </c>
    </row>
    <row r="101" spans="1:22" x14ac:dyDescent="0.25">
      <c r="A101">
        <v>34</v>
      </c>
      <c r="B101">
        <v>0</v>
      </c>
      <c r="C101">
        <v>0</v>
      </c>
      <c r="D101">
        <v>1</v>
      </c>
      <c r="E101">
        <v>1</v>
      </c>
      <c r="F101">
        <v>0</v>
      </c>
      <c r="G101">
        <v>0</v>
      </c>
      <c r="H101">
        <v>5</v>
      </c>
      <c r="I101">
        <v>2</v>
      </c>
      <c r="J101">
        <v>3</v>
      </c>
      <c r="K101">
        <v>4</v>
      </c>
      <c r="L101">
        <v>1</v>
      </c>
      <c r="M101">
        <v>10</v>
      </c>
      <c r="N101">
        <v>1</v>
      </c>
      <c r="O101">
        <v>4</v>
      </c>
      <c r="P101">
        <v>2</v>
      </c>
      <c r="Q101">
        <v>5</v>
      </c>
      <c r="R101">
        <v>6</v>
      </c>
      <c r="S101">
        <v>7</v>
      </c>
      <c r="T101">
        <v>8</v>
      </c>
      <c r="U101">
        <v>9</v>
      </c>
      <c r="V101">
        <v>3</v>
      </c>
    </row>
    <row r="102" spans="1:22" x14ac:dyDescent="0.25">
      <c r="A102">
        <v>42</v>
      </c>
      <c r="B102">
        <v>0</v>
      </c>
      <c r="C102">
        <v>0</v>
      </c>
      <c r="D102">
        <v>0</v>
      </c>
      <c r="E102">
        <v>0</v>
      </c>
      <c r="F102">
        <v>0</v>
      </c>
      <c r="G102">
        <v>0</v>
      </c>
      <c r="H102">
        <v>3</v>
      </c>
      <c r="I102">
        <v>1</v>
      </c>
      <c r="J102">
        <v>2</v>
      </c>
      <c r="K102">
        <v>5</v>
      </c>
      <c r="M102">
        <v>3</v>
      </c>
      <c r="N102">
        <v>1</v>
      </c>
      <c r="O102">
        <v>2</v>
      </c>
      <c r="P102">
        <v>4</v>
      </c>
      <c r="Q102">
        <v>5</v>
      </c>
      <c r="R102">
        <v>6</v>
      </c>
      <c r="S102">
        <v>8</v>
      </c>
      <c r="T102">
        <v>9</v>
      </c>
      <c r="U102">
        <v>10</v>
      </c>
      <c r="V102">
        <v>7</v>
      </c>
    </row>
    <row r="103" spans="1:22" x14ac:dyDescent="0.25">
      <c r="A103">
        <v>49</v>
      </c>
      <c r="B103">
        <v>1</v>
      </c>
      <c r="C103">
        <v>0</v>
      </c>
      <c r="D103">
        <v>0</v>
      </c>
      <c r="E103">
        <v>0</v>
      </c>
      <c r="F103">
        <v>1</v>
      </c>
      <c r="G103">
        <v>0</v>
      </c>
      <c r="H103">
        <v>5</v>
      </c>
      <c r="I103">
        <v>3</v>
      </c>
      <c r="J103">
        <v>4</v>
      </c>
      <c r="K103">
        <v>1</v>
      </c>
      <c r="L103">
        <v>2</v>
      </c>
      <c r="M103">
        <v>2</v>
      </c>
      <c r="N103">
        <v>1</v>
      </c>
      <c r="O103">
        <v>3</v>
      </c>
      <c r="P103">
        <v>4</v>
      </c>
      <c r="Q103">
        <v>5</v>
      </c>
      <c r="R103">
        <v>7</v>
      </c>
      <c r="S103">
        <v>9</v>
      </c>
      <c r="T103">
        <v>10</v>
      </c>
      <c r="U103">
        <v>8</v>
      </c>
      <c r="V103">
        <v>6</v>
      </c>
    </row>
    <row r="104" spans="1:22" x14ac:dyDescent="0.25">
      <c r="A104">
        <v>33</v>
      </c>
      <c r="B104">
        <v>1</v>
      </c>
      <c r="C104">
        <v>0</v>
      </c>
      <c r="D104">
        <v>1</v>
      </c>
      <c r="E104">
        <v>0</v>
      </c>
      <c r="F104">
        <v>1</v>
      </c>
      <c r="G104">
        <v>0</v>
      </c>
      <c r="H104">
        <v>3</v>
      </c>
      <c r="I104">
        <v>1</v>
      </c>
      <c r="J104">
        <v>4</v>
      </c>
      <c r="K104">
        <v>5</v>
      </c>
      <c r="L104">
        <v>2</v>
      </c>
      <c r="M104">
        <v>7</v>
      </c>
      <c r="N104">
        <v>3</v>
      </c>
      <c r="O104">
        <v>4</v>
      </c>
      <c r="P104">
        <v>8</v>
      </c>
      <c r="Q104">
        <v>5</v>
      </c>
      <c r="R104">
        <v>6</v>
      </c>
      <c r="S104">
        <v>9</v>
      </c>
      <c r="T104">
        <v>2</v>
      </c>
      <c r="U104">
        <v>10</v>
      </c>
      <c r="V104">
        <v>1</v>
      </c>
    </row>
    <row r="105" spans="1:22" x14ac:dyDescent="0.25">
      <c r="A105">
        <v>44</v>
      </c>
      <c r="B105">
        <v>0</v>
      </c>
      <c r="C105">
        <v>0</v>
      </c>
      <c r="D105">
        <v>0</v>
      </c>
      <c r="E105">
        <v>0</v>
      </c>
      <c r="F105">
        <v>1</v>
      </c>
      <c r="G105">
        <v>1</v>
      </c>
      <c r="H105">
        <v>5</v>
      </c>
      <c r="I105">
        <v>3</v>
      </c>
      <c r="J105">
        <v>2</v>
      </c>
      <c r="K105">
        <v>1</v>
      </c>
      <c r="L105">
        <v>4</v>
      </c>
      <c r="M105">
        <v>10</v>
      </c>
      <c r="N105">
        <v>8</v>
      </c>
      <c r="O105">
        <v>6</v>
      </c>
      <c r="P105">
        <v>5</v>
      </c>
      <c r="Q105">
        <v>4</v>
      </c>
      <c r="R105">
        <v>7</v>
      </c>
      <c r="S105">
        <v>9</v>
      </c>
      <c r="T105">
        <v>1</v>
      </c>
      <c r="U105">
        <v>2</v>
      </c>
      <c r="V105">
        <v>3</v>
      </c>
    </row>
    <row r="106" spans="1:22" x14ac:dyDescent="0.25">
      <c r="A106">
        <v>34</v>
      </c>
      <c r="B106">
        <v>0</v>
      </c>
      <c r="C106">
        <v>0</v>
      </c>
      <c r="D106">
        <v>1</v>
      </c>
      <c r="E106">
        <v>0</v>
      </c>
      <c r="F106">
        <v>1</v>
      </c>
      <c r="G106">
        <v>1</v>
      </c>
      <c r="H106">
        <v>1</v>
      </c>
      <c r="I106">
        <v>4</v>
      </c>
      <c r="J106">
        <v>2</v>
      </c>
      <c r="K106">
        <v>5</v>
      </c>
      <c r="L106">
        <v>3</v>
      </c>
      <c r="M106">
        <v>1</v>
      </c>
      <c r="N106">
        <v>2</v>
      </c>
      <c r="O106">
        <v>8</v>
      </c>
      <c r="P106">
        <v>4</v>
      </c>
      <c r="Q106">
        <v>7</v>
      </c>
      <c r="R106">
        <v>5</v>
      </c>
      <c r="S106">
        <v>9</v>
      </c>
      <c r="T106">
        <v>3</v>
      </c>
      <c r="U106">
        <v>6</v>
      </c>
      <c r="V106">
        <v>10</v>
      </c>
    </row>
    <row r="107" spans="1:22" x14ac:dyDescent="0.25">
      <c r="A107">
        <v>23</v>
      </c>
      <c r="B107">
        <v>0</v>
      </c>
      <c r="C107">
        <v>0</v>
      </c>
      <c r="D107">
        <v>0</v>
      </c>
      <c r="E107">
        <v>0</v>
      </c>
      <c r="F107">
        <v>0</v>
      </c>
      <c r="G107">
        <v>0</v>
      </c>
      <c r="H107">
        <v>5</v>
      </c>
      <c r="I107">
        <v>1</v>
      </c>
      <c r="J107">
        <v>3</v>
      </c>
      <c r="K107">
        <v>4</v>
      </c>
      <c r="L107">
        <v>2</v>
      </c>
      <c r="M107">
        <v>10</v>
      </c>
      <c r="N107">
        <v>9</v>
      </c>
      <c r="O107">
        <v>3</v>
      </c>
      <c r="P107">
        <v>4</v>
      </c>
      <c r="Q107">
        <v>5</v>
      </c>
      <c r="R107">
        <v>6</v>
      </c>
      <c r="S107">
        <v>8</v>
      </c>
      <c r="T107">
        <v>1</v>
      </c>
      <c r="U107">
        <v>7</v>
      </c>
      <c r="V107">
        <v>2</v>
      </c>
    </row>
    <row r="108" spans="1:22" x14ac:dyDescent="0.25">
      <c r="A108">
        <v>34</v>
      </c>
      <c r="B108">
        <v>0</v>
      </c>
      <c r="C108">
        <v>0</v>
      </c>
      <c r="D108">
        <v>0</v>
      </c>
      <c r="E108">
        <v>0</v>
      </c>
      <c r="F108">
        <v>1</v>
      </c>
      <c r="G108">
        <v>1</v>
      </c>
      <c r="H108">
        <v>5</v>
      </c>
      <c r="I108">
        <v>2</v>
      </c>
      <c r="J108">
        <v>3</v>
      </c>
      <c r="M108">
        <v>5</v>
      </c>
      <c r="N108">
        <v>1</v>
      </c>
      <c r="O108">
        <v>2</v>
      </c>
      <c r="P108">
        <v>7</v>
      </c>
      <c r="Q108">
        <v>4</v>
      </c>
      <c r="R108">
        <v>6</v>
      </c>
      <c r="S108">
        <v>3</v>
      </c>
      <c r="T108">
        <v>8</v>
      </c>
      <c r="U108">
        <v>9</v>
      </c>
      <c r="V108">
        <v>10</v>
      </c>
    </row>
    <row r="109" spans="1:22" x14ac:dyDescent="0.25">
      <c r="A109">
        <v>45</v>
      </c>
      <c r="B109">
        <v>0</v>
      </c>
      <c r="C109">
        <v>0</v>
      </c>
      <c r="D109">
        <v>0</v>
      </c>
      <c r="E109">
        <v>0</v>
      </c>
      <c r="F109">
        <v>1</v>
      </c>
      <c r="G109">
        <v>0</v>
      </c>
      <c r="H109">
        <v>2</v>
      </c>
      <c r="I109">
        <v>4</v>
      </c>
      <c r="J109">
        <v>3</v>
      </c>
      <c r="K109">
        <v>1</v>
      </c>
      <c r="L109">
        <v>5</v>
      </c>
      <c r="M109">
        <v>10</v>
      </c>
      <c r="N109">
        <v>8</v>
      </c>
      <c r="O109">
        <v>1</v>
      </c>
      <c r="P109">
        <v>2</v>
      </c>
      <c r="Q109">
        <v>3</v>
      </c>
      <c r="R109">
        <v>4</v>
      </c>
      <c r="S109">
        <v>5</v>
      </c>
      <c r="T109">
        <v>6</v>
      </c>
      <c r="U109">
        <v>7</v>
      </c>
      <c r="V109">
        <v>9</v>
      </c>
    </row>
    <row r="110" spans="1:22" x14ac:dyDescent="0.25">
      <c r="A110">
        <v>33</v>
      </c>
      <c r="B110">
        <v>1</v>
      </c>
      <c r="C110">
        <v>0</v>
      </c>
      <c r="D110">
        <v>1</v>
      </c>
      <c r="E110">
        <v>0</v>
      </c>
      <c r="F110">
        <v>1</v>
      </c>
      <c r="G110">
        <v>0</v>
      </c>
      <c r="H110">
        <v>1</v>
      </c>
      <c r="I110">
        <v>3</v>
      </c>
      <c r="J110">
        <v>2</v>
      </c>
      <c r="K110">
        <v>4</v>
      </c>
      <c r="L110">
        <v>5</v>
      </c>
      <c r="M110">
        <v>1</v>
      </c>
      <c r="N110">
        <v>3</v>
      </c>
      <c r="O110">
        <v>10</v>
      </c>
      <c r="P110">
        <v>2</v>
      </c>
      <c r="Q110">
        <v>9</v>
      </c>
      <c r="R110">
        <v>4</v>
      </c>
      <c r="S110">
        <v>5</v>
      </c>
      <c r="T110">
        <v>6</v>
      </c>
      <c r="U110">
        <v>7</v>
      </c>
      <c r="V110">
        <v>8</v>
      </c>
    </row>
    <row r="111" spans="1:22" x14ac:dyDescent="0.25">
      <c r="A111">
        <v>39</v>
      </c>
      <c r="B111">
        <v>1</v>
      </c>
      <c r="C111">
        <v>0</v>
      </c>
      <c r="D111">
        <v>0</v>
      </c>
      <c r="E111">
        <v>0</v>
      </c>
      <c r="F111">
        <v>1</v>
      </c>
      <c r="G111">
        <v>1</v>
      </c>
      <c r="H111">
        <v>1</v>
      </c>
      <c r="I111">
        <v>3</v>
      </c>
      <c r="J111">
        <v>5</v>
      </c>
      <c r="K111">
        <v>2</v>
      </c>
      <c r="L111">
        <v>4</v>
      </c>
      <c r="M111">
        <v>1</v>
      </c>
      <c r="N111">
        <v>2</v>
      </c>
      <c r="O111">
        <v>7</v>
      </c>
      <c r="P111">
        <v>3</v>
      </c>
      <c r="Q111">
        <v>9</v>
      </c>
      <c r="R111">
        <v>4</v>
      </c>
      <c r="S111">
        <v>5</v>
      </c>
      <c r="T111">
        <v>10</v>
      </c>
      <c r="U111">
        <v>8</v>
      </c>
      <c r="V111">
        <v>6</v>
      </c>
    </row>
    <row r="112" spans="1:22" x14ac:dyDescent="0.25">
      <c r="A112">
        <v>30</v>
      </c>
      <c r="B112">
        <v>0</v>
      </c>
      <c r="C112">
        <v>0</v>
      </c>
      <c r="D112">
        <v>0</v>
      </c>
      <c r="E112">
        <v>0</v>
      </c>
      <c r="F112">
        <v>1</v>
      </c>
      <c r="G112">
        <v>1</v>
      </c>
      <c r="H112">
        <v>5</v>
      </c>
      <c r="I112">
        <v>4</v>
      </c>
      <c r="J112">
        <v>1</v>
      </c>
      <c r="K112">
        <v>2</v>
      </c>
      <c r="L112">
        <v>3</v>
      </c>
      <c r="M112">
        <v>6</v>
      </c>
      <c r="N112">
        <v>10</v>
      </c>
      <c r="O112">
        <v>5</v>
      </c>
      <c r="P112">
        <v>4</v>
      </c>
      <c r="Q112">
        <v>2</v>
      </c>
      <c r="R112">
        <v>1</v>
      </c>
      <c r="S112">
        <v>7</v>
      </c>
      <c r="T112">
        <v>8</v>
      </c>
      <c r="U112">
        <v>9</v>
      </c>
      <c r="V112">
        <v>3</v>
      </c>
    </row>
    <row r="113" spans="1:22" x14ac:dyDescent="0.25">
      <c r="A113">
        <v>29</v>
      </c>
      <c r="B113">
        <v>0</v>
      </c>
      <c r="C113">
        <v>0</v>
      </c>
      <c r="D113">
        <v>0</v>
      </c>
      <c r="E113">
        <v>0</v>
      </c>
      <c r="F113">
        <v>1</v>
      </c>
      <c r="G113">
        <v>0</v>
      </c>
      <c r="K113">
        <v>3</v>
      </c>
      <c r="L113">
        <v>1</v>
      </c>
      <c r="M113">
        <v>5</v>
      </c>
      <c r="N113">
        <v>2</v>
      </c>
      <c r="O113">
        <v>6</v>
      </c>
      <c r="P113">
        <v>7</v>
      </c>
      <c r="Q113">
        <v>8</v>
      </c>
      <c r="R113">
        <v>9</v>
      </c>
      <c r="S113">
        <v>10</v>
      </c>
      <c r="T113">
        <v>4</v>
      </c>
      <c r="U113">
        <v>1</v>
      </c>
      <c r="V113">
        <v>3</v>
      </c>
    </row>
    <row r="114" spans="1:22" x14ac:dyDescent="0.25">
      <c r="A114">
        <v>33</v>
      </c>
      <c r="B114">
        <v>1</v>
      </c>
      <c r="C114">
        <v>0</v>
      </c>
      <c r="D114">
        <v>1</v>
      </c>
      <c r="E114">
        <v>0</v>
      </c>
      <c r="F114">
        <v>1</v>
      </c>
      <c r="G114">
        <v>0</v>
      </c>
      <c r="H114">
        <v>1</v>
      </c>
      <c r="I114">
        <v>2</v>
      </c>
      <c r="J114">
        <v>3</v>
      </c>
      <c r="K114">
        <v>4</v>
      </c>
      <c r="L114">
        <v>5</v>
      </c>
      <c r="M114">
        <v>6</v>
      </c>
      <c r="N114">
        <v>2</v>
      </c>
      <c r="O114">
        <v>3</v>
      </c>
      <c r="P114">
        <v>4</v>
      </c>
      <c r="Q114">
        <v>5</v>
      </c>
      <c r="R114">
        <v>1</v>
      </c>
      <c r="S114">
        <v>7</v>
      </c>
      <c r="T114">
        <v>8</v>
      </c>
      <c r="U114">
        <v>9</v>
      </c>
      <c r="V114">
        <v>10</v>
      </c>
    </row>
    <row r="115" spans="1:22" x14ac:dyDescent="0.25">
      <c r="A115">
        <v>37</v>
      </c>
      <c r="B115">
        <v>1</v>
      </c>
      <c r="C115">
        <v>0</v>
      </c>
      <c r="D115">
        <v>0</v>
      </c>
      <c r="E115">
        <v>0</v>
      </c>
      <c r="F115">
        <v>0</v>
      </c>
      <c r="G115">
        <v>0</v>
      </c>
      <c r="H115">
        <v>5</v>
      </c>
      <c r="I115">
        <v>3</v>
      </c>
      <c r="J115">
        <v>4</v>
      </c>
      <c r="K115">
        <v>2</v>
      </c>
      <c r="L115">
        <v>1</v>
      </c>
      <c r="M115">
        <v>10</v>
      </c>
      <c r="N115">
        <v>7</v>
      </c>
      <c r="O115">
        <v>9</v>
      </c>
      <c r="P115">
        <v>4</v>
      </c>
      <c r="Q115">
        <v>5</v>
      </c>
      <c r="R115">
        <v>6</v>
      </c>
      <c r="S115">
        <v>8</v>
      </c>
      <c r="T115">
        <v>1</v>
      </c>
      <c r="U115">
        <v>2</v>
      </c>
      <c r="V115">
        <v>3</v>
      </c>
    </row>
    <row r="116" spans="1:22" x14ac:dyDescent="0.25">
      <c r="A116">
        <v>28</v>
      </c>
      <c r="B116">
        <v>1</v>
      </c>
      <c r="C116">
        <v>0</v>
      </c>
      <c r="D116">
        <v>0</v>
      </c>
      <c r="E116">
        <v>0</v>
      </c>
      <c r="F116">
        <v>1</v>
      </c>
      <c r="G116">
        <v>0</v>
      </c>
      <c r="L116">
        <v>5</v>
      </c>
      <c r="M116">
        <v>4</v>
      </c>
      <c r="N116">
        <v>10</v>
      </c>
      <c r="O116">
        <v>2</v>
      </c>
      <c r="P116">
        <v>7</v>
      </c>
      <c r="Q116">
        <v>1</v>
      </c>
      <c r="R116">
        <v>5</v>
      </c>
      <c r="S116">
        <v>6</v>
      </c>
      <c r="T116">
        <v>9</v>
      </c>
      <c r="U116">
        <v>3</v>
      </c>
      <c r="V116">
        <v>8</v>
      </c>
    </row>
    <row r="117" spans="1:22" x14ac:dyDescent="0.25">
      <c r="A117">
        <v>33</v>
      </c>
      <c r="B117">
        <v>0</v>
      </c>
      <c r="C117">
        <v>0</v>
      </c>
      <c r="D117">
        <v>0</v>
      </c>
      <c r="E117">
        <v>0</v>
      </c>
      <c r="F117">
        <v>0</v>
      </c>
      <c r="G117">
        <v>0</v>
      </c>
      <c r="M117">
        <v>1</v>
      </c>
      <c r="N117">
        <v>2</v>
      </c>
      <c r="O117">
        <v>3</v>
      </c>
      <c r="P117">
        <v>4</v>
      </c>
      <c r="Q117">
        <v>5</v>
      </c>
      <c r="R117">
        <v>6</v>
      </c>
      <c r="S117">
        <v>7</v>
      </c>
      <c r="T117">
        <v>8</v>
      </c>
      <c r="U117">
        <v>9</v>
      </c>
      <c r="V117">
        <v>10</v>
      </c>
    </row>
    <row r="118" spans="1:22" x14ac:dyDescent="0.25">
      <c r="A118">
        <v>34</v>
      </c>
      <c r="B118">
        <v>0</v>
      </c>
      <c r="C118">
        <v>0</v>
      </c>
      <c r="D118">
        <v>0</v>
      </c>
      <c r="E118">
        <v>0</v>
      </c>
      <c r="F118">
        <v>1</v>
      </c>
      <c r="G118">
        <v>1</v>
      </c>
      <c r="H118">
        <v>4</v>
      </c>
      <c r="I118">
        <v>1</v>
      </c>
      <c r="J118">
        <v>5</v>
      </c>
      <c r="K118">
        <v>2</v>
      </c>
      <c r="L118">
        <v>3</v>
      </c>
      <c r="M118">
        <v>10</v>
      </c>
      <c r="N118">
        <v>1</v>
      </c>
      <c r="O118">
        <v>3</v>
      </c>
      <c r="P118">
        <v>9</v>
      </c>
      <c r="Q118">
        <v>4</v>
      </c>
      <c r="R118">
        <v>8</v>
      </c>
      <c r="S118">
        <v>7</v>
      </c>
      <c r="T118">
        <v>2</v>
      </c>
      <c r="U118">
        <v>6</v>
      </c>
      <c r="V118">
        <v>5</v>
      </c>
    </row>
    <row r="119" spans="1:22" x14ac:dyDescent="0.25">
      <c r="A119">
        <v>40</v>
      </c>
      <c r="B119">
        <v>0</v>
      </c>
      <c r="C119">
        <v>0</v>
      </c>
      <c r="D119">
        <v>0</v>
      </c>
      <c r="E119">
        <v>0</v>
      </c>
      <c r="F119">
        <v>1</v>
      </c>
      <c r="G119">
        <v>0</v>
      </c>
      <c r="H119">
        <v>2</v>
      </c>
      <c r="I119">
        <v>1</v>
      </c>
      <c r="J119">
        <v>4</v>
      </c>
      <c r="K119">
        <v>3</v>
      </c>
      <c r="L119">
        <v>5</v>
      </c>
      <c r="M119">
        <v>10</v>
      </c>
      <c r="N119">
        <v>1</v>
      </c>
      <c r="O119">
        <v>2</v>
      </c>
      <c r="P119">
        <v>3</v>
      </c>
      <c r="Q119">
        <v>4</v>
      </c>
      <c r="R119">
        <v>5</v>
      </c>
      <c r="S119">
        <v>6</v>
      </c>
      <c r="T119">
        <v>7</v>
      </c>
      <c r="U119">
        <v>8</v>
      </c>
      <c r="V119">
        <v>9</v>
      </c>
    </row>
    <row r="120" spans="1:22" x14ac:dyDescent="0.25">
      <c r="A120">
        <v>38</v>
      </c>
      <c r="B120">
        <v>0</v>
      </c>
      <c r="C120">
        <v>0</v>
      </c>
      <c r="D120">
        <v>0</v>
      </c>
      <c r="E120">
        <v>0</v>
      </c>
      <c r="F120">
        <v>1</v>
      </c>
      <c r="G120">
        <v>1</v>
      </c>
      <c r="H120">
        <v>2</v>
      </c>
      <c r="I120">
        <v>4</v>
      </c>
      <c r="J120">
        <v>5</v>
      </c>
      <c r="K120">
        <v>1</v>
      </c>
      <c r="L120">
        <v>3</v>
      </c>
      <c r="M120">
        <v>6</v>
      </c>
      <c r="N120">
        <v>7</v>
      </c>
      <c r="O120">
        <v>9</v>
      </c>
      <c r="P120">
        <v>1</v>
      </c>
      <c r="Q120">
        <v>5</v>
      </c>
      <c r="R120">
        <v>2</v>
      </c>
      <c r="S120">
        <v>3</v>
      </c>
      <c r="T120">
        <v>8</v>
      </c>
      <c r="U120">
        <v>4</v>
      </c>
      <c r="V120">
        <v>10</v>
      </c>
    </row>
    <row r="121" spans="1:22" x14ac:dyDescent="0.25">
      <c r="A121">
        <v>42</v>
      </c>
      <c r="B121">
        <v>1</v>
      </c>
      <c r="C121">
        <v>1</v>
      </c>
      <c r="D121">
        <v>0</v>
      </c>
      <c r="E121">
        <v>0</v>
      </c>
      <c r="F121">
        <v>1</v>
      </c>
      <c r="G121">
        <v>1</v>
      </c>
      <c r="H121">
        <v>1</v>
      </c>
      <c r="I121">
        <v>3</v>
      </c>
      <c r="J121">
        <v>5</v>
      </c>
      <c r="K121">
        <v>4</v>
      </c>
      <c r="M121">
        <v>4</v>
      </c>
      <c r="N121">
        <v>1</v>
      </c>
      <c r="O121">
        <v>2</v>
      </c>
      <c r="P121">
        <v>6</v>
      </c>
      <c r="Q121">
        <v>8</v>
      </c>
      <c r="R121">
        <v>3</v>
      </c>
      <c r="S121">
        <v>9</v>
      </c>
      <c r="T121">
        <v>5</v>
      </c>
      <c r="U121">
        <v>10</v>
      </c>
      <c r="V121">
        <v>7</v>
      </c>
    </row>
    <row r="122" spans="1:22" x14ac:dyDescent="0.25">
      <c r="A122">
        <v>47</v>
      </c>
      <c r="B122">
        <v>1</v>
      </c>
      <c r="C122">
        <v>0</v>
      </c>
      <c r="D122">
        <v>0</v>
      </c>
      <c r="E122">
        <v>1</v>
      </c>
      <c r="F122">
        <v>0</v>
      </c>
      <c r="G122">
        <v>0</v>
      </c>
      <c r="H122">
        <v>2</v>
      </c>
      <c r="I122">
        <v>3</v>
      </c>
      <c r="J122">
        <v>1</v>
      </c>
      <c r="K122">
        <v>4</v>
      </c>
      <c r="L122">
        <v>5</v>
      </c>
      <c r="M122">
        <v>3</v>
      </c>
      <c r="N122">
        <v>5</v>
      </c>
      <c r="O122">
        <v>2</v>
      </c>
      <c r="P122">
        <v>4</v>
      </c>
      <c r="Q122">
        <v>1</v>
      </c>
      <c r="R122">
        <v>6</v>
      </c>
      <c r="S122">
        <v>7</v>
      </c>
      <c r="T122">
        <v>8</v>
      </c>
      <c r="U122">
        <v>9</v>
      </c>
      <c r="V122">
        <v>10</v>
      </c>
    </row>
    <row r="123" spans="1:22" x14ac:dyDescent="0.25">
      <c r="A123">
        <v>35</v>
      </c>
      <c r="B123">
        <v>1</v>
      </c>
      <c r="C123">
        <v>0</v>
      </c>
      <c r="D123">
        <v>0</v>
      </c>
      <c r="E123">
        <v>0</v>
      </c>
      <c r="F123">
        <v>1</v>
      </c>
      <c r="G123">
        <v>0</v>
      </c>
      <c r="H123">
        <v>2</v>
      </c>
      <c r="I123">
        <v>5</v>
      </c>
      <c r="J123">
        <v>4</v>
      </c>
      <c r="K123">
        <v>3</v>
      </c>
      <c r="L123">
        <v>1</v>
      </c>
      <c r="M123">
        <v>3</v>
      </c>
      <c r="N123">
        <v>6</v>
      </c>
      <c r="O123">
        <v>9</v>
      </c>
      <c r="P123">
        <v>5</v>
      </c>
      <c r="Q123">
        <v>10</v>
      </c>
      <c r="R123">
        <v>4</v>
      </c>
      <c r="S123">
        <v>2</v>
      </c>
      <c r="T123">
        <v>8</v>
      </c>
      <c r="U123">
        <v>1</v>
      </c>
      <c r="V123">
        <v>7</v>
      </c>
    </row>
    <row r="124" spans="1:22" x14ac:dyDescent="0.25">
      <c r="A124">
        <v>36</v>
      </c>
      <c r="B124">
        <v>0</v>
      </c>
      <c r="C124">
        <v>0</v>
      </c>
      <c r="D124">
        <v>0</v>
      </c>
      <c r="E124">
        <v>0</v>
      </c>
      <c r="F124">
        <v>0</v>
      </c>
      <c r="G124">
        <v>0</v>
      </c>
      <c r="H124">
        <v>5</v>
      </c>
      <c r="I124">
        <v>3</v>
      </c>
      <c r="J124">
        <v>2</v>
      </c>
      <c r="K124">
        <v>1</v>
      </c>
      <c r="L124">
        <v>4</v>
      </c>
      <c r="M124">
        <v>1</v>
      </c>
      <c r="N124">
        <v>2</v>
      </c>
      <c r="O124">
        <v>3</v>
      </c>
      <c r="P124">
        <v>4</v>
      </c>
      <c r="Q124">
        <v>5</v>
      </c>
      <c r="R124">
        <v>6</v>
      </c>
      <c r="S124">
        <v>9</v>
      </c>
      <c r="T124">
        <v>8</v>
      </c>
      <c r="U124">
        <v>7</v>
      </c>
      <c r="V124">
        <v>10</v>
      </c>
    </row>
    <row r="125" spans="1:22" x14ac:dyDescent="0.25">
      <c r="A125">
        <v>28</v>
      </c>
      <c r="B125">
        <v>1</v>
      </c>
      <c r="C125">
        <v>0</v>
      </c>
      <c r="D125">
        <v>0</v>
      </c>
      <c r="E125">
        <v>0</v>
      </c>
      <c r="F125">
        <v>1</v>
      </c>
      <c r="G125">
        <v>0</v>
      </c>
      <c r="H125">
        <v>5</v>
      </c>
      <c r="I125">
        <v>3</v>
      </c>
      <c r="J125">
        <v>4</v>
      </c>
      <c r="K125">
        <v>2</v>
      </c>
      <c r="L125">
        <v>1</v>
      </c>
      <c r="M125">
        <v>9</v>
      </c>
      <c r="N125">
        <v>8</v>
      </c>
      <c r="O125">
        <v>3</v>
      </c>
      <c r="P125">
        <v>7</v>
      </c>
      <c r="Q125">
        <v>2</v>
      </c>
      <c r="R125">
        <v>10</v>
      </c>
      <c r="S125">
        <v>6</v>
      </c>
      <c r="T125">
        <v>1</v>
      </c>
      <c r="U125">
        <v>5</v>
      </c>
      <c r="V125">
        <v>4</v>
      </c>
    </row>
    <row r="126" spans="1:22" x14ac:dyDescent="0.25">
      <c r="A126">
        <v>34</v>
      </c>
      <c r="B126">
        <v>1</v>
      </c>
      <c r="C126">
        <v>1</v>
      </c>
      <c r="D126">
        <v>1</v>
      </c>
      <c r="E126">
        <v>0</v>
      </c>
      <c r="F126">
        <v>1</v>
      </c>
      <c r="G126">
        <v>1</v>
      </c>
      <c r="H126">
        <v>1</v>
      </c>
      <c r="I126">
        <v>2</v>
      </c>
      <c r="L126">
        <v>5</v>
      </c>
      <c r="M126">
        <v>1</v>
      </c>
      <c r="N126">
        <v>2</v>
      </c>
      <c r="O126">
        <v>3</v>
      </c>
      <c r="P126">
        <v>4</v>
      </c>
      <c r="Q126">
        <v>5</v>
      </c>
      <c r="R126">
        <v>6</v>
      </c>
      <c r="S126">
        <v>7</v>
      </c>
      <c r="T126">
        <v>8</v>
      </c>
      <c r="U126">
        <v>9</v>
      </c>
      <c r="V126">
        <v>10</v>
      </c>
    </row>
    <row r="127" spans="1:22" x14ac:dyDescent="0.25">
      <c r="A127">
        <v>44</v>
      </c>
      <c r="B127">
        <v>0</v>
      </c>
      <c r="C127">
        <v>0</v>
      </c>
      <c r="D127">
        <v>0</v>
      </c>
      <c r="E127">
        <v>0</v>
      </c>
      <c r="F127">
        <v>1</v>
      </c>
      <c r="G127">
        <v>1</v>
      </c>
      <c r="H127">
        <v>1</v>
      </c>
      <c r="J127">
        <v>2</v>
      </c>
      <c r="M127">
        <v>1</v>
      </c>
      <c r="N127">
        <v>7</v>
      </c>
      <c r="O127">
        <v>8</v>
      </c>
      <c r="P127">
        <v>9</v>
      </c>
      <c r="Q127">
        <v>6</v>
      </c>
      <c r="R127">
        <v>2</v>
      </c>
      <c r="S127">
        <v>3</v>
      </c>
      <c r="T127">
        <v>10</v>
      </c>
      <c r="U127">
        <v>4</v>
      </c>
      <c r="V127">
        <v>5</v>
      </c>
    </row>
    <row r="128" spans="1:22" x14ac:dyDescent="0.25">
      <c r="A128">
        <v>46</v>
      </c>
      <c r="B128">
        <v>1</v>
      </c>
      <c r="C128">
        <v>0</v>
      </c>
      <c r="D128">
        <v>1</v>
      </c>
      <c r="E128">
        <v>0</v>
      </c>
      <c r="F128">
        <v>1</v>
      </c>
      <c r="G128">
        <v>1</v>
      </c>
      <c r="H128">
        <v>1</v>
      </c>
      <c r="J128">
        <v>2</v>
      </c>
      <c r="K128">
        <v>4</v>
      </c>
      <c r="L128">
        <v>5</v>
      </c>
      <c r="M128">
        <v>1</v>
      </c>
      <c r="N128">
        <v>6</v>
      </c>
      <c r="O128">
        <v>2</v>
      </c>
      <c r="P128">
        <v>3</v>
      </c>
      <c r="Q128">
        <v>4</v>
      </c>
      <c r="R128">
        <v>5</v>
      </c>
      <c r="S128">
        <v>7</v>
      </c>
      <c r="T128">
        <v>8</v>
      </c>
      <c r="U128">
        <v>9</v>
      </c>
      <c r="V128">
        <v>10</v>
      </c>
    </row>
    <row r="129" spans="1:22" x14ac:dyDescent="0.25">
      <c r="A129">
        <v>30</v>
      </c>
      <c r="B129">
        <v>1</v>
      </c>
      <c r="C129">
        <v>0</v>
      </c>
      <c r="D129">
        <v>1</v>
      </c>
      <c r="E129">
        <v>0</v>
      </c>
      <c r="F129">
        <v>1</v>
      </c>
      <c r="G129">
        <v>1</v>
      </c>
      <c r="H129">
        <v>1</v>
      </c>
      <c r="I129">
        <v>3</v>
      </c>
      <c r="J129">
        <v>2</v>
      </c>
      <c r="K129">
        <v>4</v>
      </c>
      <c r="L129">
        <v>5</v>
      </c>
      <c r="M129">
        <v>1</v>
      </c>
      <c r="N129">
        <v>2</v>
      </c>
      <c r="O129">
        <v>3</v>
      </c>
      <c r="P129">
        <v>4</v>
      </c>
      <c r="Q129">
        <v>5</v>
      </c>
      <c r="R129">
        <v>6</v>
      </c>
      <c r="S129">
        <v>7</v>
      </c>
      <c r="T129">
        <v>8</v>
      </c>
      <c r="U129">
        <v>9</v>
      </c>
      <c r="V129">
        <v>10</v>
      </c>
    </row>
    <row r="130" spans="1:22" x14ac:dyDescent="0.25">
      <c r="A130">
        <v>42</v>
      </c>
      <c r="B130">
        <v>1</v>
      </c>
      <c r="C130">
        <v>0</v>
      </c>
      <c r="D130">
        <v>0</v>
      </c>
      <c r="E130">
        <v>0</v>
      </c>
      <c r="F130">
        <v>1</v>
      </c>
      <c r="G130">
        <v>0</v>
      </c>
      <c r="H130">
        <v>5</v>
      </c>
      <c r="I130">
        <v>2</v>
      </c>
      <c r="J130">
        <v>1</v>
      </c>
      <c r="K130">
        <v>3</v>
      </c>
      <c r="L130">
        <v>4</v>
      </c>
      <c r="M130">
        <v>1</v>
      </c>
      <c r="N130">
        <v>2</v>
      </c>
      <c r="O130">
        <v>3</v>
      </c>
      <c r="P130">
        <v>4</v>
      </c>
      <c r="Q130">
        <v>5</v>
      </c>
      <c r="R130">
        <v>6</v>
      </c>
      <c r="S130">
        <v>7</v>
      </c>
      <c r="T130">
        <v>8</v>
      </c>
      <c r="U130">
        <v>9</v>
      </c>
      <c r="V130">
        <v>10</v>
      </c>
    </row>
    <row r="131" spans="1:22" x14ac:dyDescent="0.25">
      <c r="A131">
        <v>58</v>
      </c>
      <c r="B131">
        <v>1</v>
      </c>
      <c r="C131">
        <v>0</v>
      </c>
      <c r="D131">
        <v>1</v>
      </c>
      <c r="E131">
        <v>1</v>
      </c>
      <c r="F131">
        <v>1</v>
      </c>
      <c r="G131">
        <v>0</v>
      </c>
      <c r="H131">
        <v>1</v>
      </c>
      <c r="I131">
        <v>3</v>
      </c>
      <c r="J131">
        <v>2</v>
      </c>
      <c r="K131">
        <v>4</v>
      </c>
      <c r="L131">
        <v>5</v>
      </c>
      <c r="M131">
        <v>1</v>
      </c>
      <c r="N131">
        <v>2</v>
      </c>
      <c r="O131">
        <v>3</v>
      </c>
      <c r="P131">
        <v>4</v>
      </c>
      <c r="Q131">
        <v>5</v>
      </c>
      <c r="R131">
        <v>6</v>
      </c>
      <c r="S131">
        <v>7</v>
      </c>
      <c r="T131">
        <v>8</v>
      </c>
      <c r="U131">
        <v>9</v>
      </c>
      <c r="V131">
        <v>10</v>
      </c>
    </row>
    <row r="132" spans="1:22" x14ac:dyDescent="0.25">
      <c r="A132">
        <v>30</v>
      </c>
      <c r="B132">
        <v>0</v>
      </c>
      <c r="C132">
        <v>0</v>
      </c>
      <c r="D132">
        <v>0</v>
      </c>
      <c r="E132">
        <v>0</v>
      </c>
      <c r="F132">
        <v>1</v>
      </c>
      <c r="G132">
        <v>1</v>
      </c>
      <c r="H132">
        <v>2</v>
      </c>
      <c r="I132">
        <v>4</v>
      </c>
      <c r="J132">
        <v>1</v>
      </c>
      <c r="K132">
        <v>3</v>
      </c>
      <c r="L132">
        <v>5</v>
      </c>
      <c r="M132">
        <v>1</v>
      </c>
      <c r="N132">
        <v>4</v>
      </c>
      <c r="O132">
        <v>6</v>
      </c>
      <c r="P132">
        <v>2</v>
      </c>
      <c r="Q132">
        <v>7</v>
      </c>
      <c r="R132">
        <v>3</v>
      </c>
      <c r="S132">
        <v>8</v>
      </c>
      <c r="T132">
        <v>9</v>
      </c>
      <c r="U132">
        <v>10</v>
      </c>
      <c r="V132">
        <v>5</v>
      </c>
    </row>
    <row r="133" spans="1:22" x14ac:dyDescent="0.25">
      <c r="A133">
        <v>28</v>
      </c>
      <c r="B133">
        <v>1</v>
      </c>
      <c r="C133">
        <v>1</v>
      </c>
      <c r="D133">
        <v>1</v>
      </c>
      <c r="E133">
        <v>0</v>
      </c>
      <c r="F133">
        <v>1</v>
      </c>
      <c r="G133">
        <v>1</v>
      </c>
      <c r="H133">
        <v>2</v>
      </c>
      <c r="I133">
        <v>4</v>
      </c>
      <c r="J133">
        <v>1</v>
      </c>
      <c r="K133">
        <v>3</v>
      </c>
      <c r="L133">
        <v>5</v>
      </c>
      <c r="M133">
        <v>4</v>
      </c>
      <c r="N133">
        <v>5</v>
      </c>
      <c r="O133">
        <v>7</v>
      </c>
      <c r="P133">
        <v>1</v>
      </c>
      <c r="Q133">
        <v>8</v>
      </c>
      <c r="R133">
        <v>3</v>
      </c>
      <c r="S133">
        <v>2</v>
      </c>
      <c r="T133">
        <v>9</v>
      </c>
      <c r="U133">
        <v>6</v>
      </c>
      <c r="V133">
        <v>10</v>
      </c>
    </row>
    <row r="134" spans="1:22" x14ac:dyDescent="0.25">
      <c r="A134">
        <v>52</v>
      </c>
      <c r="B134">
        <v>1</v>
      </c>
      <c r="C134">
        <v>0</v>
      </c>
      <c r="D134">
        <v>0</v>
      </c>
      <c r="E134">
        <v>0</v>
      </c>
      <c r="F134">
        <v>1</v>
      </c>
      <c r="G134">
        <v>0</v>
      </c>
      <c r="H134">
        <v>5</v>
      </c>
      <c r="I134">
        <v>3</v>
      </c>
      <c r="J134">
        <v>1</v>
      </c>
      <c r="K134">
        <v>2</v>
      </c>
      <c r="L134">
        <v>4</v>
      </c>
      <c r="M134">
        <v>9</v>
      </c>
      <c r="N134">
        <v>3</v>
      </c>
      <c r="O134">
        <v>5</v>
      </c>
      <c r="P134">
        <v>6</v>
      </c>
      <c r="Q134">
        <v>2</v>
      </c>
      <c r="R134">
        <v>8</v>
      </c>
      <c r="S134">
        <v>7</v>
      </c>
      <c r="T134">
        <v>1</v>
      </c>
      <c r="U134">
        <v>4</v>
      </c>
      <c r="V134">
        <v>10</v>
      </c>
    </row>
    <row r="135" spans="1:22" x14ac:dyDescent="0.25">
      <c r="A135">
        <v>35</v>
      </c>
      <c r="B135">
        <v>1</v>
      </c>
      <c r="C135">
        <v>0</v>
      </c>
      <c r="D135">
        <v>0</v>
      </c>
      <c r="E135">
        <v>0</v>
      </c>
      <c r="F135">
        <v>1</v>
      </c>
      <c r="G135">
        <v>1</v>
      </c>
      <c r="H135">
        <v>1</v>
      </c>
      <c r="I135">
        <v>2</v>
      </c>
      <c r="J135">
        <v>3</v>
      </c>
      <c r="K135">
        <v>4</v>
      </c>
      <c r="L135">
        <v>5</v>
      </c>
      <c r="M135">
        <v>10</v>
      </c>
      <c r="N135">
        <v>1</v>
      </c>
      <c r="O135">
        <v>2</v>
      </c>
      <c r="P135">
        <v>5</v>
      </c>
      <c r="Q135">
        <v>4</v>
      </c>
      <c r="R135">
        <v>6</v>
      </c>
      <c r="S135">
        <v>9</v>
      </c>
      <c r="T135">
        <v>3</v>
      </c>
      <c r="U135">
        <v>8</v>
      </c>
      <c r="V135">
        <v>7</v>
      </c>
    </row>
    <row r="136" spans="1:22" x14ac:dyDescent="0.25">
      <c r="A136">
        <v>40</v>
      </c>
      <c r="B136">
        <v>1</v>
      </c>
      <c r="C136">
        <v>0</v>
      </c>
      <c r="D136">
        <v>0</v>
      </c>
      <c r="E136">
        <v>0</v>
      </c>
      <c r="F136">
        <v>1</v>
      </c>
      <c r="G136">
        <v>1</v>
      </c>
      <c r="H136">
        <v>5</v>
      </c>
      <c r="I136">
        <v>3</v>
      </c>
      <c r="J136">
        <v>2</v>
      </c>
      <c r="K136">
        <v>4</v>
      </c>
      <c r="L136">
        <v>1</v>
      </c>
      <c r="M136">
        <v>10</v>
      </c>
      <c r="N136">
        <v>4</v>
      </c>
      <c r="O136">
        <v>3</v>
      </c>
      <c r="P136">
        <v>9</v>
      </c>
      <c r="Q136">
        <v>2</v>
      </c>
      <c r="R136">
        <v>8</v>
      </c>
      <c r="S136">
        <v>7</v>
      </c>
      <c r="T136">
        <v>1</v>
      </c>
      <c r="U136">
        <v>6</v>
      </c>
      <c r="V136">
        <v>5</v>
      </c>
    </row>
    <row r="137" spans="1:22" x14ac:dyDescent="0.25">
      <c r="A137">
        <v>41</v>
      </c>
      <c r="B137">
        <v>1</v>
      </c>
      <c r="C137">
        <v>0</v>
      </c>
      <c r="D137">
        <v>1</v>
      </c>
      <c r="E137">
        <v>0</v>
      </c>
      <c r="F137">
        <v>1</v>
      </c>
      <c r="G137">
        <v>1</v>
      </c>
      <c r="H137">
        <v>5</v>
      </c>
      <c r="I137">
        <v>2</v>
      </c>
      <c r="J137">
        <v>1</v>
      </c>
      <c r="K137">
        <v>3</v>
      </c>
      <c r="L137">
        <v>4</v>
      </c>
      <c r="M137">
        <v>10</v>
      </c>
      <c r="N137">
        <v>9</v>
      </c>
      <c r="O137">
        <v>4</v>
      </c>
      <c r="P137">
        <v>8</v>
      </c>
      <c r="Q137">
        <v>5</v>
      </c>
      <c r="R137">
        <v>6</v>
      </c>
      <c r="S137">
        <v>7</v>
      </c>
      <c r="T137">
        <v>3</v>
      </c>
      <c r="U137">
        <v>2</v>
      </c>
      <c r="V137">
        <v>1</v>
      </c>
    </row>
    <row r="138" spans="1:22" x14ac:dyDescent="0.25">
      <c r="A138">
        <v>45</v>
      </c>
      <c r="B138">
        <v>0</v>
      </c>
      <c r="C138">
        <v>0</v>
      </c>
      <c r="D138">
        <v>0</v>
      </c>
      <c r="E138">
        <v>0</v>
      </c>
      <c r="F138">
        <v>1</v>
      </c>
      <c r="G138">
        <v>0</v>
      </c>
      <c r="H138">
        <v>2</v>
      </c>
      <c r="I138">
        <v>5</v>
      </c>
      <c r="J138">
        <v>3</v>
      </c>
      <c r="K138">
        <v>1</v>
      </c>
      <c r="L138">
        <v>4</v>
      </c>
      <c r="M138">
        <v>1</v>
      </c>
      <c r="N138">
        <v>7</v>
      </c>
      <c r="O138">
        <v>10</v>
      </c>
      <c r="P138">
        <v>2</v>
      </c>
      <c r="Q138">
        <v>6</v>
      </c>
      <c r="R138">
        <v>4</v>
      </c>
      <c r="S138">
        <v>3</v>
      </c>
      <c r="T138">
        <v>9</v>
      </c>
      <c r="U138">
        <v>8</v>
      </c>
      <c r="V138">
        <v>5</v>
      </c>
    </row>
    <row r="139" spans="1:22" x14ac:dyDescent="0.25">
      <c r="A139">
        <v>21</v>
      </c>
      <c r="B139">
        <v>0</v>
      </c>
      <c r="C139">
        <v>0</v>
      </c>
      <c r="D139">
        <v>0</v>
      </c>
      <c r="E139">
        <v>0</v>
      </c>
      <c r="F139">
        <v>1</v>
      </c>
      <c r="G139">
        <v>0</v>
      </c>
      <c r="H139">
        <v>4</v>
      </c>
      <c r="I139">
        <v>3</v>
      </c>
      <c r="J139">
        <v>1</v>
      </c>
      <c r="K139">
        <v>2</v>
      </c>
      <c r="L139">
        <v>5</v>
      </c>
      <c r="M139">
        <v>7</v>
      </c>
      <c r="N139">
        <v>8</v>
      </c>
      <c r="O139">
        <v>5</v>
      </c>
      <c r="P139">
        <v>3</v>
      </c>
      <c r="Q139">
        <v>4</v>
      </c>
      <c r="R139">
        <v>2</v>
      </c>
      <c r="S139">
        <v>9</v>
      </c>
      <c r="T139">
        <v>6</v>
      </c>
      <c r="U139">
        <v>10</v>
      </c>
      <c r="V139">
        <v>1</v>
      </c>
    </row>
    <row r="140" spans="1:22" x14ac:dyDescent="0.25">
      <c r="A140">
        <v>44</v>
      </c>
      <c r="B140">
        <v>0</v>
      </c>
      <c r="C140">
        <v>0</v>
      </c>
      <c r="D140">
        <v>0</v>
      </c>
      <c r="E140">
        <v>0</v>
      </c>
      <c r="F140">
        <v>1</v>
      </c>
      <c r="G140">
        <v>1</v>
      </c>
      <c r="H140">
        <v>3</v>
      </c>
      <c r="I140">
        <v>4</v>
      </c>
      <c r="J140">
        <v>5</v>
      </c>
      <c r="K140">
        <v>2</v>
      </c>
      <c r="L140">
        <v>1</v>
      </c>
      <c r="M140">
        <v>1</v>
      </c>
      <c r="N140">
        <v>2</v>
      </c>
      <c r="O140">
        <v>3</v>
      </c>
      <c r="P140">
        <v>5</v>
      </c>
      <c r="Q140">
        <v>4</v>
      </c>
      <c r="R140">
        <v>6</v>
      </c>
      <c r="S140">
        <v>7</v>
      </c>
      <c r="T140">
        <v>8</v>
      </c>
      <c r="U140">
        <v>9</v>
      </c>
      <c r="V140">
        <v>10</v>
      </c>
    </row>
    <row r="141" spans="1:22" x14ac:dyDescent="0.25">
      <c r="A141">
        <v>36</v>
      </c>
      <c r="B141">
        <v>0</v>
      </c>
      <c r="C141">
        <v>0</v>
      </c>
      <c r="D141">
        <v>0</v>
      </c>
      <c r="E141">
        <v>0</v>
      </c>
      <c r="F141">
        <v>1</v>
      </c>
      <c r="G141">
        <v>0</v>
      </c>
      <c r="H141">
        <v>1</v>
      </c>
      <c r="I141">
        <v>3</v>
      </c>
      <c r="J141">
        <v>2</v>
      </c>
      <c r="K141">
        <v>4</v>
      </c>
      <c r="L141">
        <v>5</v>
      </c>
      <c r="M141">
        <v>6</v>
      </c>
      <c r="N141">
        <v>10</v>
      </c>
      <c r="O141">
        <v>5</v>
      </c>
      <c r="P141">
        <v>9</v>
      </c>
      <c r="Q141">
        <v>1</v>
      </c>
      <c r="R141">
        <v>8</v>
      </c>
      <c r="S141">
        <v>2</v>
      </c>
      <c r="T141">
        <v>3</v>
      </c>
      <c r="U141">
        <v>4</v>
      </c>
      <c r="V141">
        <v>7</v>
      </c>
    </row>
    <row r="142" spans="1:22" x14ac:dyDescent="0.25">
      <c r="A142">
        <v>37</v>
      </c>
      <c r="B142">
        <v>1</v>
      </c>
      <c r="C142">
        <v>0</v>
      </c>
      <c r="D142">
        <v>0</v>
      </c>
      <c r="E142">
        <v>0</v>
      </c>
      <c r="F142">
        <v>1</v>
      </c>
      <c r="G142">
        <v>1</v>
      </c>
      <c r="H142">
        <v>1</v>
      </c>
      <c r="I142">
        <v>2</v>
      </c>
      <c r="J142">
        <v>3</v>
      </c>
      <c r="K142">
        <v>5</v>
      </c>
      <c r="L142">
        <v>4</v>
      </c>
      <c r="M142">
        <v>9</v>
      </c>
      <c r="N142">
        <v>3</v>
      </c>
      <c r="O142">
        <v>1</v>
      </c>
      <c r="P142">
        <v>8</v>
      </c>
      <c r="Q142">
        <v>5</v>
      </c>
      <c r="R142">
        <v>6</v>
      </c>
      <c r="S142">
        <v>7</v>
      </c>
      <c r="T142">
        <v>2</v>
      </c>
      <c r="U142">
        <v>10</v>
      </c>
      <c r="V142">
        <v>4</v>
      </c>
    </row>
    <row r="143" spans="1:22" x14ac:dyDescent="0.25">
      <c r="A143">
        <v>24</v>
      </c>
      <c r="B143">
        <v>0</v>
      </c>
      <c r="C143">
        <v>0</v>
      </c>
      <c r="D143">
        <v>0</v>
      </c>
      <c r="E143">
        <v>0</v>
      </c>
      <c r="F143">
        <v>1</v>
      </c>
      <c r="G143">
        <v>1</v>
      </c>
      <c r="H143">
        <v>4</v>
      </c>
      <c r="I143">
        <v>5</v>
      </c>
      <c r="J143">
        <v>3</v>
      </c>
      <c r="K143">
        <v>2</v>
      </c>
      <c r="L143">
        <v>1</v>
      </c>
      <c r="M143">
        <v>1</v>
      </c>
      <c r="N143">
        <v>2</v>
      </c>
      <c r="O143">
        <v>3</v>
      </c>
      <c r="P143">
        <v>4</v>
      </c>
      <c r="Q143">
        <v>6</v>
      </c>
      <c r="R143">
        <v>5</v>
      </c>
      <c r="S143">
        <v>7</v>
      </c>
      <c r="T143">
        <v>8</v>
      </c>
      <c r="U143">
        <v>9</v>
      </c>
      <c r="V143">
        <v>10</v>
      </c>
    </row>
    <row r="144" spans="1:22" x14ac:dyDescent="0.25">
      <c r="A144">
        <v>34</v>
      </c>
      <c r="B144">
        <v>0</v>
      </c>
      <c r="C144">
        <v>0</v>
      </c>
      <c r="D144">
        <v>0</v>
      </c>
      <c r="E144">
        <v>0</v>
      </c>
      <c r="F144">
        <v>1</v>
      </c>
      <c r="G144">
        <v>1</v>
      </c>
      <c r="H144">
        <v>1</v>
      </c>
      <c r="I144">
        <v>3</v>
      </c>
      <c r="J144">
        <v>2</v>
      </c>
      <c r="K144">
        <v>4</v>
      </c>
      <c r="L144">
        <v>5</v>
      </c>
      <c r="M144">
        <v>1</v>
      </c>
      <c r="N144">
        <v>2</v>
      </c>
      <c r="O144">
        <v>3</v>
      </c>
      <c r="P144">
        <v>4</v>
      </c>
      <c r="Q144">
        <v>5</v>
      </c>
      <c r="R144">
        <v>6</v>
      </c>
      <c r="S144">
        <v>7</v>
      </c>
      <c r="T144">
        <v>8</v>
      </c>
      <c r="U144">
        <v>9</v>
      </c>
      <c r="V144">
        <v>10</v>
      </c>
    </row>
    <row r="145" spans="1:22" x14ac:dyDescent="0.25">
      <c r="A145">
        <v>53</v>
      </c>
      <c r="B145">
        <v>0</v>
      </c>
      <c r="C145">
        <v>0</v>
      </c>
      <c r="D145">
        <v>0</v>
      </c>
      <c r="E145">
        <v>1</v>
      </c>
      <c r="F145">
        <v>1</v>
      </c>
      <c r="G145">
        <v>1</v>
      </c>
      <c r="H145">
        <v>2</v>
      </c>
      <c r="I145">
        <v>3</v>
      </c>
      <c r="J145">
        <v>1</v>
      </c>
      <c r="K145">
        <v>4</v>
      </c>
      <c r="L145">
        <v>5</v>
      </c>
      <c r="M145">
        <v>10</v>
      </c>
      <c r="N145">
        <v>4</v>
      </c>
      <c r="O145">
        <v>5</v>
      </c>
      <c r="P145">
        <v>9</v>
      </c>
      <c r="Q145">
        <v>1</v>
      </c>
      <c r="R145">
        <v>7</v>
      </c>
      <c r="S145">
        <v>8</v>
      </c>
      <c r="T145">
        <v>3</v>
      </c>
      <c r="U145">
        <v>6</v>
      </c>
      <c r="V145">
        <v>2</v>
      </c>
    </row>
    <row r="146" spans="1:22" x14ac:dyDescent="0.25">
      <c r="A146">
        <v>24</v>
      </c>
      <c r="B146">
        <v>0</v>
      </c>
      <c r="C146">
        <v>0</v>
      </c>
      <c r="D146">
        <v>0</v>
      </c>
      <c r="E146">
        <v>0</v>
      </c>
      <c r="F146">
        <v>1</v>
      </c>
      <c r="G146">
        <v>1</v>
      </c>
      <c r="H146">
        <v>1</v>
      </c>
      <c r="I146">
        <v>5</v>
      </c>
      <c r="J146">
        <v>3</v>
      </c>
      <c r="K146">
        <v>2</v>
      </c>
      <c r="L146">
        <v>4</v>
      </c>
      <c r="M146">
        <v>1</v>
      </c>
      <c r="N146">
        <v>2</v>
      </c>
      <c r="O146">
        <v>4</v>
      </c>
      <c r="P146">
        <v>5</v>
      </c>
      <c r="Q146">
        <v>3</v>
      </c>
      <c r="R146">
        <v>6</v>
      </c>
      <c r="S146">
        <v>7</v>
      </c>
      <c r="T146">
        <v>8</v>
      </c>
      <c r="U146">
        <v>9</v>
      </c>
      <c r="V146">
        <v>10</v>
      </c>
    </row>
    <row r="147" spans="1:22" x14ac:dyDescent="0.25">
      <c r="A147">
        <v>19</v>
      </c>
      <c r="B147">
        <v>1</v>
      </c>
      <c r="C147">
        <v>0</v>
      </c>
      <c r="D147">
        <v>1</v>
      </c>
      <c r="E147">
        <v>0</v>
      </c>
      <c r="F147">
        <v>1</v>
      </c>
      <c r="G147">
        <v>1</v>
      </c>
      <c r="H147">
        <v>2</v>
      </c>
      <c r="I147">
        <v>5</v>
      </c>
      <c r="J147">
        <v>1</v>
      </c>
      <c r="K147">
        <v>3</v>
      </c>
      <c r="L147">
        <v>4</v>
      </c>
      <c r="M147">
        <v>1</v>
      </c>
      <c r="N147">
        <v>3</v>
      </c>
      <c r="O147">
        <v>7</v>
      </c>
      <c r="P147">
        <v>5</v>
      </c>
      <c r="Q147">
        <v>8</v>
      </c>
      <c r="R147">
        <v>2</v>
      </c>
      <c r="S147">
        <v>9</v>
      </c>
      <c r="T147">
        <v>10</v>
      </c>
      <c r="U147">
        <v>4</v>
      </c>
      <c r="V147">
        <v>6</v>
      </c>
    </row>
    <row r="148" spans="1:22" x14ac:dyDescent="0.25">
      <c r="A148">
        <v>34</v>
      </c>
      <c r="B148">
        <v>0</v>
      </c>
      <c r="C148">
        <v>0</v>
      </c>
      <c r="D148">
        <v>0</v>
      </c>
      <c r="E148">
        <v>0</v>
      </c>
      <c r="F148">
        <v>0</v>
      </c>
      <c r="G148">
        <v>0</v>
      </c>
      <c r="H148">
        <v>1</v>
      </c>
      <c r="I148">
        <v>2</v>
      </c>
      <c r="J148">
        <v>3</v>
      </c>
      <c r="K148">
        <v>4</v>
      </c>
      <c r="L148">
        <v>5</v>
      </c>
      <c r="M148">
        <v>2</v>
      </c>
      <c r="N148">
        <v>1</v>
      </c>
      <c r="O148">
        <v>3</v>
      </c>
      <c r="P148">
        <v>4</v>
      </c>
      <c r="Q148">
        <v>5</v>
      </c>
      <c r="R148">
        <v>6</v>
      </c>
      <c r="S148">
        <v>7</v>
      </c>
      <c r="T148">
        <v>8</v>
      </c>
      <c r="U148">
        <v>9</v>
      </c>
      <c r="V148">
        <v>10</v>
      </c>
    </row>
    <row r="149" spans="1:22" x14ac:dyDescent="0.25">
      <c r="A149">
        <v>24</v>
      </c>
      <c r="B149">
        <v>0</v>
      </c>
      <c r="C149">
        <v>0</v>
      </c>
      <c r="D149">
        <v>1</v>
      </c>
      <c r="E149">
        <v>0</v>
      </c>
      <c r="F149">
        <v>1</v>
      </c>
      <c r="G149">
        <v>0</v>
      </c>
      <c r="H149">
        <v>5</v>
      </c>
      <c r="I149">
        <v>4</v>
      </c>
      <c r="J149">
        <v>2</v>
      </c>
      <c r="K149">
        <v>3</v>
      </c>
      <c r="L149">
        <v>1</v>
      </c>
      <c r="M149">
        <v>2</v>
      </c>
      <c r="N149">
        <v>1</v>
      </c>
      <c r="O149">
        <v>4</v>
      </c>
      <c r="P149">
        <v>3</v>
      </c>
      <c r="Q149">
        <v>5</v>
      </c>
      <c r="R149">
        <v>10</v>
      </c>
      <c r="S149">
        <v>7</v>
      </c>
      <c r="T149">
        <v>9</v>
      </c>
      <c r="U149">
        <v>8</v>
      </c>
      <c r="V149">
        <v>6</v>
      </c>
    </row>
    <row r="150" spans="1:22" x14ac:dyDescent="0.25">
      <c r="A150">
        <v>44</v>
      </c>
      <c r="B150">
        <v>1</v>
      </c>
      <c r="C150">
        <v>0</v>
      </c>
      <c r="D150">
        <v>1</v>
      </c>
      <c r="E150">
        <v>0</v>
      </c>
      <c r="F150">
        <v>1</v>
      </c>
      <c r="G150">
        <v>0</v>
      </c>
      <c r="H150">
        <v>5</v>
      </c>
      <c r="I150">
        <v>2</v>
      </c>
      <c r="J150">
        <v>4</v>
      </c>
      <c r="K150">
        <v>3</v>
      </c>
      <c r="L150">
        <v>1</v>
      </c>
      <c r="M150">
        <v>1</v>
      </c>
      <c r="N150">
        <v>4</v>
      </c>
      <c r="O150">
        <v>2</v>
      </c>
      <c r="P150">
        <v>3</v>
      </c>
      <c r="Q150">
        <v>5</v>
      </c>
      <c r="R150">
        <v>6</v>
      </c>
      <c r="S150">
        <v>7</v>
      </c>
      <c r="T150">
        <v>8</v>
      </c>
      <c r="U150">
        <v>9</v>
      </c>
      <c r="V150">
        <v>10</v>
      </c>
    </row>
    <row r="151" spans="1:22" x14ac:dyDescent="0.25">
      <c r="A151">
        <v>25</v>
      </c>
      <c r="B151">
        <v>0</v>
      </c>
      <c r="C151">
        <v>0</v>
      </c>
      <c r="D151">
        <v>0</v>
      </c>
      <c r="E151">
        <v>0</v>
      </c>
      <c r="F151">
        <v>0</v>
      </c>
      <c r="G151">
        <v>0</v>
      </c>
      <c r="H151">
        <v>1</v>
      </c>
      <c r="I151">
        <v>5</v>
      </c>
      <c r="J151">
        <v>4</v>
      </c>
      <c r="K151">
        <v>2</v>
      </c>
      <c r="L151">
        <v>3</v>
      </c>
      <c r="M151">
        <v>2</v>
      </c>
      <c r="N151">
        <v>1</v>
      </c>
      <c r="O151">
        <v>3</v>
      </c>
      <c r="P151">
        <v>4</v>
      </c>
      <c r="Q151">
        <v>5</v>
      </c>
      <c r="R151">
        <v>6</v>
      </c>
      <c r="S151">
        <v>7</v>
      </c>
      <c r="T151">
        <v>8</v>
      </c>
      <c r="U151">
        <v>9</v>
      </c>
      <c r="V151">
        <v>10</v>
      </c>
    </row>
    <row r="152" spans="1:22" x14ac:dyDescent="0.25">
      <c r="A152">
        <v>32</v>
      </c>
      <c r="B152">
        <v>1</v>
      </c>
      <c r="C152">
        <v>0</v>
      </c>
      <c r="D152">
        <v>0</v>
      </c>
      <c r="E152">
        <v>0</v>
      </c>
      <c r="F152">
        <v>1</v>
      </c>
      <c r="G152">
        <v>1</v>
      </c>
      <c r="H152">
        <v>5</v>
      </c>
      <c r="M152">
        <v>1</v>
      </c>
      <c r="N152">
        <v>2</v>
      </c>
      <c r="O152">
        <v>3</v>
      </c>
      <c r="P152">
        <v>4</v>
      </c>
      <c r="Q152">
        <v>5</v>
      </c>
      <c r="R152">
        <v>6</v>
      </c>
      <c r="S152">
        <v>7</v>
      </c>
      <c r="T152">
        <v>8</v>
      </c>
      <c r="U152">
        <v>9</v>
      </c>
      <c r="V152">
        <v>10</v>
      </c>
    </row>
    <row r="153" spans="1:22" x14ac:dyDescent="0.25">
      <c r="A153">
        <v>38</v>
      </c>
      <c r="B153">
        <v>1</v>
      </c>
      <c r="C153">
        <v>0</v>
      </c>
      <c r="D153">
        <v>1</v>
      </c>
      <c r="E153">
        <v>1</v>
      </c>
      <c r="F153">
        <v>1</v>
      </c>
      <c r="G153">
        <v>0</v>
      </c>
      <c r="H153">
        <v>1</v>
      </c>
      <c r="M153">
        <v>1</v>
      </c>
      <c r="N153">
        <v>2</v>
      </c>
      <c r="O153">
        <v>3</v>
      </c>
      <c r="P153">
        <v>4</v>
      </c>
      <c r="Q153">
        <v>5</v>
      </c>
      <c r="R153">
        <v>7</v>
      </c>
      <c r="S153">
        <v>8</v>
      </c>
      <c r="T153">
        <v>9</v>
      </c>
      <c r="U153">
        <v>6</v>
      </c>
      <c r="V153">
        <v>10</v>
      </c>
    </row>
    <row r="154" spans="1:22" x14ac:dyDescent="0.25">
      <c r="A154">
        <v>33</v>
      </c>
      <c r="B154">
        <v>0</v>
      </c>
      <c r="C154">
        <v>0</v>
      </c>
      <c r="D154">
        <v>0</v>
      </c>
      <c r="E154">
        <v>0</v>
      </c>
      <c r="F154">
        <v>1</v>
      </c>
      <c r="G154">
        <v>0</v>
      </c>
      <c r="H154">
        <v>1</v>
      </c>
      <c r="I154">
        <v>5</v>
      </c>
      <c r="J154">
        <v>4</v>
      </c>
      <c r="K154">
        <v>2</v>
      </c>
      <c r="L154">
        <v>3</v>
      </c>
      <c r="M154">
        <v>10</v>
      </c>
      <c r="N154">
        <v>2</v>
      </c>
      <c r="O154">
        <v>5</v>
      </c>
      <c r="P154">
        <v>6</v>
      </c>
      <c r="Q154">
        <v>3</v>
      </c>
      <c r="R154">
        <v>7</v>
      </c>
      <c r="S154">
        <v>9</v>
      </c>
      <c r="T154">
        <v>1</v>
      </c>
      <c r="U154">
        <v>8</v>
      </c>
      <c r="V154">
        <v>4</v>
      </c>
    </row>
    <row r="155" spans="1:22" x14ac:dyDescent="0.25">
      <c r="A155">
        <v>35</v>
      </c>
      <c r="B155">
        <v>1</v>
      </c>
      <c r="C155">
        <v>1</v>
      </c>
      <c r="D155">
        <v>1</v>
      </c>
      <c r="E155">
        <v>1</v>
      </c>
      <c r="F155">
        <v>1</v>
      </c>
      <c r="G155">
        <v>1</v>
      </c>
      <c r="H155">
        <v>2</v>
      </c>
      <c r="I155">
        <v>3</v>
      </c>
      <c r="J155">
        <v>4</v>
      </c>
      <c r="K155">
        <v>5</v>
      </c>
      <c r="L155">
        <v>1</v>
      </c>
      <c r="M155">
        <v>1</v>
      </c>
      <c r="N155">
        <v>2</v>
      </c>
      <c r="O155">
        <v>6</v>
      </c>
      <c r="P155">
        <v>3</v>
      </c>
      <c r="Q155">
        <v>5</v>
      </c>
      <c r="R155">
        <v>4</v>
      </c>
      <c r="S155">
        <v>7</v>
      </c>
      <c r="T155">
        <v>8</v>
      </c>
      <c r="U155">
        <v>9</v>
      </c>
      <c r="V155">
        <v>10</v>
      </c>
    </row>
    <row r="156" spans="1:22" x14ac:dyDescent="0.25">
      <c r="A156">
        <v>39</v>
      </c>
      <c r="B156">
        <v>1</v>
      </c>
      <c r="C156">
        <v>0</v>
      </c>
      <c r="D156">
        <v>0</v>
      </c>
      <c r="E156">
        <v>0</v>
      </c>
      <c r="F156">
        <v>1</v>
      </c>
      <c r="G156">
        <v>1</v>
      </c>
      <c r="H156">
        <v>2</v>
      </c>
      <c r="I156">
        <v>5</v>
      </c>
      <c r="J156">
        <v>1</v>
      </c>
      <c r="K156">
        <v>4</v>
      </c>
      <c r="L156">
        <v>3</v>
      </c>
      <c r="M156">
        <v>10</v>
      </c>
      <c r="N156">
        <v>6</v>
      </c>
      <c r="O156">
        <v>4</v>
      </c>
      <c r="P156">
        <v>1</v>
      </c>
      <c r="Q156">
        <v>5</v>
      </c>
      <c r="R156">
        <v>2</v>
      </c>
      <c r="S156">
        <v>3</v>
      </c>
      <c r="T156">
        <v>7</v>
      </c>
      <c r="U156">
        <v>8</v>
      </c>
      <c r="V156">
        <v>9</v>
      </c>
    </row>
    <row r="157" spans="1:22" x14ac:dyDescent="0.25">
      <c r="A157">
        <v>40</v>
      </c>
      <c r="B157">
        <v>1</v>
      </c>
      <c r="C157">
        <v>0</v>
      </c>
      <c r="D157">
        <v>1</v>
      </c>
      <c r="E157">
        <v>0</v>
      </c>
      <c r="F157">
        <v>1</v>
      </c>
      <c r="G157">
        <v>1</v>
      </c>
      <c r="H157">
        <v>5</v>
      </c>
      <c r="I157">
        <v>1</v>
      </c>
      <c r="J157">
        <v>3</v>
      </c>
      <c r="K157">
        <v>2</v>
      </c>
      <c r="L157">
        <v>4</v>
      </c>
      <c r="M157">
        <v>2</v>
      </c>
      <c r="N157">
        <v>8</v>
      </c>
      <c r="O157">
        <v>3</v>
      </c>
      <c r="P157">
        <v>7</v>
      </c>
      <c r="Q157">
        <v>6</v>
      </c>
      <c r="R157">
        <v>10</v>
      </c>
      <c r="S157">
        <v>4</v>
      </c>
      <c r="T157">
        <v>1</v>
      </c>
      <c r="U157">
        <v>5</v>
      </c>
      <c r="V157">
        <v>9</v>
      </c>
    </row>
    <row r="158" spans="1:22" x14ac:dyDescent="0.25">
      <c r="A158">
        <v>37</v>
      </c>
      <c r="B158">
        <v>0</v>
      </c>
      <c r="C158">
        <v>0</v>
      </c>
      <c r="D158">
        <v>0</v>
      </c>
      <c r="E158">
        <v>0</v>
      </c>
      <c r="F158">
        <v>1</v>
      </c>
      <c r="G158">
        <v>1</v>
      </c>
      <c r="H158">
        <v>5</v>
      </c>
      <c r="I158">
        <v>1</v>
      </c>
      <c r="J158">
        <v>3</v>
      </c>
      <c r="K158">
        <v>4</v>
      </c>
      <c r="L158">
        <v>2</v>
      </c>
      <c r="M158">
        <v>10</v>
      </c>
      <c r="N158">
        <v>1</v>
      </c>
      <c r="O158">
        <v>3</v>
      </c>
      <c r="P158">
        <v>9</v>
      </c>
      <c r="Q158">
        <v>4</v>
      </c>
      <c r="R158">
        <v>8</v>
      </c>
      <c r="S158">
        <v>6</v>
      </c>
      <c r="T158">
        <v>5</v>
      </c>
      <c r="U158">
        <v>7</v>
      </c>
      <c r="V158">
        <v>2</v>
      </c>
    </row>
    <row r="159" spans="1:22" x14ac:dyDescent="0.25">
      <c r="A159">
        <v>39</v>
      </c>
      <c r="B159">
        <v>1</v>
      </c>
      <c r="C159">
        <v>0</v>
      </c>
      <c r="D159">
        <v>0</v>
      </c>
      <c r="E159">
        <v>0</v>
      </c>
      <c r="F159">
        <v>1</v>
      </c>
      <c r="G159">
        <v>1</v>
      </c>
      <c r="H159">
        <v>1</v>
      </c>
      <c r="J159">
        <v>3</v>
      </c>
      <c r="K159">
        <v>2</v>
      </c>
      <c r="L159">
        <v>5</v>
      </c>
      <c r="M159">
        <v>2</v>
      </c>
      <c r="N159">
        <v>1</v>
      </c>
      <c r="O159">
        <v>3</v>
      </c>
      <c r="P159">
        <v>5</v>
      </c>
      <c r="Q159">
        <v>7</v>
      </c>
      <c r="R159">
        <v>4</v>
      </c>
      <c r="S159">
        <v>8</v>
      </c>
      <c r="T159">
        <v>6</v>
      </c>
      <c r="U159">
        <v>9</v>
      </c>
      <c r="V159">
        <v>10</v>
      </c>
    </row>
    <row r="160" spans="1:22" x14ac:dyDescent="0.25">
      <c r="A160">
        <v>35</v>
      </c>
      <c r="B160">
        <v>1</v>
      </c>
      <c r="C160">
        <v>0</v>
      </c>
      <c r="D160">
        <v>0</v>
      </c>
      <c r="E160">
        <v>1</v>
      </c>
      <c r="F160">
        <v>1</v>
      </c>
      <c r="G160">
        <v>0</v>
      </c>
      <c r="H160">
        <v>1</v>
      </c>
      <c r="I160">
        <v>4</v>
      </c>
      <c r="J160">
        <v>2</v>
      </c>
      <c r="K160">
        <v>3</v>
      </c>
      <c r="L160">
        <v>5</v>
      </c>
      <c r="M160">
        <v>1</v>
      </c>
      <c r="N160">
        <v>4</v>
      </c>
      <c r="O160">
        <v>10</v>
      </c>
      <c r="P160">
        <v>2</v>
      </c>
      <c r="Q160">
        <v>8</v>
      </c>
      <c r="R160">
        <v>3</v>
      </c>
      <c r="S160">
        <v>5</v>
      </c>
      <c r="T160">
        <v>9</v>
      </c>
      <c r="U160">
        <v>6</v>
      </c>
      <c r="V160">
        <v>7</v>
      </c>
    </row>
    <row r="161" spans="1:22" x14ac:dyDescent="0.25">
      <c r="A161">
        <v>47</v>
      </c>
      <c r="B161">
        <v>1</v>
      </c>
      <c r="C161">
        <v>0</v>
      </c>
      <c r="D161">
        <v>0</v>
      </c>
      <c r="E161">
        <v>1</v>
      </c>
      <c r="F161">
        <v>1</v>
      </c>
      <c r="G161">
        <v>1</v>
      </c>
      <c r="H161">
        <v>1</v>
      </c>
      <c r="I161">
        <v>2</v>
      </c>
      <c r="J161">
        <v>3</v>
      </c>
      <c r="K161">
        <v>4</v>
      </c>
      <c r="L161">
        <v>5</v>
      </c>
      <c r="M161">
        <v>1</v>
      </c>
      <c r="N161">
        <v>5</v>
      </c>
      <c r="O161">
        <v>6</v>
      </c>
      <c r="P161">
        <v>4</v>
      </c>
      <c r="Q161">
        <v>3</v>
      </c>
      <c r="R161">
        <v>7</v>
      </c>
      <c r="S161">
        <v>8</v>
      </c>
      <c r="T161">
        <v>9</v>
      </c>
      <c r="U161">
        <v>2</v>
      </c>
      <c r="V161">
        <v>10</v>
      </c>
    </row>
    <row r="162" spans="1:22" x14ac:dyDescent="0.25">
      <c r="A162">
        <v>48</v>
      </c>
      <c r="B162">
        <v>0</v>
      </c>
      <c r="C162">
        <v>0</v>
      </c>
      <c r="D162">
        <v>0</v>
      </c>
      <c r="E162">
        <v>0</v>
      </c>
      <c r="F162">
        <v>1</v>
      </c>
      <c r="G162">
        <v>0</v>
      </c>
      <c r="H162">
        <v>1</v>
      </c>
      <c r="I162">
        <v>2</v>
      </c>
      <c r="J162">
        <v>4</v>
      </c>
      <c r="K162">
        <v>3</v>
      </c>
      <c r="L162">
        <v>5</v>
      </c>
      <c r="M162">
        <v>2</v>
      </c>
      <c r="N162">
        <v>1</v>
      </c>
      <c r="O162">
        <v>3</v>
      </c>
      <c r="P162">
        <v>4</v>
      </c>
      <c r="Q162">
        <v>5</v>
      </c>
      <c r="R162">
        <v>6</v>
      </c>
      <c r="S162">
        <v>7</v>
      </c>
      <c r="T162">
        <v>8</v>
      </c>
      <c r="U162">
        <v>9</v>
      </c>
      <c r="V162">
        <v>10</v>
      </c>
    </row>
    <row r="163" spans="1:22" x14ac:dyDescent="0.25">
      <c r="A163">
        <v>36</v>
      </c>
      <c r="B163">
        <v>1</v>
      </c>
      <c r="C163">
        <v>0</v>
      </c>
      <c r="D163">
        <v>1</v>
      </c>
      <c r="E163">
        <v>0</v>
      </c>
      <c r="F163">
        <v>1</v>
      </c>
      <c r="G163">
        <v>1</v>
      </c>
      <c r="H163">
        <v>4</v>
      </c>
      <c r="I163">
        <v>1</v>
      </c>
      <c r="J163">
        <v>5</v>
      </c>
      <c r="K163">
        <v>3</v>
      </c>
      <c r="L163">
        <v>2</v>
      </c>
      <c r="M163">
        <v>10</v>
      </c>
      <c r="N163">
        <v>9</v>
      </c>
      <c r="O163">
        <v>1</v>
      </c>
      <c r="P163">
        <v>2</v>
      </c>
      <c r="Q163">
        <v>4</v>
      </c>
      <c r="R163">
        <v>7</v>
      </c>
      <c r="S163">
        <v>3</v>
      </c>
      <c r="T163">
        <v>5</v>
      </c>
      <c r="U163">
        <v>8</v>
      </c>
      <c r="V163">
        <v>6</v>
      </c>
    </row>
    <row r="164" spans="1:22" x14ac:dyDescent="0.25">
      <c r="A164">
        <v>33</v>
      </c>
      <c r="B164">
        <v>0</v>
      </c>
      <c r="C164">
        <v>0</v>
      </c>
      <c r="D164">
        <v>0</v>
      </c>
      <c r="E164">
        <v>0</v>
      </c>
      <c r="F164">
        <v>1</v>
      </c>
      <c r="G164">
        <v>0</v>
      </c>
      <c r="H164">
        <v>1</v>
      </c>
      <c r="I164">
        <v>3</v>
      </c>
      <c r="J164">
        <v>2</v>
      </c>
      <c r="K164">
        <v>4</v>
      </c>
      <c r="L164">
        <v>5</v>
      </c>
      <c r="M164">
        <v>1</v>
      </c>
      <c r="N164">
        <v>2</v>
      </c>
      <c r="O164">
        <v>7</v>
      </c>
      <c r="P164">
        <v>9</v>
      </c>
      <c r="Q164">
        <v>3</v>
      </c>
      <c r="R164">
        <v>4</v>
      </c>
      <c r="S164">
        <v>6</v>
      </c>
      <c r="T164">
        <v>8</v>
      </c>
      <c r="U164">
        <v>5</v>
      </c>
      <c r="V164">
        <v>10</v>
      </c>
    </row>
    <row r="165" spans="1:22" x14ac:dyDescent="0.25">
      <c r="A165">
        <v>31</v>
      </c>
      <c r="B165">
        <v>0</v>
      </c>
      <c r="C165">
        <v>0</v>
      </c>
      <c r="D165">
        <v>0</v>
      </c>
      <c r="E165">
        <v>0</v>
      </c>
      <c r="F165">
        <v>1</v>
      </c>
      <c r="G165">
        <v>0</v>
      </c>
      <c r="H165">
        <v>2</v>
      </c>
      <c r="I165">
        <v>4</v>
      </c>
      <c r="J165">
        <v>1</v>
      </c>
      <c r="K165">
        <v>3</v>
      </c>
      <c r="L165">
        <v>5</v>
      </c>
      <c r="M165">
        <v>10</v>
      </c>
      <c r="N165">
        <v>4</v>
      </c>
      <c r="O165">
        <v>1</v>
      </c>
      <c r="P165">
        <v>7</v>
      </c>
      <c r="Q165">
        <v>2</v>
      </c>
      <c r="R165">
        <v>6</v>
      </c>
      <c r="S165">
        <v>9</v>
      </c>
      <c r="T165">
        <v>3</v>
      </c>
      <c r="U165">
        <v>5</v>
      </c>
      <c r="V165">
        <v>8</v>
      </c>
    </row>
    <row r="166" spans="1:22" x14ac:dyDescent="0.25">
      <c r="A166">
        <v>38</v>
      </c>
      <c r="B166">
        <v>1</v>
      </c>
      <c r="C166">
        <v>0</v>
      </c>
      <c r="D166">
        <v>1</v>
      </c>
      <c r="E166">
        <v>1</v>
      </c>
      <c r="F166">
        <v>1</v>
      </c>
      <c r="G166">
        <v>0</v>
      </c>
      <c r="H166">
        <v>1</v>
      </c>
      <c r="I166">
        <v>2</v>
      </c>
      <c r="J166">
        <v>3</v>
      </c>
      <c r="K166">
        <v>4</v>
      </c>
      <c r="L166">
        <v>5</v>
      </c>
      <c r="M166">
        <v>1</v>
      </c>
      <c r="N166">
        <v>3</v>
      </c>
      <c r="O166">
        <v>2</v>
      </c>
      <c r="P166">
        <v>4</v>
      </c>
      <c r="Q166">
        <v>5</v>
      </c>
      <c r="R166">
        <v>6</v>
      </c>
      <c r="S166">
        <v>7</v>
      </c>
      <c r="T166">
        <v>8</v>
      </c>
      <c r="U166">
        <v>9</v>
      </c>
      <c r="V166">
        <v>10</v>
      </c>
    </row>
    <row r="167" spans="1:22" x14ac:dyDescent="0.25">
      <c r="A167">
        <v>34</v>
      </c>
      <c r="B167">
        <v>0</v>
      </c>
      <c r="C167">
        <v>0</v>
      </c>
      <c r="D167">
        <v>0</v>
      </c>
      <c r="E167">
        <v>0</v>
      </c>
      <c r="F167">
        <v>1</v>
      </c>
      <c r="G167">
        <v>1</v>
      </c>
      <c r="H167">
        <v>2</v>
      </c>
      <c r="I167">
        <v>1</v>
      </c>
      <c r="J167">
        <v>3</v>
      </c>
      <c r="K167">
        <v>4</v>
      </c>
      <c r="L167">
        <v>5</v>
      </c>
      <c r="M167">
        <v>1</v>
      </c>
      <c r="N167">
        <v>4</v>
      </c>
      <c r="O167">
        <v>6</v>
      </c>
      <c r="P167">
        <v>2</v>
      </c>
      <c r="Q167">
        <v>7</v>
      </c>
      <c r="R167">
        <v>3</v>
      </c>
      <c r="S167">
        <v>5</v>
      </c>
      <c r="T167">
        <v>8</v>
      </c>
      <c r="U167">
        <v>9</v>
      </c>
      <c r="V167">
        <v>10</v>
      </c>
    </row>
    <row r="168" spans="1:22" x14ac:dyDescent="0.25">
      <c r="A168">
        <v>33</v>
      </c>
      <c r="B168">
        <v>0</v>
      </c>
      <c r="C168">
        <v>0</v>
      </c>
      <c r="D168">
        <v>0</v>
      </c>
      <c r="E168">
        <v>0</v>
      </c>
      <c r="F168">
        <v>1</v>
      </c>
      <c r="G168">
        <v>0</v>
      </c>
      <c r="H168">
        <v>1</v>
      </c>
      <c r="I168">
        <v>2</v>
      </c>
      <c r="J168">
        <v>3</v>
      </c>
      <c r="K168">
        <v>4</v>
      </c>
      <c r="L168">
        <v>5</v>
      </c>
      <c r="M168">
        <v>1</v>
      </c>
      <c r="N168">
        <v>2</v>
      </c>
      <c r="O168">
        <v>4</v>
      </c>
      <c r="P168">
        <v>3</v>
      </c>
      <c r="Q168">
        <v>5</v>
      </c>
      <c r="R168">
        <v>7</v>
      </c>
      <c r="S168">
        <v>6</v>
      </c>
      <c r="T168">
        <v>10</v>
      </c>
      <c r="U168">
        <v>8</v>
      </c>
      <c r="V168">
        <v>9</v>
      </c>
    </row>
    <row r="169" spans="1:22" x14ac:dyDescent="0.25">
      <c r="A169">
        <v>33</v>
      </c>
      <c r="B169">
        <v>0</v>
      </c>
      <c r="C169">
        <v>0</v>
      </c>
      <c r="D169">
        <v>0</v>
      </c>
      <c r="E169">
        <v>0</v>
      </c>
      <c r="F169">
        <v>1</v>
      </c>
      <c r="G169">
        <v>0</v>
      </c>
      <c r="H169">
        <v>1</v>
      </c>
      <c r="I169">
        <v>3</v>
      </c>
      <c r="J169">
        <v>2</v>
      </c>
      <c r="K169">
        <v>4</v>
      </c>
      <c r="L169">
        <v>5</v>
      </c>
      <c r="M169">
        <v>10</v>
      </c>
      <c r="N169">
        <v>1</v>
      </c>
      <c r="O169">
        <v>6</v>
      </c>
      <c r="P169">
        <v>2</v>
      </c>
      <c r="Q169">
        <v>7</v>
      </c>
      <c r="R169">
        <v>3</v>
      </c>
      <c r="S169">
        <v>4</v>
      </c>
      <c r="T169">
        <v>8</v>
      </c>
      <c r="U169">
        <v>5</v>
      </c>
      <c r="V169">
        <v>9</v>
      </c>
    </row>
    <row r="170" spans="1:22" x14ac:dyDescent="0.25">
      <c r="A170">
        <v>46</v>
      </c>
      <c r="B170">
        <v>0</v>
      </c>
      <c r="C170">
        <v>0</v>
      </c>
      <c r="D170">
        <v>0</v>
      </c>
      <c r="E170">
        <v>0</v>
      </c>
      <c r="F170">
        <v>1</v>
      </c>
      <c r="G170">
        <v>0</v>
      </c>
      <c r="H170">
        <v>1</v>
      </c>
      <c r="I170">
        <v>3</v>
      </c>
      <c r="J170">
        <v>2</v>
      </c>
      <c r="K170">
        <v>4</v>
      </c>
      <c r="L170">
        <v>5</v>
      </c>
      <c r="M170">
        <v>1</v>
      </c>
      <c r="N170">
        <v>2</v>
      </c>
      <c r="O170">
        <v>4</v>
      </c>
      <c r="P170">
        <v>3</v>
      </c>
      <c r="Q170">
        <v>6</v>
      </c>
      <c r="R170">
        <v>5</v>
      </c>
      <c r="S170">
        <v>7</v>
      </c>
      <c r="T170">
        <v>8</v>
      </c>
      <c r="U170">
        <v>9</v>
      </c>
      <c r="V170">
        <v>10</v>
      </c>
    </row>
    <row r="171" spans="1:22" x14ac:dyDescent="0.25">
      <c r="A171">
        <v>38</v>
      </c>
      <c r="B171">
        <v>1</v>
      </c>
      <c r="C171">
        <v>0</v>
      </c>
      <c r="D171">
        <v>1</v>
      </c>
      <c r="E171">
        <v>0</v>
      </c>
      <c r="F171">
        <v>1</v>
      </c>
      <c r="G171">
        <v>1</v>
      </c>
      <c r="H171">
        <v>1</v>
      </c>
      <c r="I171">
        <v>2</v>
      </c>
      <c r="J171">
        <v>3</v>
      </c>
      <c r="K171">
        <v>4</v>
      </c>
      <c r="L171">
        <v>5</v>
      </c>
      <c r="M171">
        <v>2</v>
      </c>
      <c r="N171">
        <v>1</v>
      </c>
      <c r="O171">
        <v>6</v>
      </c>
      <c r="P171">
        <v>4</v>
      </c>
      <c r="Q171">
        <v>5</v>
      </c>
      <c r="R171">
        <v>10</v>
      </c>
      <c r="S171">
        <v>8</v>
      </c>
      <c r="T171">
        <v>7</v>
      </c>
      <c r="U171">
        <v>9</v>
      </c>
      <c r="V171">
        <v>3</v>
      </c>
    </row>
    <row r="172" spans="1:22" x14ac:dyDescent="0.25">
      <c r="A172">
        <v>36</v>
      </c>
      <c r="B172">
        <v>0</v>
      </c>
      <c r="C172">
        <v>0</v>
      </c>
      <c r="D172">
        <v>0</v>
      </c>
      <c r="E172">
        <v>0</v>
      </c>
      <c r="F172">
        <v>1</v>
      </c>
      <c r="G172">
        <v>1</v>
      </c>
      <c r="H172">
        <v>5</v>
      </c>
      <c r="I172">
        <v>2</v>
      </c>
      <c r="J172">
        <v>4</v>
      </c>
      <c r="K172">
        <v>3</v>
      </c>
      <c r="M172">
        <v>1</v>
      </c>
      <c r="N172">
        <v>2</v>
      </c>
      <c r="O172">
        <v>4</v>
      </c>
      <c r="P172">
        <v>3</v>
      </c>
      <c r="Q172">
        <v>6</v>
      </c>
      <c r="R172">
        <v>5</v>
      </c>
      <c r="S172">
        <v>7</v>
      </c>
      <c r="T172">
        <v>8</v>
      </c>
      <c r="U172">
        <v>9</v>
      </c>
      <c r="V172">
        <v>10</v>
      </c>
    </row>
    <row r="173" spans="1:22" x14ac:dyDescent="0.25">
      <c r="A173">
        <v>30</v>
      </c>
      <c r="B173">
        <v>0</v>
      </c>
      <c r="C173">
        <v>0</v>
      </c>
      <c r="D173">
        <v>0</v>
      </c>
      <c r="E173">
        <v>0</v>
      </c>
      <c r="F173">
        <v>1</v>
      </c>
      <c r="G173">
        <v>1</v>
      </c>
      <c r="H173">
        <v>4</v>
      </c>
      <c r="I173">
        <v>2</v>
      </c>
      <c r="J173">
        <v>1</v>
      </c>
      <c r="K173">
        <v>3</v>
      </c>
      <c r="L173">
        <v>5</v>
      </c>
      <c r="M173">
        <v>10</v>
      </c>
      <c r="N173">
        <v>8</v>
      </c>
      <c r="O173">
        <v>4</v>
      </c>
      <c r="P173">
        <v>2</v>
      </c>
      <c r="Q173">
        <v>1</v>
      </c>
      <c r="R173">
        <v>9</v>
      </c>
      <c r="S173">
        <v>7</v>
      </c>
      <c r="T173">
        <v>5</v>
      </c>
      <c r="U173">
        <v>6</v>
      </c>
      <c r="V173">
        <v>3</v>
      </c>
    </row>
    <row r="174" spans="1:22" x14ac:dyDescent="0.25">
      <c r="A174">
        <v>46</v>
      </c>
      <c r="B174">
        <v>0</v>
      </c>
      <c r="C174">
        <v>0</v>
      </c>
      <c r="D174">
        <v>0</v>
      </c>
      <c r="E174">
        <v>0</v>
      </c>
      <c r="F174">
        <v>0</v>
      </c>
      <c r="G174">
        <v>0</v>
      </c>
      <c r="H174">
        <v>5</v>
      </c>
      <c r="I174">
        <v>2</v>
      </c>
      <c r="J174">
        <v>4</v>
      </c>
      <c r="K174">
        <v>3</v>
      </c>
      <c r="L174">
        <v>1</v>
      </c>
      <c r="M174">
        <v>1</v>
      </c>
      <c r="N174">
        <v>3</v>
      </c>
      <c r="O174">
        <v>4</v>
      </c>
      <c r="P174">
        <v>5</v>
      </c>
      <c r="Q174">
        <v>7</v>
      </c>
      <c r="R174">
        <v>6</v>
      </c>
      <c r="S174">
        <v>8</v>
      </c>
      <c r="T174">
        <v>9</v>
      </c>
      <c r="U174">
        <v>10</v>
      </c>
      <c r="V174">
        <v>2</v>
      </c>
    </row>
    <row r="175" spans="1:22" x14ac:dyDescent="0.25">
      <c r="A175">
        <v>41</v>
      </c>
      <c r="B175">
        <v>1</v>
      </c>
      <c r="C175">
        <v>0</v>
      </c>
      <c r="D175">
        <v>1</v>
      </c>
      <c r="E175">
        <v>0</v>
      </c>
      <c r="F175">
        <v>1</v>
      </c>
      <c r="G175">
        <v>1</v>
      </c>
      <c r="H175">
        <v>5</v>
      </c>
      <c r="I175">
        <v>1</v>
      </c>
      <c r="J175">
        <v>2</v>
      </c>
      <c r="K175">
        <v>3</v>
      </c>
      <c r="L175">
        <v>4</v>
      </c>
      <c r="M175">
        <v>10</v>
      </c>
      <c r="N175">
        <v>8</v>
      </c>
      <c r="O175">
        <v>4</v>
      </c>
      <c r="P175">
        <v>9</v>
      </c>
      <c r="Q175">
        <v>7</v>
      </c>
      <c r="R175">
        <v>6</v>
      </c>
      <c r="S175">
        <v>5</v>
      </c>
      <c r="T175">
        <v>1</v>
      </c>
      <c r="U175">
        <v>2</v>
      </c>
      <c r="V175">
        <v>3</v>
      </c>
    </row>
    <row r="176" spans="1:22" x14ac:dyDescent="0.25">
      <c r="A176">
        <v>36</v>
      </c>
      <c r="B176">
        <v>1</v>
      </c>
      <c r="C176">
        <v>0</v>
      </c>
      <c r="D176">
        <v>1</v>
      </c>
      <c r="E176">
        <v>0</v>
      </c>
      <c r="F176">
        <v>1</v>
      </c>
      <c r="G176">
        <v>1</v>
      </c>
      <c r="H176">
        <v>1</v>
      </c>
      <c r="I176">
        <v>2</v>
      </c>
      <c r="J176">
        <v>3</v>
      </c>
      <c r="K176">
        <v>4</v>
      </c>
      <c r="L176">
        <v>5</v>
      </c>
      <c r="M176">
        <v>1</v>
      </c>
      <c r="N176">
        <v>3</v>
      </c>
      <c r="O176">
        <v>5</v>
      </c>
      <c r="P176">
        <v>2</v>
      </c>
      <c r="Q176">
        <v>4</v>
      </c>
      <c r="R176">
        <v>6</v>
      </c>
      <c r="S176">
        <v>7</v>
      </c>
      <c r="T176">
        <v>8</v>
      </c>
      <c r="U176">
        <v>9</v>
      </c>
      <c r="V176">
        <v>10</v>
      </c>
    </row>
    <row r="177" spans="1:22" x14ac:dyDescent="0.25">
      <c r="A177">
        <v>39</v>
      </c>
      <c r="B177">
        <v>1</v>
      </c>
      <c r="C177">
        <v>0</v>
      </c>
      <c r="D177">
        <v>0</v>
      </c>
      <c r="E177">
        <v>0</v>
      </c>
      <c r="F177">
        <v>1</v>
      </c>
      <c r="G177">
        <v>0</v>
      </c>
      <c r="H177">
        <v>2</v>
      </c>
      <c r="I177">
        <v>5</v>
      </c>
      <c r="J177">
        <v>1</v>
      </c>
      <c r="K177">
        <v>4</v>
      </c>
      <c r="L177">
        <v>3</v>
      </c>
      <c r="M177">
        <v>1</v>
      </c>
      <c r="N177">
        <v>2</v>
      </c>
      <c r="O177">
        <v>6</v>
      </c>
      <c r="P177">
        <v>8</v>
      </c>
      <c r="Q177">
        <v>9</v>
      </c>
      <c r="R177">
        <v>7</v>
      </c>
      <c r="S177">
        <v>3</v>
      </c>
      <c r="T177">
        <v>4</v>
      </c>
      <c r="U177">
        <v>5</v>
      </c>
      <c r="V177">
        <v>10</v>
      </c>
    </row>
    <row r="178" spans="1:22" x14ac:dyDescent="0.25">
      <c r="A178">
        <v>39</v>
      </c>
      <c r="B178">
        <v>0</v>
      </c>
      <c r="C178">
        <v>0</v>
      </c>
      <c r="D178">
        <v>0</v>
      </c>
      <c r="E178">
        <v>0</v>
      </c>
      <c r="F178">
        <v>1</v>
      </c>
      <c r="G178">
        <v>0</v>
      </c>
      <c r="H178">
        <v>1</v>
      </c>
      <c r="I178">
        <v>2</v>
      </c>
      <c r="J178">
        <v>4</v>
      </c>
      <c r="K178">
        <v>3</v>
      </c>
      <c r="L178">
        <v>5</v>
      </c>
      <c r="M178">
        <v>3</v>
      </c>
      <c r="N178">
        <v>1</v>
      </c>
      <c r="O178">
        <v>2</v>
      </c>
      <c r="P178">
        <v>4</v>
      </c>
      <c r="Q178">
        <v>5</v>
      </c>
      <c r="R178">
        <v>6</v>
      </c>
      <c r="S178">
        <v>7</v>
      </c>
      <c r="T178">
        <v>8</v>
      </c>
      <c r="U178">
        <v>9</v>
      </c>
      <c r="V178">
        <v>10</v>
      </c>
    </row>
    <row r="179" spans="1:22" x14ac:dyDescent="0.25">
      <c r="A179">
        <v>56</v>
      </c>
      <c r="B179">
        <v>1</v>
      </c>
      <c r="C179">
        <v>0</v>
      </c>
      <c r="D179">
        <v>0</v>
      </c>
      <c r="E179">
        <v>0</v>
      </c>
      <c r="F179">
        <v>0</v>
      </c>
      <c r="G179">
        <v>1</v>
      </c>
      <c r="H179">
        <v>1</v>
      </c>
      <c r="I179">
        <v>2</v>
      </c>
      <c r="J179">
        <v>4</v>
      </c>
      <c r="K179">
        <v>3</v>
      </c>
      <c r="L179">
        <v>5</v>
      </c>
      <c r="M179">
        <v>1</v>
      </c>
      <c r="N179">
        <v>2</v>
      </c>
      <c r="O179">
        <v>3</v>
      </c>
      <c r="P179">
        <v>5</v>
      </c>
      <c r="Q179">
        <v>4</v>
      </c>
      <c r="R179">
        <v>6</v>
      </c>
      <c r="S179">
        <v>7</v>
      </c>
      <c r="T179">
        <v>8</v>
      </c>
      <c r="U179">
        <v>9</v>
      </c>
      <c r="V179">
        <v>10</v>
      </c>
    </row>
    <row r="180" spans="1:22" x14ac:dyDescent="0.25">
      <c r="A180">
        <v>37</v>
      </c>
      <c r="B180">
        <v>1</v>
      </c>
      <c r="C180">
        <v>0</v>
      </c>
      <c r="D180">
        <v>1</v>
      </c>
      <c r="E180">
        <v>1</v>
      </c>
      <c r="F180">
        <v>1</v>
      </c>
      <c r="G180">
        <v>1</v>
      </c>
      <c r="I180">
        <v>2</v>
      </c>
      <c r="J180">
        <v>4</v>
      </c>
      <c r="K180">
        <v>1</v>
      </c>
      <c r="L180">
        <v>5</v>
      </c>
      <c r="M180">
        <v>4</v>
      </c>
      <c r="N180">
        <v>1</v>
      </c>
      <c r="O180">
        <v>2</v>
      </c>
      <c r="P180">
        <v>5</v>
      </c>
      <c r="Q180">
        <v>3</v>
      </c>
      <c r="R180">
        <v>6</v>
      </c>
      <c r="S180">
        <v>7</v>
      </c>
      <c r="T180">
        <v>8</v>
      </c>
      <c r="U180">
        <v>9</v>
      </c>
      <c r="V180">
        <v>10</v>
      </c>
    </row>
    <row r="181" spans="1:22" x14ac:dyDescent="0.25">
      <c r="A181">
        <v>40</v>
      </c>
      <c r="B181">
        <v>1</v>
      </c>
      <c r="C181">
        <v>0</v>
      </c>
      <c r="D181">
        <v>1</v>
      </c>
      <c r="E181">
        <v>0</v>
      </c>
      <c r="F181">
        <v>1</v>
      </c>
      <c r="G181">
        <v>1</v>
      </c>
      <c r="H181">
        <v>1</v>
      </c>
      <c r="I181">
        <v>3</v>
      </c>
      <c r="J181">
        <v>4</v>
      </c>
      <c r="K181">
        <v>2</v>
      </c>
      <c r="L181">
        <v>5</v>
      </c>
      <c r="M181">
        <v>6</v>
      </c>
      <c r="N181">
        <v>7</v>
      </c>
      <c r="O181">
        <v>8</v>
      </c>
      <c r="P181">
        <v>2</v>
      </c>
      <c r="Q181">
        <v>9</v>
      </c>
      <c r="R181">
        <v>4</v>
      </c>
      <c r="S181">
        <v>1</v>
      </c>
      <c r="T181">
        <v>5</v>
      </c>
      <c r="U181">
        <v>3</v>
      </c>
      <c r="V181">
        <v>10</v>
      </c>
    </row>
    <row r="182" spans="1:22" x14ac:dyDescent="0.25">
      <c r="A182">
        <v>36</v>
      </c>
      <c r="B182">
        <v>0</v>
      </c>
      <c r="C182">
        <v>0</v>
      </c>
      <c r="D182">
        <v>0</v>
      </c>
      <c r="E182">
        <v>0</v>
      </c>
      <c r="F182">
        <v>1</v>
      </c>
      <c r="G182">
        <v>1</v>
      </c>
      <c r="H182">
        <v>2</v>
      </c>
      <c r="I182">
        <v>5</v>
      </c>
      <c r="J182">
        <v>3</v>
      </c>
      <c r="K182">
        <v>4</v>
      </c>
      <c r="L182">
        <v>1</v>
      </c>
      <c r="M182">
        <v>2</v>
      </c>
      <c r="N182">
        <v>1</v>
      </c>
      <c r="O182">
        <v>3</v>
      </c>
      <c r="P182">
        <v>4</v>
      </c>
      <c r="Q182">
        <v>5</v>
      </c>
      <c r="R182">
        <v>6</v>
      </c>
      <c r="S182">
        <v>7</v>
      </c>
      <c r="T182">
        <v>8</v>
      </c>
      <c r="U182">
        <v>9</v>
      </c>
      <c r="V182">
        <v>10</v>
      </c>
    </row>
    <row r="183" spans="1:22" x14ac:dyDescent="0.25">
      <c r="A183">
        <v>47</v>
      </c>
      <c r="B183">
        <v>1</v>
      </c>
      <c r="C183">
        <v>1</v>
      </c>
      <c r="D183">
        <v>0</v>
      </c>
      <c r="E183">
        <v>0</v>
      </c>
      <c r="F183">
        <v>1</v>
      </c>
      <c r="G183">
        <v>1</v>
      </c>
      <c r="H183">
        <v>1</v>
      </c>
      <c r="I183">
        <v>2</v>
      </c>
      <c r="J183">
        <v>4</v>
      </c>
      <c r="K183">
        <v>5</v>
      </c>
      <c r="L183">
        <v>3</v>
      </c>
      <c r="M183">
        <v>1</v>
      </c>
      <c r="N183">
        <v>2</v>
      </c>
      <c r="O183">
        <v>3</v>
      </c>
      <c r="P183">
        <v>4</v>
      </c>
      <c r="Q183">
        <v>5</v>
      </c>
      <c r="R183">
        <v>6</v>
      </c>
      <c r="S183">
        <v>7</v>
      </c>
      <c r="T183">
        <v>8</v>
      </c>
      <c r="U183">
        <v>9</v>
      </c>
      <c r="V183">
        <v>10</v>
      </c>
    </row>
    <row r="184" spans="1:22" x14ac:dyDescent="0.25">
      <c r="A184">
        <v>34</v>
      </c>
      <c r="B184">
        <v>1</v>
      </c>
      <c r="C184">
        <v>0</v>
      </c>
      <c r="D184">
        <v>0</v>
      </c>
      <c r="E184">
        <v>0</v>
      </c>
      <c r="F184">
        <v>1</v>
      </c>
      <c r="G184">
        <v>0</v>
      </c>
      <c r="H184">
        <v>4</v>
      </c>
      <c r="I184">
        <v>1</v>
      </c>
      <c r="J184">
        <v>5</v>
      </c>
      <c r="K184">
        <v>2</v>
      </c>
      <c r="L184">
        <v>3</v>
      </c>
      <c r="M184">
        <v>6</v>
      </c>
      <c r="N184">
        <v>4</v>
      </c>
      <c r="O184">
        <v>1</v>
      </c>
      <c r="P184">
        <v>10</v>
      </c>
      <c r="Q184">
        <v>5</v>
      </c>
      <c r="R184">
        <v>9</v>
      </c>
      <c r="S184">
        <v>7</v>
      </c>
      <c r="T184">
        <v>2</v>
      </c>
      <c r="U184">
        <v>8</v>
      </c>
      <c r="V184">
        <v>3</v>
      </c>
    </row>
    <row r="185" spans="1:22" x14ac:dyDescent="0.25">
      <c r="A185">
        <v>29</v>
      </c>
      <c r="B185">
        <v>1</v>
      </c>
      <c r="C185">
        <v>1</v>
      </c>
      <c r="D185">
        <v>0</v>
      </c>
      <c r="E185">
        <v>0</v>
      </c>
      <c r="F185">
        <v>1</v>
      </c>
      <c r="G185">
        <v>0</v>
      </c>
      <c r="H185">
        <v>3</v>
      </c>
      <c r="I185">
        <v>2</v>
      </c>
      <c r="J185">
        <v>1</v>
      </c>
      <c r="K185">
        <v>4</v>
      </c>
      <c r="L185">
        <v>5</v>
      </c>
      <c r="M185">
        <v>10</v>
      </c>
      <c r="N185">
        <v>1</v>
      </c>
      <c r="O185">
        <v>5</v>
      </c>
      <c r="P185">
        <v>2</v>
      </c>
      <c r="Q185">
        <v>3</v>
      </c>
      <c r="R185">
        <v>8</v>
      </c>
      <c r="S185">
        <v>6</v>
      </c>
      <c r="T185">
        <v>7</v>
      </c>
      <c r="U185">
        <v>4</v>
      </c>
      <c r="V185">
        <v>9</v>
      </c>
    </row>
    <row r="186" spans="1:22" x14ac:dyDescent="0.25">
      <c r="A186">
        <v>42</v>
      </c>
      <c r="B186">
        <v>0</v>
      </c>
      <c r="C186">
        <v>0</v>
      </c>
      <c r="D186">
        <v>1</v>
      </c>
      <c r="E186">
        <v>0</v>
      </c>
      <c r="F186">
        <v>1</v>
      </c>
      <c r="G186">
        <v>1</v>
      </c>
      <c r="H186">
        <v>3</v>
      </c>
      <c r="I186">
        <v>2</v>
      </c>
      <c r="J186">
        <v>1</v>
      </c>
      <c r="K186">
        <v>4</v>
      </c>
      <c r="L186">
        <v>5</v>
      </c>
      <c r="M186">
        <v>10</v>
      </c>
      <c r="N186">
        <v>7</v>
      </c>
      <c r="O186">
        <v>2</v>
      </c>
      <c r="P186">
        <v>6</v>
      </c>
      <c r="Q186">
        <v>5</v>
      </c>
      <c r="R186">
        <v>9</v>
      </c>
      <c r="S186">
        <v>8</v>
      </c>
      <c r="T186">
        <v>4</v>
      </c>
      <c r="U186">
        <v>3</v>
      </c>
      <c r="V186">
        <v>1</v>
      </c>
    </row>
    <row r="187" spans="1:22" x14ac:dyDescent="0.25">
      <c r="A187">
        <v>42</v>
      </c>
      <c r="B187">
        <v>0</v>
      </c>
      <c r="C187">
        <v>0</v>
      </c>
      <c r="D187">
        <v>0</v>
      </c>
      <c r="E187">
        <v>0</v>
      </c>
      <c r="F187">
        <v>1</v>
      </c>
      <c r="G187">
        <v>1</v>
      </c>
      <c r="H187">
        <v>1</v>
      </c>
      <c r="I187">
        <v>4</v>
      </c>
      <c r="J187">
        <v>2</v>
      </c>
      <c r="K187">
        <v>3</v>
      </c>
      <c r="L187">
        <v>5</v>
      </c>
      <c r="M187">
        <v>1</v>
      </c>
      <c r="N187">
        <v>2</v>
      </c>
      <c r="O187">
        <v>3</v>
      </c>
      <c r="P187">
        <v>4</v>
      </c>
      <c r="Q187">
        <v>5</v>
      </c>
      <c r="R187">
        <v>6</v>
      </c>
      <c r="S187">
        <v>7</v>
      </c>
      <c r="T187">
        <v>8</v>
      </c>
      <c r="U187">
        <v>9</v>
      </c>
      <c r="V187">
        <v>10</v>
      </c>
    </row>
    <row r="188" spans="1:22" x14ac:dyDescent="0.25">
      <c r="A188">
        <v>36</v>
      </c>
      <c r="B188">
        <v>0</v>
      </c>
      <c r="C188">
        <v>0</v>
      </c>
      <c r="D188">
        <v>0</v>
      </c>
      <c r="E188">
        <v>0</v>
      </c>
      <c r="F188">
        <v>0</v>
      </c>
      <c r="G188">
        <v>0</v>
      </c>
      <c r="L188">
        <v>1</v>
      </c>
      <c r="M188">
        <v>1</v>
      </c>
      <c r="N188">
        <v>2</v>
      </c>
      <c r="O188">
        <v>3</v>
      </c>
      <c r="P188">
        <v>4</v>
      </c>
      <c r="Q188">
        <v>5</v>
      </c>
      <c r="R188">
        <v>6</v>
      </c>
      <c r="S188">
        <v>7</v>
      </c>
      <c r="T188">
        <v>8</v>
      </c>
      <c r="U188">
        <v>9</v>
      </c>
      <c r="V188">
        <v>10</v>
      </c>
    </row>
    <row r="189" spans="1:22" x14ac:dyDescent="0.25">
      <c r="A189">
        <v>44</v>
      </c>
      <c r="B189">
        <v>1</v>
      </c>
      <c r="C189">
        <v>0</v>
      </c>
      <c r="D189">
        <v>1</v>
      </c>
      <c r="E189">
        <v>1</v>
      </c>
      <c r="F189">
        <v>1</v>
      </c>
      <c r="G189">
        <v>1</v>
      </c>
      <c r="H189">
        <v>4</v>
      </c>
      <c r="I189">
        <v>1</v>
      </c>
      <c r="J189">
        <v>5</v>
      </c>
      <c r="K189">
        <v>2</v>
      </c>
      <c r="L189">
        <v>3</v>
      </c>
      <c r="M189">
        <v>7</v>
      </c>
      <c r="N189">
        <v>1</v>
      </c>
      <c r="O189">
        <v>2</v>
      </c>
      <c r="P189">
        <v>3</v>
      </c>
      <c r="Q189">
        <v>4</v>
      </c>
      <c r="R189">
        <v>5</v>
      </c>
      <c r="S189">
        <v>6</v>
      </c>
      <c r="T189">
        <v>8</v>
      </c>
      <c r="U189">
        <v>9</v>
      </c>
      <c r="V189">
        <v>10</v>
      </c>
    </row>
    <row r="190" spans="1:22" x14ac:dyDescent="0.25">
      <c r="A190">
        <v>39</v>
      </c>
      <c r="B190">
        <v>1</v>
      </c>
      <c r="C190">
        <v>0</v>
      </c>
      <c r="D190">
        <v>0</v>
      </c>
      <c r="E190">
        <v>0</v>
      </c>
      <c r="F190">
        <v>1</v>
      </c>
      <c r="G190">
        <v>0</v>
      </c>
      <c r="H190">
        <v>1</v>
      </c>
      <c r="I190">
        <v>3</v>
      </c>
      <c r="J190">
        <v>2</v>
      </c>
      <c r="K190">
        <v>4</v>
      </c>
      <c r="L190">
        <v>5</v>
      </c>
      <c r="M190">
        <v>9</v>
      </c>
      <c r="N190">
        <v>4</v>
      </c>
      <c r="O190">
        <v>1</v>
      </c>
      <c r="P190">
        <v>2</v>
      </c>
      <c r="Q190">
        <v>3</v>
      </c>
      <c r="R190">
        <v>5</v>
      </c>
      <c r="S190">
        <v>6</v>
      </c>
      <c r="T190">
        <v>7</v>
      </c>
      <c r="U190">
        <v>8</v>
      </c>
      <c r="V190">
        <v>10</v>
      </c>
    </row>
    <row r="191" spans="1:22" x14ac:dyDescent="0.25">
      <c r="A191">
        <v>39</v>
      </c>
      <c r="B191">
        <v>1</v>
      </c>
      <c r="C191">
        <v>1</v>
      </c>
      <c r="D191">
        <v>1</v>
      </c>
      <c r="E191">
        <v>0</v>
      </c>
      <c r="F191">
        <v>1</v>
      </c>
      <c r="G191">
        <v>1</v>
      </c>
      <c r="J191">
        <v>5</v>
      </c>
      <c r="K191">
        <v>4</v>
      </c>
      <c r="M191">
        <v>1</v>
      </c>
      <c r="N191">
        <v>5</v>
      </c>
      <c r="O191">
        <v>6</v>
      </c>
      <c r="P191">
        <v>2</v>
      </c>
      <c r="Q191">
        <v>7</v>
      </c>
      <c r="R191">
        <v>3</v>
      </c>
      <c r="S191">
        <v>4</v>
      </c>
      <c r="T191">
        <v>8</v>
      </c>
      <c r="U191">
        <v>9</v>
      </c>
      <c r="V191">
        <v>10</v>
      </c>
    </row>
    <row r="192" spans="1:22" x14ac:dyDescent="0.25">
      <c r="A192">
        <v>35</v>
      </c>
      <c r="B192">
        <v>0</v>
      </c>
      <c r="C192">
        <v>0</v>
      </c>
      <c r="D192">
        <v>0</v>
      </c>
      <c r="E192">
        <v>0</v>
      </c>
      <c r="F192">
        <v>1</v>
      </c>
      <c r="G192">
        <v>0</v>
      </c>
      <c r="H192">
        <v>3</v>
      </c>
      <c r="I192">
        <v>1</v>
      </c>
      <c r="J192">
        <v>5</v>
      </c>
      <c r="K192">
        <v>4</v>
      </c>
      <c r="L192">
        <v>2</v>
      </c>
      <c r="M192">
        <v>8</v>
      </c>
      <c r="N192">
        <v>4</v>
      </c>
      <c r="O192">
        <v>2</v>
      </c>
      <c r="P192">
        <v>10</v>
      </c>
      <c r="Q192">
        <v>6</v>
      </c>
      <c r="R192">
        <v>9</v>
      </c>
      <c r="S192">
        <v>7</v>
      </c>
      <c r="T192">
        <v>1</v>
      </c>
      <c r="U192">
        <v>3</v>
      </c>
      <c r="V192">
        <v>5</v>
      </c>
    </row>
    <row r="193" spans="1:22" x14ac:dyDescent="0.25">
      <c r="A193">
        <v>34</v>
      </c>
      <c r="B193">
        <v>1</v>
      </c>
      <c r="C193">
        <v>0</v>
      </c>
      <c r="D193">
        <v>1</v>
      </c>
      <c r="E193">
        <v>0</v>
      </c>
      <c r="F193">
        <v>1</v>
      </c>
      <c r="G193">
        <v>1</v>
      </c>
      <c r="H193">
        <v>1</v>
      </c>
      <c r="I193">
        <v>2</v>
      </c>
      <c r="J193">
        <v>5</v>
      </c>
      <c r="K193">
        <v>4</v>
      </c>
      <c r="L193">
        <v>3</v>
      </c>
      <c r="M193">
        <v>10</v>
      </c>
      <c r="N193">
        <v>5</v>
      </c>
      <c r="O193">
        <v>3</v>
      </c>
      <c r="P193">
        <v>9</v>
      </c>
      <c r="Q193">
        <v>2</v>
      </c>
      <c r="R193">
        <v>8</v>
      </c>
      <c r="S193">
        <v>7</v>
      </c>
      <c r="T193">
        <v>1</v>
      </c>
      <c r="U193">
        <v>6</v>
      </c>
      <c r="V193">
        <v>4</v>
      </c>
    </row>
    <row r="194" spans="1:22" x14ac:dyDescent="0.25">
      <c r="A194">
        <v>33</v>
      </c>
      <c r="B194">
        <v>1</v>
      </c>
      <c r="C194">
        <v>0</v>
      </c>
      <c r="D194">
        <v>0</v>
      </c>
      <c r="E194">
        <v>0</v>
      </c>
      <c r="F194">
        <v>1</v>
      </c>
      <c r="G194">
        <v>1</v>
      </c>
      <c r="H194">
        <v>5</v>
      </c>
      <c r="I194">
        <v>2</v>
      </c>
      <c r="K194">
        <v>4</v>
      </c>
      <c r="L194">
        <v>3</v>
      </c>
      <c r="M194">
        <v>10</v>
      </c>
      <c r="N194">
        <v>5</v>
      </c>
      <c r="O194">
        <v>1</v>
      </c>
      <c r="P194">
        <v>2</v>
      </c>
      <c r="Q194">
        <v>4</v>
      </c>
      <c r="R194">
        <v>3</v>
      </c>
      <c r="S194">
        <v>9</v>
      </c>
      <c r="T194">
        <v>7</v>
      </c>
      <c r="U194">
        <v>8</v>
      </c>
      <c r="V194">
        <v>6</v>
      </c>
    </row>
    <row r="195" spans="1:22" x14ac:dyDescent="0.25">
      <c r="A195">
        <v>35</v>
      </c>
      <c r="B195">
        <v>0</v>
      </c>
      <c r="C195">
        <v>0</v>
      </c>
      <c r="D195">
        <v>0</v>
      </c>
      <c r="E195">
        <v>0</v>
      </c>
      <c r="F195">
        <v>1</v>
      </c>
      <c r="G195">
        <v>0</v>
      </c>
      <c r="H195">
        <v>1</v>
      </c>
      <c r="I195">
        <v>3</v>
      </c>
      <c r="J195">
        <v>5</v>
      </c>
      <c r="K195">
        <v>2</v>
      </c>
      <c r="L195">
        <v>4</v>
      </c>
      <c r="M195">
        <v>1</v>
      </c>
      <c r="N195">
        <v>3</v>
      </c>
      <c r="O195">
        <v>5</v>
      </c>
      <c r="P195">
        <v>4</v>
      </c>
      <c r="Q195">
        <v>6</v>
      </c>
      <c r="R195">
        <v>2</v>
      </c>
      <c r="S195">
        <v>7</v>
      </c>
      <c r="T195">
        <v>8</v>
      </c>
      <c r="U195">
        <v>9</v>
      </c>
      <c r="V195">
        <v>10</v>
      </c>
    </row>
    <row r="196" spans="1:22" x14ac:dyDescent="0.25">
      <c r="A196">
        <v>31</v>
      </c>
      <c r="B196">
        <v>0</v>
      </c>
      <c r="C196">
        <v>0</v>
      </c>
      <c r="D196">
        <v>0</v>
      </c>
      <c r="E196">
        <v>0</v>
      </c>
      <c r="F196">
        <v>0</v>
      </c>
      <c r="G196">
        <v>0</v>
      </c>
      <c r="H196">
        <v>1</v>
      </c>
      <c r="I196">
        <v>3</v>
      </c>
      <c r="J196">
        <v>4</v>
      </c>
      <c r="K196">
        <v>2</v>
      </c>
      <c r="L196">
        <v>5</v>
      </c>
      <c r="M196">
        <v>10</v>
      </c>
      <c r="N196">
        <v>4</v>
      </c>
      <c r="O196">
        <v>2</v>
      </c>
      <c r="P196">
        <v>1</v>
      </c>
      <c r="Q196">
        <v>3</v>
      </c>
      <c r="R196">
        <v>7</v>
      </c>
      <c r="S196">
        <v>9</v>
      </c>
      <c r="T196">
        <v>5</v>
      </c>
      <c r="U196">
        <v>8</v>
      </c>
      <c r="V196">
        <v>6</v>
      </c>
    </row>
    <row r="197" spans="1:22" x14ac:dyDescent="0.25">
      <c r="B197">
        <v>1</v>
      </c>
      <c r="C197">
        <v>0</v>
      </c>
      <c r="D197">
        <v>0</v>
      </c>
      <c r="E197">
        <v>0</v>
      </c>
      <c r="F197">
        <v>1</v>
      </c>
      <c r="G197">
        <v>1</v>
      </c>
      <c r="H197">
        <v>2</v>
      </c>
      <c r="I197">
        <v>5</v>
      </c>
      <c r="J197">
        <v>1</v>
      </c>
      <c r="K197">
        <v>3</v>
      </c>
      <c r="M197">
        <v>1</v>
      </c>
      <c r="N197">
        <v>2</v>
      </c>
      <c r="O197">
        <v>3</v>
      </c>
      <c r="P197">
        <v>4</v>
      </c>
      <c r="Q197">
        <v>5</v>
      </c>
      <c r="R197">
        <v>6</v>
      </c>
      <c r="S197">
        <v>7</v>
      </c>
      <c r="T197">
        <v>8</v>
      </c>
      <c r="U197">
        <v>9</v>
      </c>
      <c r="V197">
        <v>10</v>
      </c>
    </row>
    <row r="198" spans="1:22" x14ac:dyDescent="0.25">
      <c r="A198">
        <v>40</v>
      </c>
      <c r="B198">
        <v>1</v>
      </c>
      <c r="C198">
        <v>0</v>
      </c>
      <c r="D198">
        <v>1</v>
      </c>
      <c r="E198">
        <v>0</v>
      </c>
      <c r="F198">
        <v>1</v>
      </c>
      <c r="G198">
        <v>1</v>
      </c>
      <c r="H198">
        <v>4</v>
      </c>
      <c r="I198">
        <v>2</v>
      </c>
      <c r="J198">
        <v>5</v>
      </c>
      <c r="K198">
        <v>1</v>
      </c>
      <c r="L198">
        <v>3</v>
      </c>
      <c r="M198">
        <v>2</v>
      </c>
      <c r="N198">
        <v>9</v>
      </c>
      <c r="O198">
        <v>10</v>
      </c>
      <c r="P198">
        <v>4</v>
      </c>
      <c r="Q198">
        <v>1</v>
      </c>
      <c r="R198">
        <v>3</v>
      </c>
      <c r="S198">
        <v>8</v>
      </c>
      <c r="T198">
        <v>6</v>
      </c>
      <c r="U198">
        <v>7</v>
      </c>
      <c r="V198">
        <v>5</v>
      </c>
    </row>
    <row r="199" spans="1:22" x14ac:dyDescent="0.25">
      <c r="A199">
        <v>27</v>
      </c>
      <c r="B199">
        <v>1</v>
      </c>
      <c r="C199">
        <v>0</v>
      </c>
      <c r="D199">
        <v>0</v>
      </c>
      <c r="E199">
        <v>0</v>
      </c>
      <c r="F199">
        <v>1</v>
      </c>
      <c r="G199">
        <v>0</v>
      </c>
      <c r="H199">
        <v>5</v>
      </c>
      <c r="I199">
        <v>2</v>
      </c>
      <c r="J199">
        <v>4</v>
      </c>
      <c r="K199">
        <v>3</v>
      </c>
      <c r="L199">
        <v>1</v>
      </c>
      <c r="M199">
        <v>10</v>
      </c>
      <c r="N199">
        <v>8</v>
      </c>
      <c r="O199">
        <v>2</v>
      </c>
      <c r="P199">
        <v>4</v>
      </c>
      <c r="Q199">
        <v>3</v>
      </c>
      <c r="R199">
        <v>6</v>
      </c>
      <c r="S199">
        <v>7</v>
      </c>
      <c r="T199">
        <v>5</v>
      </c>
      <c r="U199">
        <v>9</v>
      </c>
      <c r="V199">
        <v>1</v>
      </c>
    </row>
    <row r="200" spans="1:22" x14ac:dyDescent="0.25">
      <c r="A200">
        <v>38</v>
      </c>
      <c r="B200">
        <v>0</v>
      </c>
      <c r="C200">
        <v>0</v>
      </c>
      <c r="D200">
        <v>0</v>
      </c>
      <c r="E200">
        <v>0</v>
      </c>
      <c r="F200">
        <v>1</v>
      </c>
      <c r="G200">
        <v>0</v>
      </c>
      <c r="H200">
        <v>5</v>
      </c>
      <c r="J200">
        <v>4</v>
      </c>
      <c r="M200">
        <v>2</v>
      </c>
      <c r="N200">
        <v>10</v>
      </c>
      <c r="O200">
        <v>3</v>
      </c>
      <c r="P200">
        <v>9</v>
      </c>
      <c r="Q200">
        <v>4</v>
      </c>
      <c r="R200">
        <v>5</v>
      </c>
      <c r="S200">
        <v>8</v>
      </c>
      <c r="T200">
        <v>6</v>
      </c>
      <c r="U200">
        <v>7</v>
      </c>
      <c r="V200">
        <v>1</v>
      </c>
    </row>
    <row r="201" spans="1:22" x14ac:dyDescent="0.25">
      <c r="A201">
        <v>37</v>
      </c>
      <c r="B201">
        <v>0</v>
      </c>
      <c r="C201">
        <v>0</v>
      </c>
      <c r="D201">
        <v>0</v>
      </c>
      <c r="E201">
        <v>0</v>
      </c>
      <c r="F201">
        <v>1</v>
      </c>
      <c r="G201">
        <v>1</v>
      </c>
      <c r="H201">
        <v>1</v>
      </c>
      <c r="I201">
        <v>2</v>
      </c>
      <c r="J201">
        <v>3</v>
      </c>
      <c r="K201">
        <v>4</v>
      </c>
      <c r="L201">
        <v>5</v>
      </c>
      <c r="M201">
        <v>2</v>
      </c>
      <c r="N201">
        <v>1</v>
      </c>
      <c r="O201">
        <v>3</v>
      </c>
      <c r="P201">
        <v>4</v>
      </c>
      <c r="Q201">
        <v>5</v>
      </c>
      <c r="R201">
        <v>6</v>
      </c>
      <c r="S201">
        <v>7</v>
      </c>
      <c r="T201">
        <v>8</v>
      </c>
      <c r="U201">
        <v>9</v>
      </c>
      <c r="V201">
        <v>10</v>
      </c>
    </row>
    <row r="202" spans="1:22" x14ac:dyDescent="0.25">
      <c r="A202">
        <v>36</v>
      </c>
      <c r="B202">
        <v>0</v>
      </c>
      <c r="C202">
        <v>0</v>
      </c>
      <c r="D202">
        <v>0</v>
      </c>
      <c r="E202">
        <v>0</v>
      </c>
      <c r="F202">
        <v>1</v>
      </c>
      <c r="G202">
        <v>1</v>
      </c>
      <c r="H202">
        <v>1</v>
      </c>
      <c r="I202">
        <v>3</v>
      </c>
      <c r="J202">
        <v>2</v>
      </c>
      <c r="K202">
        <v>4</v>
      </c>
      <c r="L202">
        <v>5</v>
      </c>
      <c r="M202">
        <v>10</v>
      </c>
      <c r="N202">
        <v>3</v>
      </c>
      <c r="O202">
        <v>1</v>
      </c>
      <c r="P202">
        <v>2</v>
      </c>
      <c r="Q202">
        <v>4</v>
      </c>
      <c r="R202">
        <v>6</v>
      </c>
      <c r="S202">
        <v>5</v>
      </c>
      <c r="T202">
        <v>7</v>
      </c>
      <c r="U202">
        <v>8</v>
      </c>
      <c r="V202">
        <v>9</v>
      </c>
    </row>
    <row r="203" spans="1:22" x14ac:dyDescent="0.25">
      <c r="A203">
        <v>40</v>
      </c>
      <c r="B203">
        <v>0</v>
      </c>
      <c r="C203">
        <v>0</v>
      </c>
      <c r="D203">
        <v>0</v>
      </c>
      <c r="E203">
        <v>0</v>
      </c>
      <c r="F203">
        <v>1</v>
      </c>
      <c r="G203">
        <v>1</v>
      </c>
      <c r="H203">
        <v>5</v>
      </c>
      <c r="J203">
        <v>4</v>
      </c>
      <c r="K203">
        <v>2</v>
      </c>
      <c r="L203">
        <v>1</v>
      </c>
      <c r="M203">
        <v>3</v>
      </c>
      <c r="N203">
        <v>4</v>
      </c>
      <c r="O203">
        <v>2</v>
      </c>
      <c r="P203">
        <v>7</v>
      </c>
      <c r="Q203">
        <v>5</v>
      </c>
      <c r="R203">
        <v>8</v>
      </c>
      <c r="S203">
        <v>6</v>
      </c>
      <c r="T203">
        <v>10</v>
      </c>
      <c r="U203">
        <v>9</v>
      </c>
      <c r="V203">
        <v>1</v>
      </c>
    </row>
    <row r="204" spans="1:22" x14ac:dyDescent="0.25">
      <c r="A204">
        <v>33</v>
      </c>
      <c r="B204">
        <v>0</v>
      </c>
      <c r="C204">
        <v>0</v>
      </c>
      <c r="D204">
        <v>0</v>
      </c>
      <c r="E204">
        <v>0</v>
      </c>
      <c r="F204">
        <v>0</v>
      </c>
      <c r="G204">
        <v>1</v>
      </c>
      <c r="H204">
        <v>1</v>
      </c>
      <c r="I204">
        <v>4</v>
      </c>
      <c r="J204">
        <v>5</v>
      </c>
      <c r="K204">
        <v>2</v>
      </c>
      <c r="L204">
        <v>3</v>
      </c>
      <c r="M204">
        <v>1</v>
      </c>
      <c r="N204">
        <v>2</v>
      </c>
      <c r="O204">
        <v>4</v>
      </c>
      <c r="P204">
        <v>5</v>
      </c>
      <c r="Q204">
        <v>3</v>
      </c>
      <c r="R204">
        <v>6</v>
      </c>
      <c r="S204">
        <v>7</v>
      </c>
      <c r="T204">
        <v>8</v>
      </c>
      <c r="U204">
        <v>9</v>
      </c>
      <c r="V204">
        <v>10</v>
      </c>
    </row>
    <row r="205" spans="1:22" x14ac:dyDescent="0.25">
      <c r="A205">
        <v>29</v>
      </c>
      <c r="B205">
        <v>0</v>
      </c>
      <c r="C205">
        <v>0</v>
      </c>
      <c r="D205">
        <v>0</v>
      </c>
      <c r="E205">
        <v>0</v>
      </c>
      <c r="F205">
        <v>1</v>
      </c>
      <c r="G205">
        <v>1</v>
      </c>
      <c r="H205">
        <v>3</v>
      </c>
      <c r="I205">
        <v>2</v>
      </c>
      <c r="J205">
        <v>1</v>
      </c>
      <c r="K205">
        <v>4</v>
      </c>
      <c r="L205">
        <v>5</v>
      </c>
      <c r="M205">
        <v>6</v>
      </c>
      <c r="N205">
        <v>1</v>
      </c>
      <c r="O205">
        <v>4</v>
      </c>
      <c r="P205">
        <v>2</v>
      </c>
      <c r="Q205">
        <v>3</v>
      </c>
      <c r="R205">
        <v>7</v>
      </c>
      <c r="S205">
        <v>9</v>
      </c>
      <c r="T205">
        <v>10</v>
      </c>
      <c r="U205">
        <v>8</v>
      </c>
      <c r="V205">
        <v>5</v>
      </c>
    </row>
    <row r="206" spans="1:22" x14ac:dyDescent="0.25">
      <c r="A206">
        <v>36</v>
      </c>
      <c r="B206">
        <v>1</v>
      </c>
      <c r="C206">
        <v>0</v>
      </c>
      <c r="D206">
        <v>1</v>
      </c>
      <c r="E206">
        <v>1</v>
      </c>
      <c r="F206">
        <v>1</v>
      </c>
      <c r="G206">
        <v>0</v>
      </c>
      <c r="H206">
        <v>4</v>
      </c>
      <c r="I206">
        <v>2</v>
      </c>
      <c r="J206">
        <v>1</v>
      </c>
      <c r="K206">
        <v>5</v>
      </c>
      <c r="L206">
        <v>3</v>
      </c>
      <c r="M206">
        <v>2</v>
      </c>
      <c r="N206">
        <v>1</v>
      </c>
      <c r="O206">
        <v>3</v>
      </c>
      <c r="P206">
        <v>4</v>
      </c>
      <c r="Q206">
        <v>5</v>
      </c>
      <c r="R206">
        <v>6</v>
      </c>
      <c r="S206">
        <v>7</v>
      </c>
      <c r="T206">
        <v>8</v>
      </c>
      <c r="U206">
        <v>9</v>
      </c>
      <c r="V206">
        <v>10</v>
      </c>
    </row>
    <row r="209" spans="1:22" x14ac:dyDescent="0.25">
      <c r="A209">
        <v>36</v>
      </c>
      <c r="B209">
        <v>0</v>
      </c>
      <c r="C209">
        <v>0</v>
      </c>
      <c r="D209">
        <v>0</v>
      </c>
      <c r="E209">
        <v>0</v>
      </c>
      <c r="F209">
        <v>0</v>
      </c>
      <c r="G209">
        <v>0</v>
      </c>
      <c r="L209">
        <v>1</v>
      </c>
      <c r="M209">
        <v>1</v>
      </c>
      <c r="N209">
        <v>3</v>
      </c>
      <c r="O209">
        <v>4</v>
      </c>
      <c r="P209">
        <v>5</v>
      </c>
      <c r="Q209">
        <v>6</v>
      </c>
      <c r="R209">
        <v>7</v>
      </c>
      <c r="S209">
        <v>8</v>
      </c>
      <c r="T209">
        <v>9</v>
      </c>
      <c r="U209">
        <v>2</v>
      </c>
      <c r="V209">
        <v>10</v>
      </c>
    </row>
    <row r="210" spans="1:22" x14ac:dyDescent="0.25">
      <c r="A210">
        <v>18</v>
      </c>
      <c r="B210">
        <v>1</v>
      </c>
      <c r="C210">
        <v>0</v>
      </c>
      <c r="D210">
        <v>1</v>
      </c>
      <c r="E210">
        <v>1</v>
      </c>
      <c r="F210">
        <v>1</v>
      </c>
      <c r="G210">
        <v>0</v>
      </c>
      <c r="H210">
        <v>3</v>
      </c>
      <c r="I210">
        <v>1</v>
      </c>
      <c r="J210">
        <v>4</v>
      </c>
      <c r="K210">
        <v>2</v>
      </c>
      <c r="L210">
        <v>5</v>
      </c>
      <c r="M210">
        <v>8</v>
      </c>
      <c r="N210">
        <v>7</v>
      </c>
      <c r="O210">
        <v>2</v>
      </c>
      <c r="P210">
        <v>9</v>
      </c>
      <c r="Q210">
        <v>3</v>
      </c>
      <c r="R210">
        <v>10</v>
      </c>
      <c r="S210">
        <v>6</v>
      </c>
      <c r="T210">
        <v>1</v>
      </c>
      <c r="U210">
        <v>5</v>
      </c>
      <c r="V210">
        <v>4</v>
      </c>
    </row>
    <row r="211" spans="1:22" x14ac:dyDescent="0.25">
      <c r="A211">
        <v>29</v>
      </c>
      <c r="B211">
        <v>0</v>
      </c>
      <c r="C211">
        <v>0</v>
      </c>
      <c r="D211">
        <v>0</v>
      </c>
      <c r="E211">
        <v>0</v>
      </c>
      <c r="F211">
        <v>1</v>
      </c>
      <c r="G211">
        <v>0</v>
      </c>
      <c r="H211">
        <v>1</v>
      </c>
      <c r="I211">
        <v>2</v>
      </c>
      <c r="J211">
        <v>3</v>
      </c>
      <c r="K211">
        <v>4</v>
      </c>
      <c r="L211">
        <v>5</v>
      </c>
      <c r="M211">
        <v>1</v>
      </c>
      <c r="N211">
        <v>2</v>
      </c>
      <c r="O211">
        <v>3</v>
      </c>
      <c r="P211">
        <v>4</v>
      </c>
      <c r="Q211">
        <v>5</v>
      </c>
      <c r="R211">
        <v>6</v>
      </c>
      <c r="S211">
        <v>7</v>
      </c>
      <c r="T211">
        <v>8</v>
      </c>
      <c r="U211">
        <v>9</v>
      </c>
      <c r="V211">
        <v>10</v>
      </c>
    </row>
    <row r="212" spans="1:22" x14ac:dyDescent="0.25">
      <c r="A212">
        <v>36</v>
      </c>
      <c r="B212">
        <v>0</v>
      </c>
      <c r="C212">
        <v>0</v>
      </c>
      <c r="D212">
        <v>0</v>
      </c>
      <c r="E212">
        <v>0</v>
      </c>
      <c r="F212">
        <v>1</v>
      </c>
      <c r="G212">
        <v>1</v>
      </c>
      <c r="H212">
        <v>1</v>
      </c>
      <c r="I212">
        <v>2</v>
      </c>
      <c r="J212">
        <v>3</v>
      </c>
      <c r="K212">
        <v>4</v>
      </c>
      <c r="L212">
        <v>5</v>
      </c>
      <c r="M212">
        <v>3</v>
      </c>
      <c r="N212">
        <v>6</v>
      </c>
      <c r="O212">
        <v>10</v>
      </c>
      <c r="P212">
        <v>5</v>
      </c>
      <c r="Q212">
        <v>2</v>
      </c>
      <c r="R212">
        <v>9</v>
      </c>
      <c r="S212">
        <v>4</v>
      </c>
      <c r="T212">
        <v>7</v>
      </c>
      <c r="U212">
        <v>8</v>
      </c>
      <c r="V212">
        <v>1</v>
      </c>
    </row>
    <row r="213" spans="1:22" x14ac:dyDescent="0.25">
      <c r="A213">
        <v>37</v>
      </c>
      <c r="B213">
        <v>1</v>
      </c>
      <c r="C213">
        <v>0</v>
      </c>
      <c r="D213">
        <v>0</v>
      </c>
      <c r="E213">
        <v>0</v>
      </c>
      <c r="F213">
        <v>1</v>
      </c>
      <c r="G213">
        <v>1</v>
      </c>
      <c r="H213">
        <v>2</v>
      </c>
      <c r="I213">
        <v>3</v>
      </c>
      <c r="J213">
        <v>1</v>
      </c>
      <c r="K213">
        <v>4</v>
      </c>
      <c r="L213">
        <v>5</v>
      </c>
      <c r="M213">
        <v>6</v>
      </c>
      <c r="N213">
        <v>7</v>
      </c>
      <c r="O213">
        <v>2</v>
      </c>
      <c r="P213">
        <v>8</v>
      </c>
      <c r="Q213">
        <v>10</v>
      </c>
      <c r="R213">
        <v>1</v>
      </c>
      <c r="S213">
        <v>3</v>
      </c>
      <c r="T213">
        <v>4</v>
      </c>
      <c r="U213">
        <v>9</v>
      </c>
      <c r="V213">
        <v>5</v>
      </c>
    </row>
    <row r="214" spans="1:22" x14ac:dyDescent="0.25">
      <c r="A214">
        <v>35</v>
      </c>
      <c r="B214">
        <v>0</v>
      </c>
      <c r="C214">
        <v>0</v>
      </c>
      <c r="D214">
        <v>0</v>
      </c>
      <c r="E214">
        <v>0</v>
      </c>
      <c r="F214">
        <v>0</v>
      </c>
      <c r="G214">
        <v>0</v>
      </c>
      <c r="H214">
        <v>2</v>
      </c>
      <c r="I214">
        <v>4</v>
      </c>
      <c r="J214">
        <v>3</v>
      </c>
      <c r="K214">
        <v>5</v>
      </c>
      <c r="L214">
        <v>1</v>
      </c>
      <c r="M214">
        <v>1</v>
      </c>
      <c r="N214">
        <v>2</v>
      </c>
      <c r="O214">
        <v>3</v>
      </c>
      <c r="P214">
        <v>4</v>
      </c>
      <c r="Q214">
        <v>5</v>
      </c>
      <c r="R214">
        <v>6</v>
      </c>
      <c r="S214">
        <v>7</v>
      </c>
      <c r="T214">
        <v>8</v>
      </c>
      <c r="U214">
        <v>9</v>
      </c>
      <c r="V214">
        <v>10</v>
      </c>
    </row>
    <row r="215" spans="1:22" x14ac:dyDescent="0.25">
      <c r="A215">
        <v>32</v>
      </c>
      <c r="B215">
        <v>0</v>
      </c>
      <c r="C215">
        <v>0</v>
      </c>
      <c r="D215">
        <v>0</v>
      </c>
      <c r="E215">
        <v>0</v>
      </c>
      <c r="F215">
        <v>1</v>
      </c>
      <c r="G215">
        <v>1</v>
      </c>
      <c r="L215">
        <v>5</v>
      </c>
      <c r="M215">
        <v>1</v>
      </c>
      <c r="N215">
        <v>2</v>
      </c>
      <c r="O215">
        <v>3</v>
      </c>
      <c r="P215">
        <v>5</v>
      </c>
      <c r="Q215">
        <v>4</v>
      </c>
      <c r="R215">
        <v>6</v>
      </c>
      <c r="S215">
        <v>7</v>
      </c>
      <c r="T215">
        <v>8</v>
      </c>
      <c r="U215">
        <v>9</v>
      </c>
      <c r="V215">
        <v>10</v>
      </c>
    </row>
    <row r="216" spans="1:22" x14ac:dyDescent="0.25">
      <c r="A216">
        <v>33</v>
      </c>
      <c r="B216">
        <v>1</v>
      </c>
      <c r="C216">
        <v>0</v>
      </c>
      <c r="D216">
        <v>0</v>
      </c>
      <c r="E216">
        <v>0</v>
      </c>
      <c r="F216">
        <v>1</v>
      </c>
      <c r="G216">
        <v>0</v>
      </c>
      <c r="H216">
        <v>4</v>
      </c>
      <c r="I216">
        <v>1</v>
      </c>
      <c r="J216">
        <v>2</v>
      </c>
      <c r="K216">
        <v>3</v>
      </c>
      <c r="L216">
        <v>5</v>
      </c>
      <c r="M216">
        <v>9</v>
      </c>
      <c r="N216">
        <v>8</v>
      </c>
      <c r="O216">
        <v>4</v>
      </c>
      <c r="P216">
        <v>5</v>
      </c>
      <c r="Q216">
        <v>1</v>
      </c>
      <c r="R216">
        <v>7</v>
      </c>
      <c r="S216">
        <v>6</v>
      </c>
      <c r="T216">
        <v>2</v>
      </c>
      <c r="U216">
        <v>10</v>
      </c>
      <c r="V216">
        <v>3</v>
      </c>
    </row>
    <row r="217" spans="1:22" x14ac:dyDescent="0.25">
      <c r="A217">
        <v>29</v>
      </c>
      <c r="B217">
        <v>0</v>
      </c>
      <c r="C217">
        <v>0</v>
      </c>
      <c r="D217">
        <v>0</v>
      </c>
      <c r="E217">
        <v>0</v>
      </c>
      <c r="F217">
        <v>1</v>
      </c>
      <c r="G217">
        <v>1</v>
      </c>
      <c r="J217">
        <v>1</v>
      </c>
      <c r="K217">
        <v>5</v>
      </c>
      <c r="M217">
        <v>10</v>
      </c>
      <c r="N217">
        <v>2</v>
      </c>
      <c r="O217">
        <v>4</v>
      </c>
      <c r="P217">
        <v>3</v>
      </c>
      <c r="Q217">
        <v>5</v>
      </c>
      <c r="R217">
        <v>6</v>
      </c>
      <c r="S217">
        <v>7</v>
      </c>
      <c r="T217">
        <v>8</v>
      </c>
      <c r="U217">
        <v>9</v>
      </c>
      <c r="V217">
        <v>1</v>
      </c>
    </row>
    <row r="219" spans="1:22" x14ac:dyDescent="0.25">
      <c r="A219">
        <v>42</v>
      </c>
      <c r="B219">
        <v>1</v>
      </c>
      <c r="C219">
        <v>0</v>
      </c>
      <c r="D219">
        <v>0</v>
      </c>
      <c r="E219">
        <v>0</v>
      </c>
      <c r="F219">
        <v>1</v>
      </c>
      <c r="G219">
        <v>1</v>
      </c>
      <c r="J219">
        <v>4</v>
      </c>
      <c r="K219">
        <v>5</v>
      </c>
      <c r="M219">
        <v>10</v>
      </c>
      <c r="N219">
        <v>9</v>
      </c>
      <c r="O219">
        <v>7</v>
      </c>
      <c r="P219">
        <v>8</v>
      </c>
      <c r="Q219">
        <v>6</v>
      </c>
      <c r="R219">
        <v>5</v>
      </c>
      <c r="S219">
        <v>4</v>
      </c>
      <c r="T219">
        <v>1</v>
      </c>
      <c r="U219">
        <v>2</v>
      </c>
      <c r="V219">
        <v>3</v>
      </c>
    </row>
    <row r="220" spans="1:22" x14ac:dyDescent="0.25">
      <c r="A220">
        <v>35</v>
      </c>
      <c r="B220">
        <v>1</v>
      </c>
      <c r="C220">
        <v>1</v>
      </c>
      <c r="D220">
        <v>1</v>
      </c>
      <c r="E220">
        <v>0</v>
      </c>
      <c r="F220">
        <v>1</v>
      </c>
      <c r="G220">
        <v>1</v>
      </c>
      <c r="I220">
        <v>2</v>
      </c>
      <c r="J220">
        <v>3</v>
      </c>
      <c r="K220">
        <v>5</v>
      </c>
      <c r="L220">
        <v>1</v>
      </c>
      <c r="M220">
        <v>5</v>
      </c>
      <c r="N220">
        <v>6</v>
      </c>
      <c r="O220">
        <v>7</v>
      </c>
      <c r="P220">
        <v>8</v>
      </c>
      <c r="Q220">
        <v>1</v>
      </c>
      <c r="R220">
        <v>9</v>
      </c>
      <c r="S220">
        <v>4</v>
      </c>
      <c r="T220">
        <v>10</v>
      </c>
      <c r="U220">
        <v>3</v>
      </c>
      <c r="V220">
        <v>2</v>
      </c>
    </row>
    <row r="221" spans="1:22" x14ac:dyDescent="0.25">
      <c r="A221">
        <v>40</v>
      </c>
      <c r="B221">
        <v>1</v>
      </c>
      <c r="C221">
        <v>0</v>
      </c>
      <c r="D221">
        <v>0</v>
      </c>
      <c r="E221">
        <v>0</v>
      </c>
      <c r="F221">
        <v>1</v>
      </c>
      <c r="G221">
        <v>1</v>
      </c>
      <c r="H221">
        <v>3</v>
      </c>
      <c r="I221">
        <v>1</v>
      </c>
      <c r="J221">
        <v>4</v>
      </c>
      <c r="K221">
        <v>2</v>
      </c>
      <c r="L221">
        <v>5</v>
      </c>
      <c r="M221">
        <v>9</v>
      </c>
      <c r="N221">
        <v>10</v>
      </c>
      <c r="O221">
        <v>2</v>
      </c>
      <c r="P221">
        <v>1</v>
      </c>
      <c r="Q221">
        <v>3</v>
      </c>
      <c r="R221">
        <v>4</v>
      </c>
      <c r="S221">
        <v>5</v>
      </c>
      <c r="T221">
        <v>6</v>
      </c>
      <c r="U221">
        <v>7</v>
      </c>
      <c r="V221">
        <v>8</v>
      </c>
    </row>
    <row r="222" spans="1:22" x14ac:dyDescent="0.25">
      <c r="A222">
        <v>28</v>
      </c>
      <c r="B222">
        <v>0</v>
      </c>
      <c r="C222">
        <v>0</v>
      </c>
      <c r="D222">
        <v>0</v>
      </c>
      <c r="E222">
        <v>0</v>
      </c>
      <c r="F222">
        <v>1</v>
      </c>
      <c r="G222">
        <v>1</v>
      </c>
      <c r="H222">
        <v>3</v>
      </c>
      <c r="I222">
        <v>2</v>
      </c>
      <c r="J222">
        <v>1</v>
      </c>
      <c r="K222">
        <v>4</v>
      </c>
      <c r="L222">
        <v>5</v>
      </c>
      <c r="M222">
        <v>9</v>
      </c>
      <c r="N222">
        <v>6</v>
      </c>
      <c r="O222">
        <v>2</v>
      </c>
      <c r="P222">
        <v>5</v>
      </c>
      <c r="Q222">
        <v>10</v>
      </c>
      <c r="R222">
        <v>4</v>
      </c>
      <c r="S222">
        <v>7</v>
      </c>
      <c r="T222">
        <v>3</v>
      </c>
      <c r="U222">
        <v>8</v>
      </c>
      <c r="V222">
        <v>1</v>
      </c>
    </row>
    <row r="224" spans="1:22" x14ac:dyDescent="0.25">
      <c r="A224">
        <v>37</v>
      </c>
      <c r="B224">
        <v>1</v>
      </c>
      <c r="C224">
        <v>0</v>
      </c>
      <c r="D224">
        <v>1</v>
      </c>
      <c r="E224">
        <v>0</v>
      </c>
      <c r="F224">
        <v>1</v>
      </c>
      <c r="G224">
        <v>0</v>
      </c>
      <c r="H224">
        <v>5</v>
      </c>
      <c r="I224">
        <v>1</v>
      </c>
      <c r="J224">
        <v>4</v>
      </c>
      <c r="K224">
        <v>2</v>
      </c>
      <c r="L224">
        <v>3</v>
      </c>
      <c r="M224">
        <v>10</v>
      </c>
      <c r="N224">
        <v>9</v>
      </c>
      <c r="O224">
        <v>5</v>
      </c>
      <c r="P224">
        <v>6</v>
      </c>
      <c r="Q224">
        <v>3</v>
      </c>
      <c r="R224">
        <v>8</v>
      </c>
      <c r="S224">
        <v>7</v>
      </c>
      <c r="T224">
        <v>1</v>
      </c>
      <c r="U224">
        <v>4</v>
      </c>
      <c r="V224">
        <v>2</v>
      </c>
    </row>
    <row r="225" spans="1:22" x14ac:dyDescent="0.25">
      <c r="A225">
        <v>42</v>
      </c>
      <c r="B225">
        <v>1</v>
      </c>
      <c r="C225">
        <v>0</v>
      </c>
      <c r="D225">
        <v>0</v>
      </c>
      <c r="E225">
        <v>0</v>
      </c>
      <c r="F225">
        <v>1</v>
      </c>
      <c r="G225">
        <v>1</v>
      </c>
      <c r="H225">
        <v>5</v>
      </c>
      <c r="L225">
        <v>1</v>
      </c>
      <c r="M225">
        <v>9</v>
      </c>
      <c r="N225">
        <v>5</v>
      </c>
      <c r="O225">
        <v>1</v>
      </c>
      <c r="P225">
        <v>10</v>
      </c>
      <c r="Q225">
        <v>4</v>
      </c>
      <c r="R225">
        <v>8</v>
      </c>
      <c r="S225">
        <v>7</v>
      </c>
      <c r="T225">
        <v>2</v>
      </c>
      <c r="U225">
        <v>6</v>
      </c>
      <c r="V225">
        <v>3</v>
      </c>
    </row>
    <row r="226" spans="1:22" x14ac:dyDescent="0.25">
      <c r="A226">
        <v>39</v>
      </c>
      <c r="B226">
        <v>1</v>
      </c>
      <c r="C226">
        <v>0</v>
      </c>
      <c r="D226">
        <v>0</v>
      </c>
      <c r="E226">
        <v>0</v>
      </c>
      <c r="F226">
        <v>1</v>
      </c>
      <c r="G226">
        <v>0</v>
      </c>
      <c r="H226">
        <v>1</v>
      </c>
      <c r="I226">
        <v>5</v>
      </c>
      <c r="J226">
        <v>2</v>
      </c>
      <c r="K226">
        <v>3</v>
      </c>
      <c r="L226">
        <v>4</v>
      </c>
      <c r="M226">
        <v>10</v>
      </c>
      <c r="N226">
        <v>2</v>
      </c>
      <c r="O226">
        <v>3</v>
      </c>
      <c r="P226">
        <v>9</v>
      </c>
      <c r="Q226">
        <v>5</v>
      </c>
      <c r="R226">
        <v>6</v>
      </c>
      <c r="S226">
        <v>8</v>
      </c>
      <c r="T226">
        <v>1</v>
      </c>
      <c r="U226">
        <v>4</v>
      </c>
      <c r="V226">
        <v>7</v>
      </c>
    </row>
    <row r="227" spans="1:22" x14ac:dyDescent="0.25">
      <c r="A227">
        <v>36</v>
      </c>
      <c r="B227">
        <v>1</v>
      </c>
      <c r="C227">
        <v>0</v>
      </c>
      <c r="D227">
        <v>0</v>
      </c>
      <c r="E227">
        <v>0</v>
      </c>
      <c r="F227">
        <v>1</v>
      </c>
      <c r="G227">
        <v>0</v>
      </c>
      <c r="H227">
        <v>1</v>
      </c>
      <c r="I227">
        <v>2</v>
      </c>
      <c r="J227">
        <v>4</v>
      </c>
      <c r="K227">
        <v>3</v>
      </c>
      <c r="L227">
        <v>5</v>
      </c>
      <c r="M227">
        <v>1</v>
      </c>
      <c r="N227">
        <v>2</v>
      </c>
      <c r="O227">
        <v>3</v>
      </c>
      <c r="P227">
        <v>4</v>
      </c>
      <c r="Q227">
        <v>5</v>
      </c>
      <c r="R227">
        <v>6</v>
      </c>
      <c r="S227">
        <v>7</v>
      </c>
      <c r="T227">
        <v>8</v>
      </c>
      <c r="U227">
        <v>9</v>
      </c>
      <c r="V227">
        <v>10</v>
      </c>
    </row>
    <row r="228" spans="1:22" x14ac:dyDescent="0.25">
      <c r="A228">
        <v>28</v>
      </c>
      <c r="B228">
        <v>0</v>
      </c>
      <c r="C228">
        <v>0</v>
      </c>
      <c r="D228">
        <v>0</v>
      </c>
      <c r="E228">
        <v>0</v>
      </c>
      <c r="F228">
        <v>1</v>
      </c>
      <c r="G228">
        <v>0</v>
      </c>
      <c r="H228">
        <v>1</v>
      </c>
      <c r="I228">
        <v>2</v>
      </c>
      <c r="J228">
        <v>3</v>
      </c>
      <c r="K228">
        <v>4</v>
      </c>
      <c r="L228">
        <v>5</v>
      </c>
      <c r="M228">
        <v>1</v>
      </c>
      <c r="N228">
        <v>2</v>
      </c>
      <c r="O228">
        <v>3</v>
      </c>
      <c r="P228">
        <v>4</v>
      </c>
      <c r="Q228">
        <v>5</v>
      </c>
      <c r="R228">
        <v>6</v>
      </c>
      <c r="S228">
        <v>7</v>
      </c>
      <c r="T228">
        <v>8</v>
      </c>
      <c r="U228">
        <v>9</v>
      </c>
      <c r="V228">
        <v>10</v>
      </c>
    </row>
    <row r="229" spans="1:22" x14ac:dyDescent="0.25">
      <c r="A229">
        <v>40</v>
      </c>
      <c r="B229">
        <v>1</v>
      </c>
      <c r="C229">
        <v>0</v>
      </c>
      <c r="D229">
        <v>1</v>
      </c>
      <c r="E229">
        <v>0</v>
      </c>
      <c r="F229">
        <v>1</v>
      </c>
      <c r="G229">
        <v>1</v>
      </c>
      <c r="H229">
        <v>5</v>
      </c>
      <c r="I229">
        <v>3</v>
      </c>
      <c r="J229">
        <v>4</v>
      </c>
      <c r="K229">
        <v>2</v>
      </c>
      <c r="L229">
        <v>1</v>
      </c>
      <c r="M229">
        <v>1</v>
      </c>
      <c r="N229">
        <v>8</v>
      </c>
      <c r="O229">
        <v>7</v>
      </c>
      <c r="P229">
        <v>9</v>
      </c>
      <c r="Q229">
        <v>6</v>
      </c>
      <c r="R229">
        <v>2</v>
      </c>
      <c r="S229">
        <v>4</v>
      </c>
      <c r="T229">
        <v>5</v>
      </c>
      <c r="U229">
        <v>10</v>
      </c>
      <c r="V229">
        <v>3</v>
      </c>
    </row>
    <row r="230" spans="1:22" x14ac:dyDescent="0.25">
      <c r="A230">
        <v>47</v>
      </c>
      <c r="B230">
        <v>0</v>
      </c>
      <c r="C230">
        <v>0</v>
      </c>
      <c r="D230">
        <v>0</v>
      </c>
      <c r="E230">
        <v>0</v>
      </c>
      <c r="F230">
        <v>0</v>
      </c>
      <c r="G230">
        <v>0</v>
      </c>
      <c r="H230">
        <v>1</v>
      </c>
      <c r="I230">
        <v>2</v>
      </c>
      <c r="J230">
        <v>3</v>
      </c>
      <c r="K230">
        <v>4</v>
      </c>
      <c r="L230">
        <v>5</v>
      </c>
      <c r="M230">
        <v>1</v>
      </c>
      <c r="N230">
        <v>5</v>
      </c>
      <c r="O230">
        <v>3</v>
      </c>
      <c r="P230">
        <v>4</v>
      </c>
      <c r="Q230">
        <v>2</v>
      </c>
      <c r="R230">
        <v>6</v>
      </c>
      <c r="S230">
        <v>7</v>
      </c>
      <c r="T230">
        <v>8</v>
      </c>
      <c r="U230">
        <v>9</v>
      </c>
      <c r="V230">
        <v>10</v>
      </c>
    </row>
    <row r="231" spans="1:22" x14ac:dyDescent="0.25">
      <c r="A231">
        <v>39</v>
      </c>
      <c r="B231">
        <v>1</v>
      </c>
      <c r="C231">
        <v>0</v>
      </c>
      <c r="D231">
        <v>1</v>
      </c>
      <c r="E231">
        <v>0</v>
      </c>
      <c r="F231">
        <v>1</v>
      </c>
      <c r="G231">
        <v>0</v>
      </c>
      <c r="H231">
        <v>3</v>
      </c>
      <c r="I231">
        <v>1</v>
      </c>
      <c r="K231">
        <v>4</v>
      </c>
      <c r="L231">
        <v>5</v>
      </c>
      <c r="M231">
        <v>6</v>
      </c>
      <c r="N231">
        <v>9</v>
      </c>
      <c r="O231">
        <v>4</v>
      </c>
      <c r="P231">
        <v>2</v>
      </c>
      <c r="Q231">
        <v>5</v>
      </c>
      <c r="R231">
        <v>3</v>
      </c>
      <c r="S231">
        <v>7</v>
      </c>
      <c r="T231">
        <v>8</v>
      </c>
      <c r="U231">
        <v>10</v>
      </c>
      <c r="V231">
        <v>1</v>
      </c>
    </row>
    <row r="232" spans="1:22" x14ac:dyDescent="0.25">
      <c r="B232">
        <v>1</v>
      </c>
      <c r="C232">
        <v>0</v>
      </c>
      <c r="D232">
        <v>0</v>
      </c>
      <c r="E232">
        <v>0</v>
      </c>
      <c r="F232">
        <v>1</v>
      </c>
      <c r="G232">
        <v>1</v>
      </c>
      <c r="H232">
        <v>1</v>
      </c>
      <c r="I232">
        <v>4</v>
      </c>
      <c r="J232">
        <v>2</v>
      </c>
      <c r="K232">
        <v>3</v>
      </c>
      <c r="L232">
        <v>5</v>
      </c>
      <c r="M232">
        <v>10</v>
      </c>
      <c r="N232">
        <v>2</v>
      </c>
      <c r="O232">
        <v>1</v>
      </c>
      <c r="P232">
        <v>4</v>
      </c>
      <c r="Q232">
        <v>5</v>
      </c>
      <c r="R232">
        <v>3</v>
      </c>
      <c r="S232">
        <v>6</v>
      </c>
      <c r="T232">
        <v>7</v>
      </c>
      <c r="U232">
        <v>8</v>
      </c>
      <c r="V232">
        <v>9</v>
      </c>
    </row>
    <row r="233" spans="1:22" x14ac:dyDescent="0.25">
      <c r="B233">
        <v>1</v>
      </c>
      <c r="C233">
        <v>0</v>
      </c>
      <c r="D233">
        <v>1</v>
      </c>
      <c r="E233">
        <v>0</v>
      </c>
      <c r="F233">
        <v>1</v>
      </c>
      <c r="G233">
        <v>1</v>
      </c>
      <c r="H233">
        <v>2</v>
      </c>
      <c r="I233">
        <v>1</v>
      </c>
      <c r="J233">
        <v>4</v>
      </c>
      <c r="K233">
        <v>3</v>
      </c>
      <c r="L233">
        <v>5</v>
      </c>
      <c r="M233">
        <v>1</v>
      </c>
      <c r="N233">
        <v>9</v>
      </c>
      <c r="O233">
        <v>10</v>
      </c>
      <c r="P233">
        <v>8</v>
      </c>
      <c r="Q233">
        <v>7</v>
      </c>
      <c r="R233">
        <v>6</v>
      </c>
      <c r="S233">
        <v>5</v>
      </c>
      <c r="T233">
        <v>4</v>
      </c>
      <c r="U233">
        <v>3</v>
      </c>
      <c r="V233">
        <v>2</v>
      </c>
    </row>
    <row r="234" spans="1:22" x14ac:dyDescent="0.25">
      <c r="B234">
        <v>1</v>
      </c>
      <c r="C234">
        <v>0</v>
      </c>
      <c r="D234">
        <v>0</v>
      </c>
      <c r="E234">
        <v>0</v>
      </c>
      <c r="F234">
        <v>1</v>
      </c>
      <c r="G234">
        <v>0</v>
      </c>
      <c r="H234">
        <v>4</v>
      </c>
      <c r="I234">
        <v>2</v>
      </c>
      <c r="J234">
        <v>1</v>
      </c>
      <c r="K234">
        <v>3</v>
      </c>
      <c r="L234">
        <v>5</v>
      </c>
      <c r="M234">
        <v>2</v>
      </c>
      <c r="N234">
        <v>5</v>
      </c>
      <c r="O234">
        <v>1</v>
      </c>
      <c r="P234">
        <v>4</v>
      </c>
      <c r="Q234">
        <v>6</v>
      </c>
      <c r="R234">
        <v>8</v>
      </c>
      <c r="S234">
        <v>9</v>
      </c>
      <c r="T234">
        <v>3</v>
      </c>
      <c r="U234">
        <v>10</v>
      </c>
      <c r="V234">
        <v>7</v>
      </c>
    </row>
    <row r="235" spans="1:22" x14ac:dyDescent="0.25">
      <c r="B235">
        <v>1</v>
      </c>
      <c r="C235">
        <v>0</v>
      </c>
      <c r="D235">
        <v>0</v>
      </c>
      <c r="E235">
        <v>0</v>
      </c>
      <c r="F235">
        <v>1</v>
      </c>
      <c r="G235">
        <v>0</v>
      </c>
      <c r="H235">
        <v>2</v>
      </c>
      <c r="I235">
        <v>1</v>
      </c>
      <c r="J235">
        <v>4</v>
      </c>
      <c r="K235">
        <v>5</v>
      </c>
      <c r="L235">
        <v>3</v>
      </c>
      <c r="M235">
        <v>1</v>
      </c>
      <c r="N235">
        <v>2</v>
      </c>
      <c r="O235">
        <v>3</v>
      </c>
      <c r="P235">
        <v>4</v>
      </c>
      <c r="Q235">
        <v>5</v>
      </c>
      <c r="R235">
        <v>6</v>
      </c>
      <c r="S235">
        <v>7</v>
      </c>
      <c r="T235">
        <v>8</v>
      </c>
      <c r="U235">
        <v>9</v>
      </c>
      <c r="V235">
        <v>10</v>
      </c>
    </row>
    <row r="236" spans="1:22" x14ac:dyDescent="0.25">
      <c r="B236">
        <v>0</v>
      </c>
      <c r="C236">
        <v>0</v>
      </c>
      <c r="D236">
        <v>0</v>
      </c>
      <c r="E236">
        <v>0</v>
      </c>
      <c r="F236">
        <v>1</v>
      </c>
      <c r="G236">
        <v>1</v>
      </c>
      <c r="H236">
        <v>4</v>
      </c>
      <c r="I236">
        <v>1</v>
      </c>
      <c r="J236">
        <v>3</v>
      </c>
      <c r="K236">
        <v>2</v>
      </c>
      <c r="L236">
        <v>5</v>
      </c>
      <c r="M236">
        <v>1</v>
      </c>
      <c r="N236">
        <v>7</v>
      </c>
      <c r="O236">
        <v>5</v>
      </c>
      <c r="P236">
        <v>4</v>
      </c>
      <c r="Q236">
        <v>6</v>
      </c>
      <c r="R236">
        <v>2</v>
      </c>
      <c r="S236">
        <v>3</v>
      </c>
      <c r="T236">
        <v>9</v>
      </c>
      <c r="U236">
        <v>8</v>
      </c>
      <c r="V236">
        <v>10</v>
      </c>
    </row>
    <row r="237" spans="1:22" x14ac:dyDescent="0.25">
      <c r="B237">
        <v>1</v>
      </c>
      <c r="C237">
        <v>0</v>
      </c>
      <c r="D237">
        <v>0</v>
      </c>
      <c r="E237">
        <v>1</v>
      </c>
      <c r="F237">
        <v>1</v>
      </c>
      <c r="G237">
        <v>1</v>
      </c>
      <c r="H237">
        <v>1</v>
      </c>
      <c r="I237">
        <v>2</v>
      </c>
      <c r="J237">
        <v>3</v>
      </c>
      <c r="K237">
        <v>4</v>
      </c>
      <c r="L237">
        <v>5</v>
      </c>
      <c r="M237">
        <v>1</v>
      </c>
      <c r="N237">
        <v>2</v>
      </c>
      <c r="O237">
        <v>3</v>
      </c>
      <c r="P237">
        <v>4</v>
      </c>
      <c r="Q237">
        <v>5</v>
      </c>
      <c r="R237">
        <v>7</v>
      </c>
      <c r="S237">
        <v>6</v>
      </c>
      <c r="T237">
        <v>8</v>
      </c>
      <c r="U237">
        <v>9</v>
      </c>
      <c r="V237">
        <v>10</v>
      </c>
    </row>
    <row r="238" spans="1:22" x14ac:dyDescent="0.25">
      <c r="B238">
        <v>1</v>
      </c>
      <c r="C238">
        <v>0</v>
      </c>
      <c r="D238">
        <v>1</v>
      </c>
      <c r="F238">
        <v>1</v>
      </c>
      <c r="G238">
        <v>1</v>
      </c>
      <c r="M238">
        <v>1</v>
      </c>
      <c r="O238">
        <v>8</v>
      </c>
      <c r="P238">
        <v>10</v>
      </c>
      <c r="Q238">
        <v>4</v>
      </c>
      <c r="T238">
        <v>7</v>
      </c>
      <c r="U238">
        <v>2</v>
      </c>
      <c r="V238">
        <v>3</v>
      </c>
    </row>
    <row r="239" spans="1:22" x14ac:dyDescent="0.25">
      <c r="B239">
        <v>1</v>
      </c>
      <c r="C239">
        <v>0</v>
      </c>
      <c r="D239">
        <v>1</v>
      </c>
      <c r="F239">
        <v>1</v>
      </c>
      <c r="G239">
        <v>0</v>
      </c>
      <c r="M239">
        <v>6</v>
      </c>
      <c r="N239">
        <v>7</v>
      </c>
      <c r="O239">
        <v>2</v>
      </c>
      <c r="P239">
        <v>8</v>
      </c>
      <c r="R239">
        <v>4</v>
      </c>
      <c r="S239">
        <v>5</v>
      </c>
      <c r="U239">
        <v>9</v>
      </c>
      <c r="V239">
        <v>3</v>
      </c>
    </row>
    <row r="240" spans="1:22" x14ac:dyDescent="0.25">
      <c r="B240">
        <v>0</v>
      </c>
      <c r="C240">
        <v>0</v>
      </c>
      <c r="D240">
        <v>0</v>
      </c>
      <c r="F240">
        <v>1</v>
      </c>
      <c r="G240">
        <v>0</v>
      </c>
      <c r="S240">
        <v>10</v>
      </c>
      <c r="V240">
        <v>1</v>
      </c>
    </row>
    <row r="241" spans="2:7" x14ac:dyDescent="0.25">
      <c r="B241">
        <v>0</v>
      </c>
      <c r="C241">
        <v>0</v>
      </c>
      <c r="D241">
        <v>0</v>
      </c>
      <c r="F241">
        <v>0</v>
      </c>
      <c r="G241">
        <v>0</v>
      </c>
    </row>
    <row r="242" spans="2:7" x14ac:dyDescent="0.25">
      <c r="B242">
        <v>0</v>
      </c>
      <c r="C242">
        <v>0</v>
      </c>
      <c r="D242">
        <v>1</v>
      </c>
      <c r="F242">
        <v>1</v>
      </c>
      <c r="G242">
        <v>1</v>
      </c>
    </row>
    <row r="243" spans="2:7" x14ac:dyDescent="0.25">
      <c r="B243">
        <v>1</v>
      </c>
      <c r="C243">
        <v>0</v>
      </c>
      <c r="D243">
        <v>1</v>
      </c>
      <c r="F243">
        <v>1</v>
      </c>
      <c r="G243">
        <v>1</v>
      </c>
    </row>
    <row r="244" spans="2:7" x14ac:dyDescent="0.25">
      <c r="B244">
        <v>1</v>
      </c>
      <c r="C244">
        <v>1</v>
      </c>
      <c r="D244">
        <v>1</v>
      </c>
      <c r="F244">
        <v>1</v>
      </c>
      <c r="G244">
        <v>1</v>
      </c>
    </row>
    <row r="245" spans="2:7" x14ac:dyDescent="0.25">
      <c r="B245">
        <v>1</v>
      </c>
      <c r="C245">
        <v>1</v>
      </c>
      <c r="D245">
        <v>0</v>
      </c>
      <c r="F245">
        <v>1</v>
      </c>
      <c r="G245">
        <v>1</v>
      </c>
    </row>
    <row r="246" spans="2:7" x14ac:dyDescent="0.25">
      <c r="B246">
        <v>1</v>
      </c>
      <c r="C246">
        <v>0</v>
      </c>
      <c r="D246">
        <v>0</v>
      </c>
      <c r="F246">
        <v>1</v>
      </c>
      <c r="G246">
        <v>0</v>
      </c>
    </row>
    <row r="247" spans="2:7" x14ac:dyDescent="0.25">
      <c r="B247">
        <v>0</v>
      </c>
      <c r="C247">
        <v>0</v>
      </c>
      <c r="D247">
        <v>0</v>
      </c>
      <c r="F247">
        <v>1</v>
      </c>
      <c r="G247">
        <v>1</v>
      </c>
    </row>
    <row r="248" spans="2:7" x14ac:dyDescent="0.25">
      <c r="B248">
        <v>0</v>
      </c>
      <c r="C248">
        <v>0</v>
      </c>
      <c r="D248">
        <v>0</v>
      </c>
      <c r="F248">
        <v>1</v>
      </c>
      <c r="G248">
        <v>0</v>
      </c>
    </row>
    <row r="249" spans="2:7" x14ac:dyDescent="0.25">
      <c r="B249">
        <v>0</v>
      </c>
      <c r="C249">
        <v>0</v>
      </c>
      <c r="D249">
        <v>0</v>
      </c>
      <c r="F249">
        <v>1</v>
      </c>
      <c r="G249">
        <v>1</v>
      </c>
    </row>
    <row r="250" spans="2:7" x14ac:dyDescent="0.25">
      <c r="B250">
        <v>0</v>
      </c>
      <c r="C250">
        <v>0</v>
      </c>
      <c r="D250">
        <v>0</v>
      </c>
      <c r="F250">
        <v>1</v>
      </c>
      <c r="G250">
        <v>1</v>
      </c>
    </row>
    <row r="251" spans="2:7" x14ac:dyDescent="0.25">
      <c r="B251">
        <v>1</v>
      </c>
      <c r="C251">
        <v>0</v>
      </c>
      <c r="D251">
        <v>0</v>
      </c>
      <c r="F251">
        <v>1</v>
      </c>
      <c r="G251">
        <v>1</v>
      </c>
    </row>
    <row r="252" spans="2:7" x14ac:dyDescent="0.25">
      <c r="B252">
        <v>1</v>
      </c>
      <c r="C252">
        <v>0</v>
      </c>
      <c r="D252">
        <v>1</v>
      </c>
      <c r="F252">
        <v>1</v>
      </c>
      <c r="G252">
        <v>1</v>
      </c>
    </row>
    <row r="253" spans="2:7" x14ac:dyDescent="0.25">
      <c r="B253">
        <v>1</v>
      </c>
      <c r="C253">
        <v>1</v>
      </c>
      <c r="D253">
        <v>1</v>
      </c>
      <c r="F253">
        <v>1</v>
      </c>
      <c r="G253">
        <v>1</v>
      </c>
    </row>
    <row r="254" spans="2:7" x14ac:dyDescent="0.25">
      <c r="B254">
        <v>1</v>
      </c>
      <c r="C254">
        <v>0</v>
      </c>
      <c r="D254">
        <v>0</v>
      </c>
      <c r="F254">
        <v>1</v>
      </c>
      <c r="G254">
        <v>1</v>
      </c>
    </row>
    <row r="255" spans="2:7" x14ac:dyDescent="0.25">
      <c r="B255">
        <v>1</v>
      </c>
      <c r="C255">
        <v>0</v>
      </c>
      <c r="D255">
        <v>1</v>
      </c>
      <c r="F255">
        <v>1</v>
      </c>
      <c r="G255">
        <v>0</v>
      </c>
    </row>
    <row r="256" spans="2:7" x14ac:dyDescent="0.25">
      <c r="B256">
        <v>0</v>
      </c>
      <c r="C256">
        <v>0</v>
      </c>
      <c r="D256">
        <v>0</v>
      </c>
      <c r="F256">
        <v>0</v>
      </c>
      <c r="G256">
        <v>0</v>
      </c>
    </row>
    <row r="257" spans="2:7" x14ac:dyDescent="0.25">
      <c r="B257">
        <v>1</v>
      </c>
      <c r="C257">
        <v>0</v>
      </c>
      <c r="D257">
        <v>1</v>
      </c>
      <c r="F257">
        <v>1</v>
      </c>
      <c r="G257">
        <v>1</v>
      </c>
    </row>
    <row r="258" spans="2:7" x14ac:dyDescent="0.25">
      <c r="B258">
        <v>1</v>
      </c>
      <c r="C258">
        <v>0</v>
      </c>
      <c r="D258">
        <v>0</v>
      </c>
      <c r="F258">
        <v>0</v>
      </c>
      <c r="G258">
        <v>1</v>
      </c>
    </row>
    <row r="259" spans="2:7" x14ac:dyDescent="0.25">
      <c r="B259">
        <v>1</v>
      </c>
      <c r="C259">
        <v>1</v>
      </c>
      <c r="D259">
        <v>0</v>
      </c>
      <c r="F259">
        <v>1</v>
      </c>
      <c r="G259">
        <v>1</v>
      </c>
    </row>
    <row r="260" spans="2:7" x14ac:dyDescent="0.25">
      <c r="B260">
        <v>0</v>
      </c>
      <c r="C260">
        <v>0</v>
      </c>
      <c r="D260">
        <v>0</v>
      </c>
      <c r="F260">
        <v>1</v>
      </c>
      <c r="G260">
        <v>1</v>
      </c>
    </row>
    <row r="261" spans="2:7" x14ac:dyDescent="0.25">
      <c r="B261">
        <v>1</v>
      </c>
      <c r="C261">
        <v>0</v>
      </c>
      <c r="D261">
        <v>1</v>
      </c>
      <c r="F261">
        <v>1</v>
      </c>
      <c r="G261">
        <v>0</v>
      </c>
    </row>
    <row r="262" spans="2:7" x14ac:dyDescent="0.25">
      <c r="B262">
        <v>0</v>
      </c>
      <c r="C262">
        <v>0</v>
      </c>
      <c r="D262">
        <v>0</v>
      </c>
      <c r="F262">
        <v>1</v>
      </c>
      <c r="G262">
        <v>0</v>
      </c>
    </row>
    <row r="263" spans="2:7" x14ac:dyDescent="0.25">
      <c r="B263">
        <v>1</v>
      </c>
      <c r="C263">
        <v>0</v>
      </c>
      <c r="D263">
        <v>1</v>
      </c>
      <c r="F263">
        <v>1</v>
      </c>
      <c r="G263">
        <v>0</v>
      </c>
    </row>
    <row r="264" spans="2:7" x14ac:dyDescent="0.25">
      <c r="B264">
        <v>0</v>
      </c>
      <c r="C264">
        <v>0</v>
      </c>
      <c r="D264">
        <v>0</v>
      </c>
      <c r="F264">
        <v>1</v>
      </c>
      <c r="G264">
        <v>1</v>
      </c>
    </row>
    <row r="265" spans="2:7" x14ac:dyDescent="0.25">
      <c r="B265">
        <v>1</v>
      </c>
      <c r="C265">
        <v>1</v>
      </c>
      <c r="D265">
        <v>1</v>
      </c>
      <c r="F265">
        <v>1</v>
      </c>
      <c r="G265">
        <v>1</v>
      </c>
    </row>
    <row r="266" spans="2:7" x14ac:dyDescent="0.25">
      <c r="B266">
        <v>1</v>
      </c>
      <c r="C266">
        <v>0</v>
      </c>
      <c r="D266">
        <v>0</v>
      </c>
      <c r="F266">
        <v>1</v>
      </c>
      <c r="G266">
        <v>0</v>
      </c>
    </row>
    <row r="267" spans="2:7" x14ac:dyDescent="0.25">
      <c r="B267">
        <v>1</v>
      </c>
      <c r="C267">
        <v>0</v>
      </c>
      <c r="D267">
        <v>1</v>
      </c>
      <c r="F267">
        <v>1</v>
      </c>
      <c r="G267">
        <v>0</v>
      </c>
    </row>
    <row r="268" spans="2:7" x14ac:dyDescent="0.25">
      <c r="B268">
        <v>1</v>
      </c>
      <c r="C268">
        <v>0</v>
      </c>
      <c r="D268">
        <v>0</v>
      </c>
      <c r="F268">
        <v>1</v>
      </c>
      <c r="G268">
        <v>0</v>
      </c>
    </row>
    <row r="269" spans="2:7" x14ac:dyDescent="0.25">
      <c r="B269">
        <v>0</v>
      </c>
      <c r="C269">
        <v>0</v>
      </c>
      <c r="D269">
        <v>0</v>
      </c>
      <c r="F269">
        <v>1</v>
      </c>
      <c r="G269">
        <v>1</v>
      </c>
    </row>
    <row r="270" spans="2:7" x14ac:dyDescent="0.25">
      <c r="B270">
        <v>0</v>
      </c>
      <c r="C270">
        <v>0</v>
      </c>
      <c r="D270">
        <v>0</v>
      </c>
      <c r="F270">
        <v>1</v>
      </c>
      <c r="G270">
        <v>1</v>
      </c>
    </row>
    <row r="271" spans="2:7" x14ac:dyDescent="0.25">
      <c r="B271">
        <v>1</v>
      </c>
      <c r="C271">
        <v>0</v>
      </c>
      <c r="D271">
        <v>0</v>
      </c>
      <c r="F271">
        <v>1</v>
      </c>
      <c r="G271">
        <v>0</v>
      </c>
    </row>
    <row r="272" spans="2:7" x14ac:dyDescent="0.25">
      <c r="B272">
        <v>1</v>
      </c>
      <c r="C272">
        <v>0</v>
      </c>
      <c r="D272">
        <v>0</v>
      </c>
      <c r="F272">
        <v>1</v>
      </c>
      <c r="G272">
        <v>1</v>
      </c>
    </row>
    <row r="273" spans="2:7" x14ac:dyDescent="0.25">
      <c r="B273">
        <v>0</v>
      </c>
      <c r="C273">
        <v>0</v>
      </c>
      <c r="D273">
        <v>0</v>
      </c>
      <c r="F273">
        <v>1</v>
      </c>
      <c r="G273">
        <v>1</v>
      </c>
    </row>
    <row r="274" spans="2:7" x14ac:dyDescent="0.25">
      <c r="B274">
        <v>1</v>
      </c>
      <c r="C274">
        <v>0</v>
      </c>
      <c r="D274">
        <v>0</v>
      </c>
      <c r="F274">
        <v>1</v>
      </c>
      <c r="G274">
        <v>1</v>
      </c>
    </row>
    <row r="275" spans="2:7" x14ac:dyDescent="0.25">
      <c r="B275">
        <v>0</v>
      </c>
      <c r="C275">
        <v>0</v>
      </c>
      <c r="D275">
        <v>0</v>
      </c>
      <c r="F275">
        <v>1</v>
      </c>
      <c r="G275">
        <v>0</v>
      </c>
    </row>
    <row r="276" spans="2:7" x14ac:dyDescent="0.25">
      <c r="B276">
        <v>1</v>
      </c>
      <c r="C276">
        <v>0</v>
      </c>
      <c r="D276">
        <v>0</v>
      </c>
      <c r="F276">
        <v>1</v>
      </c>
      <c r="G276">
        <v>1</v>
      </c>
    </row>
    <row r="277" spans="2:7" x14ac:dyDescent="0.25">
      <c r="B277">
        <v>1</v>
      </c>
      <c r="C277">
        <v>1</v>
      </c>
      <c r="D277">
        <v>0</v>
      </c>
      <c r="F277">
        <v>1</v>
      </c>
      <c r="G277">
        <v>1</v>
      </c>
    </row>
    <row r="278" spans="2:7" x14ac:dyDescent="0.25">
      <c r="B278">
        <v>1</v>
      </c>
      <c r="C278">
        <v>0</v>
      </c>
      <c r="D278">
        <v>0</v>
      </c>
      <c r="F278">
        <v>1</v>
      </c>
      <c r="G278">
        <v>1</v>
      </c>
    </row>
    <row r="279" spans="2:7" x14ac:dyDescent="0.25">
      <c r="B279">
        <v>0</v>
      </c>
      <c r="C279">
        <v>1</v>
      </c>
      <c r="D279">
        <v>1</v>
      </c>
      <c r="F279">
        <v>1</v>
      </c>
      <c r="G279">
        <v>1</v>
      </c>
    </row>
    <row r="280" spans="2:7" x14ac:dyDescent="0.25">
      <c r="B280">
        <v>0</v>
      </c>
      <c r="C280">
        <v>0</v>
      </c>
      <c r="D280">
        <v>0</v>
      </c>
      <c r="F280">
        <v>1</v>
      </c>
      <c r="G280">
        <v>0</v>
      </c>
    </row>
    <row r="281" spans="2:7" x14ac:dyDescent="0.25">
      <c r="B281">
        <v>1</v>
      </c>
      <c r="C281">
        <v>0</v>
      </c>
      <c r="D281">
        <v>1</v>
      </c>
      <c r="F281">
        <v>1</v>
      </c>
      <c r="G281">
        <v>1</v>
      </c>
    </row>
    <row r="282" spans="2:7" x14ac:dyDescent="0.25">
      <c r="B282">
        <v>0</v>
      </c>
      <c r="C282">
        <v>0</v>
      </c>
      <c r="D282">
        <v>0</v>
      </c>
      <c r="F282">
        <v>0</v>
      </c>
      <c r="G282">
        <v>0</v>
      </c>
    </row>
    <row r="283" spans="2:7" x14ac:dyDescent="0.25">
      <c r="B283">
        <v>1</v>
      </c>
      <c r="C283">
        <v>1</v>
      </c>
      <c r="D283">
        <v>1</v>
      </c>
      <c r="F283">
        <v>1</v>
      </c>
      <c r="G283">
        <v>0</v>
      </c>
    </row>
    <row r="284" spans="2:7" x14ac:dyDescent="0.25">
      <c r="B284">
        <v>0</v>
      </c>
      <c r="C284">
        <v>0</v>
      </c>
      <c r="D284">
        <v>0</v>
      </c>
      <c r="F284">
        <v>1</v>
      </c>
      <c r="G284">
        <v>1</v>
      </c>
    </row>
    <row r="285" spans="2:7" x14ac:dyDescent="0.25">
      <c r="B285">
        <v>1</v>
      </c>
      <c r="C285">
        <v>0</v>
      </c>
      <c r="D285">
        <v>1</v>
      </c>
      <c r="F285">
        <v>1</v>
      </c>
      <c r="G285">
        <v>0</v>
      </c>
    </row>
    <row r="286" spans="2:7" x14ac:dyDescent="0.25">
      <c r="B286">
        <v>1</v>
      </c>
      <c r="C286">
        <v>0</v>
      </c>
      <c r="D286">
        <v>1</v>
      </c>
      <c r="F286">
        <v>1</v>
      </c>
      <c r="G286">
        <v>1</v>
      </c>
    </row>
    <row r="287" spans="2:7" x14ac:dyDescent="0.25">
      <c r="B287">
        <v>1</v>
      </c>
      <c r="C287">
        <v>0</v>
      </c>
      <c r="D287">
        <v>1</v>
      </c>
      <c r="F287">
        <v>1</v>
      </c>
      <c r="G287">
        <v>1</v>
      </c>
    </row>
    <row r="288" spans="2:7" x14ac:dyDescent="0.25">
      <c r="B288">
        <v>1</v>
      </c>
      <c r="C288">
        <v>0</v>
      </c>
      <c r="D288">
        <v>0</v>
      </c>
      <c r="F288">
        <v>1</v>
      </c>
      <c r="G288">
        <v>1</v>
      </c>
    </row>
    <row r="289" spans="2:7" x14ac:dyDescent="0.25">
      <c r="B289">
        <v>1</v>
      </c>
      <c r="C289">
        <v>0</v>
      </c>
      <c r="D289">
        <v>1</v>
      </c>
      <c r="F289">
        <v>0</v>
      </c>
      <c r="G289">
        <v>0</v>
      </c>
    </row>
    <row r="290" spans="2:7" x14ac:dyDescent="0.25">
      <c r="B290">
        <v>0</v>
      </c>
      <c r="C290">
        <v>0</v>
      </c>
      <c r="D290">
        <v>0</v>
      </c>
      <c r="F290">
        <v>1</v>
      </c>
      <c r="G290">
        <v>0</v>
      </c>
    </row>
    <row r="291" spans="2:7" x14ac:dyDescent="0.25">
      <c r="B291">
        <v>0</v>
      </c>
      <c r="C291">
        <v>0</v>
      </c>
      <c r="D291">
        <v>0</v>
      </c>
      <c r="F291">
        <v>1</v>
      </c>
      <c r="G291">
        <v>1</v>
      </c>
    </row>
    <row r="292" spans="2:7" x14ac:dyDescent="0.25">
      <c r="B292">
        <v>1</v>
      </c>
      <c r="C292">
        <v>0</v>
      </c>
      <c r="D292">
        <v>1</v>
      </c>
      <c r="F292">
        <v>1</v>
      </c>
      <c r="G292">
        <v>1</v>
      </c>
    </row>
    <row r="293" spans="2:7" x14ac:dyDescent="0.25">
      <c r="B293">
        <v>1</v>
      </c>
      <c r="C293">
        <v>1</v>
      </c>
      <c r="D293">
        <v>0</v>
      </c>
      <c r="F293">
        <v>1</v>
      </c>
      <c r="G293">
        <v>1</v>
      </c>
    </row>
    <row r="294" spans="2:7" x14ac:dyDescent="0.25">
      <c r="B294">
        <v>1</v>
      </c>
      <c r="C294">
        <v>1</v>
      </c>
      <c r="D294">
        <v>1</v>
      </c>
      <c r="F294">
        <v>1</v>
      </c>
      <c r="G294">
        <v>1</v>
      </c>
    </row>
    <row r="295" spans="2:7" x14ac:dyDescent="0.25">
      <c r="B295">
        <v>1</v>
      </c>
      <c r="C295">
        <v>0</v>
      </c>
      <c r="D295">
        <v>1</v>
      </c>
      <c r="F295">
        <v>1</v>
      </c>
      <c r="G295">
        <v>1</v>
      </c>
    </row>
    <row r="296" spans="2:7" x14ac:dyDescent="0.25">
      <c r="B296">
        <v>0</v>
      </c>
      <c r="C296">
        <v>0</v>
      </c>
      <c r="D296">
        <v>0</v>
      </c>
      <c r="F296">
        <v>1</v>
      </c>
      <c r="G296">
        <v>0</v>
      </c>
    </row>
    <row r="297" spans="2:7" x14ac:dyDescent="0.25">
      <c r="B297">
        <v>0</v>
      </c>
      <c r="C297">
        <v>0</v>
      </c>
      <c r="D297">
        <v>0</v>
      </c>
      <c r="F297">
        <v>1</v>
      </c>
      <c r="G297">
        <v>0</v>
      </c>
    </row>
    <row r="298" spans="2:7" x14ac:dyDescent="0.25">
      <c r="B298">
        <v>1</v>
      </c>
      <c r="C298">
        <v>0</v>
      </c>
      <c r="D298">
        <v>1</v>
      </c>
      <c r="F298">
        <v>1</v>
      </c>
      <c r="G298">
        <v>1</v>
      </c>
    </row>
    <row r="299" spans="2:7" x14ac:dyDescent="0.25">
      <c r="B299">
        <v>0</v>
      </c>
      <c r="C299">
        <v>0</v>
      </c>
      <c r="D299">
        <v>0</v>
      </c>
      <c r="F299">
        <v>1</v>
      </c>
      <c r="G299">
        <v>0</v>
      </c>
    </row>
    <row r="300" spans="2:7" x14ac:dyDescent="0.25">
      <c r="B300">
        <v>0</v>
      </c>
      <c r="C300">
        <v>0</v>
      </c>
      <c r="D300">
        <v>0</v>
      </c>
      <c r="F300">
        <v>1</v>
      </c>
      <c r="G300">
        <v>1</v>
      </c>
    </row>
    <row r="301" spans="2:7" x14ac:dyDescent="0.25">
      <c r="B301">
        <v>1</v>
      </c>
      <c r="C301">
        <v>0</v>
      </c>
      <c r="D301">
        <v>0</v>
      </c>
      <c r="F301">
        <v>1</v>
      </c>
      <c r="G301">
        <v>0</v>
      </c>
    </row>
    <row r="302" spans="2:7" x14ac:dyDescent="0.25">
      <c r="B302">
        <v>1</v>
      </c>
      <c r="C302">
        <v>0</v>
      </c>
      <c r="D302">
        <v>1</v>
      </c>
      <c r="F302">
        <v>1</v>
      </c>
      <c r="G302">
        <v>0</v>
      </c>
    </row>
    <row r="303" spans="2:7" x14ac:dyDescent="0.25">
      <c r="B303">
        <v>1</v>
      </c>
      <c r="C303">
        <v>0</v>
      </c>
      <c r="D303">
        <v>1</v>
      </c>
      <c r="F303">
        <v>1</v>
      </c>
      <c r="G303">
        <v>1</v>
      </c>
    </row>
    <row r="304" spans="2:7" x14ac:dyDescent="0.25">
      <c r="B304">
        <v>1</v>
      </c>
      <c r="C304">
        <v>0</v>
      </c>
      <c r="D304">
        <v>1</v>
      </c>
      <c r="F304">
        <v>0</v>
      </c>
      <c r="G304">
        <v>0</v>
      </c>
    </row>
    <row r="305" spans="2:7" x14ac:dyDescent="0.25">
      <c r="B305">
        <v>1</v>
      </c>
      <c r="C305">
        <v>0</v>
      </c>
      <c r="D305">
        <v>1</v>
      </c>
      <c r="F305">
        <v>1</v>
      </c>
      <c r="G305">
        <v>1</v>
      </c>
    </row>
    <row r="306" spans="2:7" x14ac:dyDescent="0.25">
      <c r="B306">
        <v>0</v>
      </c>
      <c r="C306">
        <v>0</v>
      </c>
      <c r="D306">
        <v>0</v>
      </c>
      <c r="F306">
        <v>1</v>
      </c>
      <c r="G306">
        <v>0</v>
      </c>
    </row>
    <row r="307" spans="2:7" x14ac:dyDescent="0.25">
      <c r="B307">
        <v>0</v>
      </c>
      <c r="C307">
        <v>0</v>
      </c>
      <c r="D307">
        <v>1</v>
      </c>
      <c r="F307">
        <v>1</v>
      </c>
      <c r="G307">
        <v>0</v>
      </c>
    </row>
    <row r="308" spans="2:7" x14ac:dyDescent="0.25">
      <c r="B308">
        <v>1</v>
      </c>
      <c r="C308">
        <v>0</v>
      </c>
      <c r="D308">
        <v>0</v>
      </c>
      <c r="F308">
        <v>1</v>
      </c>
      <c r="G308">
        <v>1</v>
      </c>
    </row>
    <row r="309" spans="2:7" x14ac:dyDescent="0.25">
      <c r="B309">
        <v>1</v>
      </c>
      <c r="C309">
        <v>0</v>
      </c>
      <c r="D309">
        <v>0</v>
      </c>
      <c r="F309">
        <v>1</v>
      </c>
      <c r="G309">
        <v>1</v>
      </c>
    </row>
    <row r="310" spans="2:7" x14ac:dyDescent="0.25">
      <c r="B310">
        <v>1</v>
      </c>
      <c r="C310">
        <v>0</v>
      </c>
      <c r="D310">
        <v>0</v>
      </c>
      <c r="F310">
        <v>1</v>
      </c>
      <c r="G310">
        <v>1</v>
      </c>
    </row>
    <row r="311" spans="2:7" x14ac:dyDescent="0.25">
      <c r="B311">
        <v>1</v>
      </c>
      <c r="C311">
        <v>0</v>
      </c>
      <c r="D311">
        <v>1</v>
      </c>
      <c r="F311">
        <v>1</v>
      </c>
      <c r="G311">
        <v>1</v>
      </c>
    </row>
    <row r="312" spans="2:7" x14ac:dyDescent="0.25">
      <c r="B312">
        <v>1</v>
      </c>
      <c r="C312">
        <v>0</v>
      </c>
      <c r="D312">
        <v>1</v>
      </c>
      <c r="F312">
        <v>1</v>
      </c>
      <c r="G312">
        <v>1</v>
      </c>
    </row>
    <row r="313" spans="2:7" x14ac:dyDescent="0.25">
      <c r="B313">
        <v>1</v>
      </c>
      <c r="C313">
        <v>1</v>
      </c>
      <c r="D313">
        <v>1</v>
      </c>
      <c r="F313">
        <v>1</v>
      </c>
      <c r="G313">
        <v>1</v>
      </c>
    </row>
    <row r="314" spans="2:7" x14ac:dyDescent="0.25">
      <c r="B314">
        <v>1</v>
      </c>
      <c r="C314">
        <v>0</v>
      </c>
      <c r="D314">
        <v>1</v>
      </c>
      <c r="F314">
        <v>1</v>
      </c>
      <c r="G314">
        <v>1</v>
      </c>
    </row>
    <row r="315" spans="2:7" x14ac:dyDescent="0.25">
      <c r="B315">
        <v>1</v>
      </c>
      <c r="C315">
        <v>0</v>
      </c>
      <c r="D315">
        <v>0</v>
      </c>
      <c r="F315">
        <v>1</v>
      </c>
      <c r="G315">
        <v>1</v>
      </c>
    </row>
    <row r="316" spans="2:7" x14ac:dyDescent="0.25">
      <c r="B316">
        <v>0</v>
      </c>
      <c r="C316">
        <v>0</v>
      </c>
      <c r="D316">
        <v>0</v>
      </c>
      <c r="F316">
        <v>0</v>
      </c>
      <c r="G316">
        <v>0</v>
      </c>
    </row>
    <row r="317" spans="2:7" x14ac:dyDescent="0.25">
      <c r="B317">
        <v>1</v>
      </c>
      <c r="C317">
        <v>0</v>
      </c>
      <c r="D317">
        <v>1</v>
      </c>
      <c r="F317">
        <v>1</v>
      </c>
      <c r="G317">
        <v>0</v>
      </c>
    </row>
    <row r="318" spans="2:7" x14ac:dyDescent="0.25">
      <c r="B318">
        <v>0</v>
      </c>
      <c r="C318">
        <v>0</v>
      </c>
      <c r="D318">
        <v>0</v>
      </c>
      <c r="F318">
        <v>0</v>
      </c>
      <c r="G318">
        <v>0</v>
      </c>
    </row>
    <row r="319" spans="2:7" x14ac:dyDescent="0.25">
      <c r="B319">
        <v>1</v>
      </c>
      <c r="C319">
        <v>0</v>
      </c>
      <c r="D319">
        <v>1</v>
      </c>
      <c r="F319">
        <v>1</v>
      </c>
      <c r="G319">
        <v>0</v>
      </c>
    </row>
    <row r="320" spans="2:7" x14ac:dyDescent="0.25">
      <c r="B320">
        <v>1</v>
      </c>
      <c r="C320">
        <v>0</v>
      </c>
      <c r="D320">
        <v>1</v>
      </c>
      <c r="F320">
        <v>1</v>
      </c>
      <c r="G320">
        <v>1</v>
      </c>
    </row>
    <row r="321" spans="2:7" x14ac:dyDescent="0.25">
      <c r="B321">
        <v>0</v>
      </c>
      <c r="C321">
        <v>0</v>
      </c>
      <c r="D321">
        <v>0</v>
      </c>
      <c r="F321">
        <v>1</v>
      </c>
      <c r="G321">
        <v>1</v>
      </c>
    </row>
    <row r="322" spans="2:7" x14ac:dyDescent="0.25">
      <c r="B322">
        <v>1</v>
      </c>
      <c r="C322">
        <v>0</v>
      </c>
      <c r="D322">
        <v>1</v>
      </c>
      <c r="F322">
        <v>1</v>
      </c>
      <c r="G322">
        <v>1</v>
      </c>
    </row>
    <row r="323" spans="2:7" x14ac:dyDescent="0.25">
      <c r="B323">
        <v>0</v>
      </c>
      <c r="C323">
        <v>0</v>
      </c>
      <c r="D323">
        <v>0</v>
      </c>
      <c r="F323">
        <v>1</v>
      </c>
      <c r="G323">
        <v>0</v>
      </c>
    </row>
    <row r="324" spans="2:7" x14ac:dyDescent="0.25">
      <c r="B324">
        <v>0</v>
      </c>
      <c r="C324">
        <v>0</v>
      </c>
      <c r="D324">
        <v>0</v>
      </c>
      <c r="F324">
        <v>1</v>
      </c>
      <c r="G324">
        <v>1</v>
      </c>
    </row>
    <row r="325" spans="2:7" x14ac:dyDescent="0.25">
      <c r="B325">
        <v>1</v>
      </c>
      <c r="C325">
        <v>0</v>
      </c>
      <c r="D325">
        <v>1</v>
      </c>
      <c r="F325">
        <v>1</v>
      </c>
      <c r="G325">
        <v>1</v>
      </c>
    </row>
    <row r="326" spans="2:7" x14ac:dyDescent="0.25">
      <c r="B326">
        <v>1</v>
      </c>
      <c r="C326">
        <v>0</v>
      </c>
      <c r="D326">
        <v>1</v>
      </c>
      <c r="F326">
        <v>1</v>
      </c>
      <c r="G326">
        <v>1</v>
      </c>
    </row>
    <row r="327" spans="2:7" x14ac:dyDescent="0.25">
      <c r="B327">
        <v>1</v>
      </c>
      <c r="C327">
        <v>0</v>
      </c>
      <c r="D327">
        <v>1</v>
      </c>
      <c r="F327">
        <v>1</v>
      </c>
      <c r="G327">
        <v>0</v>
      </c>
    </row>
    <row r="328" spans="2:7" x14ac:dyDescent="0.25">
      <c r="B328">
        <v>1</v>
      </c>
      <c r="C328">
        <v>0</v>
      </c>
      <c r="D328">
        <v>0</v>
      </c>
      <c r="F328">
        <v>1</v>
      </c>
      <c r="G328">
        <v>0</v>
      </c>
    </row>
    <row r="329" spans="2:7" x14ac:dyDescent="0.25">
      <c r="B329">
        <v>1</v>
      </c>
      <c r="C329">
        <v>0</v>
      </c>
      <c r="D329">
        <v>0</v>
      </c>
      <c r="F329">
        <v>1</v>
      </c>
      <c r="G329">
        <v>1</v>
      </c>
    </row>
    <row r="330" spans="2:7" x14ac:dyDescent="0.25">
      <c r="B330">
        <v>1</v>
      </c>
      <c r="C330">
        <v>0</v>
      </c>
      <c r="D330">
        <v>0</v>
      </c>
      <c r="F330">
        <v>1</v>
      </c>
      <c r="G330">
        <v>0</v>
      </c>
    </row>
    <row r="331" spans="2:7" x14ac:dyDescent="0.25">
      <c r="B331">
        <v>0</v>
      </c>
      <c r="C331">
        <v>0</v>
      </c>
      <c r="D331">
        <v>0</v>
      </c>
      <c r="F331">
        <v>0</v>
      </c>
      <c r="G331">
        <v>0</v>
      </c>
    </row>
    <row r="332" spans="2:7" x14ac:dyDescent="0.25">
      <c r="B332">
        <v>0</v>
      </c>
      <c r="C332">
        <v>0</v>
      </c>
      <c r="D332">
        <v>0</v>
      </c>
      <c r="F332">
        <v>1</v>
      </c>
      <c r="G332">
        <v>1</v>
      </c>
    </row>
    <row r="333" spans="2:7" x14ac:dyDescent="0.25">
      <c r="B333">
        <v>1</v>
      </c>
      <c r="C333">
        <v>0</v>
      </c>
      <c r="D333">
        <v>0</v>
      </c>
      <c r="F333">
        <v>1</v>
      </c>
      <c r="G333">
        <v>1</v>
      </c>
    </row>
    <row r="334" spans="2:7" x14ac:dyDescent="0.25">
      <c r="B334">
        <v>1</v>
      </c>
      <c r="C334">
        <v>0</v>
      </c>
      <c r="D334">
        <v>0</v>
      </c>
      <c r="F334">
        <v>1</v>
      </c>
      <c r="G334">
        <v>1</v>
      </c>
    </row>
    <row r="335" spans="2:7" x14ac:dyDescent="0.25">
      <c r="B335">
        <v>1</v>
      </c>
      <c r="C335">
        <v>0</v>
      </c>
      <c r="D335">
        <v>1</v>
      </c>
      <c r="F335">
        <v>1</v>
      </c>
      <c r="G335">
        <v>1</v>
      </c>
    </row>
    <row r="336" spans="2:7" x14ac:dyDescent="0.25">
      <c r="B336">
        <v>1</v>
      </c>
      <c r="C336">
        <v>0</v>
      </c>
      <c r="D336">
        <v>1</v>
      </c>
      <c r="F336">
        <v>1</v>
      </c>
      <c r="G336">
        <v>0</v>
      </c>
    </row>
    <row r="337" spans="2:7" x14ac:dyDescent="0.25">
      <c r="B337">
        <v>1</v>
      </c>
      <c r="C337">
        <v>0</v>
      </c>
      <c r="D337">
        <v>1</v>
      </c>
      <c r="F337">
        <v>1</v>
      </c>
      <c r="G337">
        <v>1</v>
      </c>
    </row>
    <row r="338" spans="2:7" x14ac:dyDescent="0.25">
      <c r="B338">
        <v>1</v>
      </c>
      <c r="C338">
        <v>0</v>
      </c>
      <c r="D338">
        <v>1</v>
      </c>
      <c r="F338">
        <v>1</v>
      </c>
    </row>
    <row r="339" spans="2:7" x14ac:dyDescent="0.25">
      <c r="B339">
        <v>1</v>
      </c>
      <c r="C339">
        <v>0</v>
      </c>
      <c r="D339">
        <v>0</v>
      </c>
      <c r="F339">
        <v>1</v>
      </c>
      <c r="G339">
        <v>0</v>
      </c>
    </row>
    <row r="340" spans="2:7" x14ac:dyDescent="0.25">
      <c r="B340">
        <v>1</v>
      </c>
      <c r="C340">
        <v>0</v>
      </c>
      <c r="D340">
        <v>0</v>
      </c>
      <c r="F340">
        <v>1</v>
      </c>
      <c r="G340">
        <v>1</v>
      </c>
    </row>
    <row r="341" spans="2:7" x14ac:dyDescent="0.25">
      <c r="B341">
        <v>1</v>
      </c>
      <c r="C341">
        <v>1</v>
      </c>
      <c r="D341">
        <v>0</v>
      </c>
      <c r="F341">
        <v>1</v>
      </c>
      <c r="G341">
        <v>1</v>
      </c>
    </row>
    <row r="342" spans="2:7" x14ac:dyDescent="0.25">
      <c r="B342">
        <v>0</v>
      </c>
      <c r="C342">
        <v>0</v>
      </c>
      <c r="D342">
        <v>0</v>
      </c>
      <c r="F342">
        <v>1</v>
      </c>
      <c r="G342">
        <v>0</v>
      </c>
    </row>
    <row r="343" spans="2:7" x14ac:dyDescent="0.25">
      <c r="B343">
        <v>0</v>
      </c>
      <c r="C343">
        <v>1</v>
      </c>
      <c r="D343">
        <v>0</v>
      </c>
      <c r="F343">
        <v>1</v>
      </c>
      <c r="G343">
        <v>1</v>
      </c>
    </row>
    <row r="344" spans="2:7" x14ac:dyDescent="0.25">
      <c r="B344">
        <v>0</v>
      </c>
      <c r="C344">
        <v>0</v>
      </c>
      <c r="D344">
        <v>1</v>
      </c>
      <c r="F344">
        <v>1</v>
      </c>
      <c r="G344">
        <v>1</v>
      </c>
    </row>
    <row r="345" spans="2:7" x14ac:dyDescent="0.25">
      <c r="B345">
        <v>1</v>
      </c>
      <c r="C345">
        <v>0</v>
      </c>
      <c r="D345">
        <v>0</v>
      </c>
      <c r="F345">
        <v>1</v>
      </c>
      <c r="G345">
        <v>1</v>
      </c>
    </row>
    <row r="346" spans="2:7" x14ac:dyDescent="0.25">
      <c r="B346">
        <v>1</v>
      </c>
      <c r="C346">
        <v>0</v>
      </c>
      <c r="D346">
        <v>0</v>
      </c>
      <c r="F346">
        <v>1</v>
      </c>
      <c r="G346">
        <v>1</v>
      </c>
    </row>
    <row r="347" spans="2:7" x14ac:dyDescent="0.25">
      <c r="B347">
        <v>0</v>
      </c>
      <c r="C347">
        <v>0</v>
      </c>
      <c r="D347">
        <v>0</v>
      </c>
      <c r="F347">
        <v>1</v>
      </c>
      <c r="G347">
        <v>1</v>
      </c>
    </row>
    <row r="348" spans="2:7" x14ac:dyDescent="0.25">
      <c r="B348">
        <v>1</v>
      </c>
      <c r="C348">
        <v>0</v>
      </c>
      <c r="D348">
        <v>1</v>
      </c>
      <c r="F348">
        <v>1</v>
      </c>
      <c r="G348">
        <v>1</v>
      </c>
    </row>
    <row r="349" spans="2:7" x14ac:dyDescent="0.25">
      <c r="B349">
        <v>1</v>
      </c>
      <c r="C349">
        <v>0</v>
      </c>
      <c r="D349">
        <v>1</v>
      </c>
      <c r="F349">
        <v>1</v>
      </c>
      <c r="G349">
        <v>1</v>
      </c>
    </row>
    <row r="350" spans="2:7" x14ac:dyDescent="0.25">
      <c r="B350">
        <v>1</v>
      </c>
      <c r="C350">
        <v>0</v>
      </c>
      <c r="D350">
        <v>0</v>
      </c>
      <c r="F350">
        <v>1</v>
      </c>
      <c r="G350">
        <v>1</v>
      </c>
    </row>
    <row r="351" spans="2:7" x14ac:dyDescent="0.25">
      <c r="B351">
        <v>0</v>
      </c>
      <c r="C351">
        <v>0</v>
      </c>
      <c r="D351">
        <v>0</v>
      </c>
      <c r="F351">
        <v>1</v>
      </c>
      <c r="G351">
        <v>0</v>
      </c>
    </row>
    <row r="352" spans="2:7" x14ac:dyDescent="0.25">
      <c r="B352">
        <v>1</v>
      </c>
      <c r="C352">
        <v>0</v>
      </c>
      <c r="D352">
        <v>1</v>
      </c>
      <c r="F352">
        <v>1</v>
      </c>
      <c r="G352">
        <v>0</v>
      </c>
    </row>
    <row r="353" spans="2:7" x14ac:dyDescent="0.25">
      <c r="B353">
        <v>1</v>
      </c>
      <c r="C353">
        <v>0</v>
      </c>
      <c r="D353">
        <v>0</v>
      </c>
      <c r="F353">
        <v>1</v>
      </c>
      <c r="G353">
        <v>1</v>
      </c>
    </row>
    <row r="354" spans="2:7" x14ac:dyDescent="0.25">
      <c r="B354">
        <v>1</v>
      </c>
      <c r="C354">
        <v>0</v>
      </c>
      <c r="D354">
        <v>1</v>
      </c>
      <c r="F354">
        <v>1</v>
      </c>
      <c r="G354">
        <v>0</v>
      </c>
    </row>
    <row r="355" spans="2:7" x14ac:dyDescent="0.25">
      <c r="B355">
        <v>1</v>
      </c>
      <c r="C355">
        <v>0</v>
      </c>
      <c r="D355">
        <v>0</v>
      </c>
      <c r="F355">
        <v>1</v>
      </c>
      <c r="G355">
        <v>1</v>
      </c>
    </row>
    <row r="356" spans="2:7" x14ac:dyDescent="0.25">
      <c r="B356">
        <v>0</v>
      </c>
      <c r="C356">
        <v>0</v>
      </c>
      <c r="D356">
        <v>0</v>
      </c>
      <c r="F356">
        <v>1</v>
      </c>
      <c r="G356">
        <v>1</v>
      </c>
    </row>
    <row r="357" spans="2:7" x14ac:dyDescent="0.25">
      <c r="B357">
        <v>1</v>
      </c>
      <c r="C357">
        <v>0</v>
      </c>
      <c r="D357">
        <v>1</v>
      </c>
      <c r="F357">
        <v>1</v>
      </c>
      <c r="G357">
        <v>1</v>
      </c>
    </row>
    <row r="358" spans="2:7" x14ac:dyDescent="0.25">
      <c r="B358">
        <v>0</v>
      </c>
      <c r="C358">
        <v>0</v>
      </c>
      <c r="D358">
        <v>0</v>
      </c>
      <c r="F358">
        <v>1</v>
      </c>
      <c r="G358">
        <v>0</v>
      </c>
    </row>
    <row r="359" spans="2:7" x14ac:dyDescent="0.25">
      <c r="B359">
        <v>0</v>
      </c>
      <c r="C359">
        <v>0</v>
      </c>
      <c r="D359">
        <v>0</v>
      </c>
      <c r="F359">
        <v>1</v>
      </c>
      <c r="G359">
        <v>1</v>
      </c>
    </row>
    <row r="360" spans="2:7" x14ac:dyDescent="0.25">
      <c r="B360">
        <v>1</v>
      </c>
      <c r="C360">
        <v>0</v>
      </c>
      <c r="D360">
        <v>0</v>
      </c>
      <c r="F360">
        <v>1</v>
      </c>
      <c r="G360">
        <v>1</v>
      </c>
    </row>
    <row r="361" spans="2:7" x14ac:dyDescent="0.25">
      <c r="B361">
        <v>1</v>
      </c>
      <c r="C361">
        <v>0</v>
      </c>
      <c r="D361">
        <v>1</v>
      </c>
      <c r="F361">
        <v>1</v>
      </c>
      <c r="G361">
        <v>0</v>
      </c>
    </row>
    <row r="362" spans="2:7" x14ac:dyDescent="0.25">
      <c r="B362">
        <v>1</v>
      </c>
      <c r="C362">
        <v>0</v>
      </c>
      <c r="D362">
        <v>1</v>
      </c>
      <c r="F362">
        <v>1</v>
      </c>
      <c r="G362">
        <v>1</v>
      </c>
    </row>
    <row r="363" spans="2:7" x14ac:dyDescent="0.25">
      <c r="B363">
        <v>1</v>
      </c>
      <c r="C363">
        <v>0</v>
      </c>
      <c r="D363">
        <v>0</v>
      </c>
      <c r="F363">
        <v>1</v>
      </c>
      <c r="G363">
        <v>1</v>
      </c>
    </row>
    <row r="364" spans="2:7" x14ac:dyDescent="0.25">
      <c r="B364">
        <v>1</v>
      </c>
      <c r="C364">
        <v>0</v>
      </c>
      <c r="D364">
        <v>0</v>
      </c>
      <c r="F364">
        <v>1</v>
      </c>
      <c r="G364">
        <v>1</v>
      </c>
    </row>
    <row r="365" spans="2:7" x14ac:dyDescent="0.25">
      <c r="B365">
        <v>0</v>
      </c>
      <c r="C365">
        <v>0</v>
      </c>
      <c r="D365">
        <v>0</v>
      </c>
      <c r="F365">
        <v>1</v>
      </c>
      <c r="G365">
        <v>1</v>
      </c>
    </row>
    <row r="366" spans="2:7" x14ac:dyDescent="0.25">
      <c r="B366">
        <v>0</v>
      </c>
      <c r="C366">
        <v>0</v>
      </c>
      <c r="D366">
        <v>0</v>
      </c>
      <c r="F366">
        <v>1</v>
      </c>
      <c r="G366">
        <v>0</v>
      </c>
    </row>
    <row r="367" spans="2:7" x14ac:dyDescent="0.25">
      <c r="B367">
        <v>1</v>
      </c>
      <c r="C367">
        <v>1</v>
      </c>
      <c r="D367">
        <v>1</v>
      </c>
      <c r="F367">
        <v>1</v>
      </c>
      <c r="G367">
        <v>1</v>
      </c>
    </row>
    <row r="368" spans="2:7" x14ac:dyDescent="0.25">
      <c r="B368">
        <v>1</v>
      </c>
      <c r="C368">
        <v>1</v>
      </c>
      <c r="D368">
        <v>1</v>
      </c>
      <c r="F368">
        <v>1</v>
      </c>
      <c r="G368">
        <v>1</v>
      </c>
    </row>
  </sheetData>
  <autoFilter ref="A1:AD368"/>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Y19"/>
  <sheetViews>
    <sheetView zoomScale="85" zoomScaleNormal="85" workbookViewId="0">
      <pane xSplit="3" ySplit="3" topLeftCell="AR4" activePane="bottomRight" state="frozen"/>
      <selection pane="topRight" activeCell="D1" sqref="D1"/>
      <selection pane="bottomLeft" activeCell="A3" sqref="A3"/>
      <selection pane="bottomRight" activeCell="B2" sqref="B2"/>
    </sheetView>
  </sheetViews>
  <sheetFormatPr baseColWidth="10" defaultRowHeight="15.75" x14ac:dyDescent="0.25"/>
  <cols>
    <col min="1" max="1" width="3.42578125" style="23" customWidth="1"/>
    <col min="2" max="2" width="33.5703125" style="23" bestFit="1" customWidth="1"/>
    <col min="3" max="3" width="29.28515625" style="23" bestFit="1" customWidth="1"/>
    <col min="4" max="4" width="12.85546875" style="23" bestFit="1" customWidth="1"/>
    <col min="5" max="5" width="81.140625" style="23" customWidth="1"/>
    <col min="6" max="6" width="13.42578125" style="23" bestFit="1" customWidth="1"/>
    <col min="7" max="7" width="13.28515625" style="23" customWidth="1"/>
    <col min="8" max="8" width="11.7109375" style="23" customWidth="1"/>
    <col min="9" max="9" width="32.140625" style="23" bestFit="1" customWidth="1"/>
    <col min="10" max="10" width="6.7109375" style="23" customWidth="1"/>
    <col min="11" max="11" width="20.85546875" style="23" bestFit="1" customWidth="1"/>
    <col min="12" max="12" width="20" style="23" customWidth="1"/>
    <col min="13" max="13" width="15.7109375" style="23" customWidth="1"/>
    <col min="14" max="14" width="18.140625" style="23" customWidth="1"/>
    <col min="15" max="15" width="18.85546875" style="23" customWidth="1"/>
    <col min="16" max="16" width="21.140625" style="23" customWidth="1"/>
    <col min="17" max="17" width="20.5703125" style="23" customWidth="1"/>
    <col min="18" max="18" width="20.7109375" style="23" customWidth="1"/>
    <col min="19" max="19" width="17.42578125" style="23" customWidth="1"/>
    <col min="20" max="20" width="13.85546875" style="23" customWidth="1"/>
    <col min="21" max="21" width="12.140625" style="23" customWidth="1"/>
    <col min="22" max="22" width="16.42578125" style="23" customWidth="1"/>
    <col min="23" max="23" width="12.5703125" style="23" customWidth="1"/>
    <col min="24" max="24" width="15" style="23" customWidth="1"/>
    <col min="25" max="29" width="11.42578125" style="23"/>
    <col min="30" max="31" width="14.28515625" style="23" customWidth="1"/>
    <col min="32" max="32" width="11.42578125" style="23"/>
    <col min="33" max="33" width="13.5703125" style="23" customWidth="1"/>
    <col min="34" max="34" width="11.42578125" style="23"/>
    <col min="35" max="35" width="13.28515625" style="23" customWidth="1"/>
    <col min="36" max="36" width="20" style="23" customWidth="1"/>
    <col min="37" max="39" width="13.28515625" style="23" customWidth="1"/>
    <col min="40" max="42" width="16" style="23" customWidth="1"/>
    <col min="43" max="43" width="11.42578125" style="23"/>
    <col min="44" max="44" width="14.5703125" style="23" customWidth="1"/>
    <col min="45" max="45" width="11.42578125" style="23"/>
    <col min="46" max="46" width="13.42578125" style="23" customWidth="1"/>
    <col min="47" max="47" width="18" style="23" customWidth="1"/>
    <col min="48" max="48" width="15.140625" style="23" customWidth="1"/>
    <col min="49" max="50" width="11.42578125" style="23"/>
    <col min="51" max="51" width="13.7109375" style="23" customWidth="1"/>
    <col min="52" max="16384" width="11.42578125" style="23"/>
  </cols>
  <sheetData>
    <row r="2" spans="2:51" x14ac:dyDescent="0.25">
      <c r="B2" s="69" t="s">
        <v>861</v>
      </c>
    </row>
    <row r="3" spans="2:51" ht="39" customHeight="1" x14ac:dyDescent="0.25">
      <c r="B3" s="77" t="s">
        <v>632</v>
      </c>
      <c r="C3" s="77" t="s">
        <v>575</v>
      </c>
      <c r="D3" s="77" t="s">
        <v>576</v>
      </c>
      <c r="E3" s="77" t="s">
        <v>665</v>
      </c>
      <c r="F3" s="77" t="s">
        <v>577</v>
      </c>
      <c r="G3" s="77" t="s">
        <v>578</v>
      </c>
      <c r="H3" s="77" t="s">
        <v>579</v>
      </c>
      <c r="I3" s="77" t="s">
        <v>598</v>
      </c>
      <c r="J3" s="77" t="s">
        <v>637</v>
      </c>
      <c r="K3" s="77" t="s">
        <v>608</v>
      </c>
      <c r="L3" s="77" t="s">
        <v>610</v>
      </c>
      <c r="M3" s="77" t="s">
        <v>706</v>
      </c>
      <c r="N3" s="77" t="s">
        <v>843</v>
      </c>
      <c r="O3" s="77" t="s">
        <v>707</v>
      </c>
      <c r="P3" s="77" t="s">
        <v>662</v>
      </c>
      <c r="Q3" s="77" t="s">
        <v>663</v>
      </c>
      <c r="R3" s="77" t="s">
        <v>666</v>
      </c>
      <c r="S3" s="77" t="s">
        <v>611</v>
      </c>
      <c r="T3" s="77" t="s">
        <v>580</v>
      </c>
      <c r="U3" s="77" t="s">
        <v>708</v>
      </c>
      <c r="V3" s="77" t="s">
        <v>709</v>
      </c>
      <c r="W3" s="77" t="s">
        <v>581</v>
      </c>
      <c r="X3" s="77" t="s">
        <v>683</v>
      </c>
      <c r="Y3" s="77" t="s">
        <v>684</v>
      </c>
      <c r="Z3" s="77" t="s">
        <v>710</v>
      </c>
      <c r="AA3" s="77" t="s">
        <v>711</v>
      </c>
      <c r="AB3" s="77" t="s">
        <v>712</v>
      </c>
      <c r="AC3" s="77" t="s">
        <v>713</v>
      </c>
      <c r="AD3" s="77" t="s">
        <v>714</v>
      </c>
      <c r="AE3" s="77" t="s">
        <v>716</v>
      </c>
      <c r="AF3" s="77" t="s">
        <v>18</v>
      </c>
      <c r="AG3" s="77" t="s">
        <v>685</v>
      </c>
      <c r="AH3" s="77" t="s">
        <v>19</v>
      </c>
      <c r="AI3" s="77" t="s">
        <v>686</v>
      </c>
      <c r="AJ3" s="77" t="s">
        <v>717</v>
      </c>
      <c r="AK3" s="77" t="s">
        <v>718</v>
      </c>
      <c r="AL3" s="77" t="s">
        <v>719</v>
      </c>
      <c r="AM3" s="77" t="s">
        <v>720</v>
      </c>
      <c r="AN3" s="77" t="s">
        <v>721</v>
      </c>
      <c r="AO3" s="77" t="s">
        <v>844</v>
      </c>
      <c r="AP3" s="77" t="s">
        <v>722</v>
      </c>
      <c r="AQ3" s="77" t="s">
        <v>20</v>
      </c>
      <c r="AR3" s="77" t="s">
        <v>687</v>
      </c>
      <c r="AS3" s="77" t="s">
        <v>582</v>
      </c>
      <c r="AT3" s="77" t="s">
        <v>688</v>
      </c>
      <c r="AU3" s="77" t="s">
        <v>583</v>
      </c>
      <c r="AV3" s="77" t="s">
        <v>665</v>
      </c>
      <c r="AW3" s="77" t="s">
        <v>584</v>
      </c>
      <c r="AX3" s="77" t="s">
        <v>585</v>
      </c>
      <c r="AY3" s="77" t="s">
        <v>586</v>
      </c>
    </row>
    <row r="4" spans="2:51" ht="18.75" customHeight="1" x14ac:dyDescent="0.25">
      <c r="B4" s="23" t="s">
        <v>633</v>
      </c>
      <c r="C4" s="23" t="s">
        <v>587</v>
      </c>
      <c r="D4" s="28">
        <v>9008911581</v>
      </c>
      <c r="E4" s="23" t="s">
        <v>588</v>
      </c>
      <c r="F4" s="24" t="s">
        <v>34</v>
      </c>
      <c r="G4" s="24" t="s">
        <v>34</v>
      </c>
      <c r="H4" s="24" t="s">
        <v>34</v>
      </c>
      <c r="I4" s="32" t="s">
        <v>599</v>
      </c>
      <c r="J4" s="24" t="s">
        <v>45</v>
      </c>
      <c r="K4" s="28" t="s">
        <v>609</v>
      </c>
      <c r="L4" s="31">
        <v>3737868</v>
      </c>
      <c r="M4" s="31">
        <v>46546</v>
      </c>
      <c r="N4" s="31">
        <v>251841</v>
      </c>
      <c r="O4" s="33" t="s">
        <v>845</v>
      </c>
      <c r="P4" s="29">
        <v>240</v>
      </c>
      <c r="Q4" s="29">
        <v>1</v>
      </c>
      <c r="R4" s="29">
        <v>97</v>
      </c>
      <c r="S4" s="29">
        <v>194</v>
      </c>
      <c r="T4" s="29" t="s">
        <v>34</v>
      </c>
      <c r="U4" s="29" t="s">
        <v>589</v>
      </c>
      <c r="V4" s="29">
        <v>8.3699999999999997E-2</v>
      </c>
      <c r="W4" s="29" t="s">
        <v>589</v>
      </c>
      <c r="X4" s="29">
        <v>28813</v>
      </c>
      <c r="Y4" s="29">
        <v>28844</v>
      </c>
      <c r="Z4" s="30">
        <v>1</v>
      </c>
      <c r="AA4" s="30">
        <v>0.69</v>
      </c>
      <c r="AB4" s="30">
        <v>0.67</v>
      </c>
      <c r="AC4" s="30">
        <v>1</v>
      </c>
      <c r="AD4" s="30" t="s">
        <v>715</v>
      </c>
      <c r="AE4" s="30">
        <f>AVERAGE(Z4:AC4)</f>
        <v>0.84</v>
      </c>
      <c r="AF4" s="29" t="s">
        <v>34</v>
      </c>
      <c r="AG4" s="29">
        <v>220</v>
      </c>
      <c r="AH4" s="29" t="s">
        <v>34</v>
      </c>
      <c r="AI4" s="29">
        <v>9928</v>
      </c>
      <c r="AJ4" s="29">
        <v>3975</v>
      </c>
      <c r="AK4" s="29">
        <v>189</v>
      </c>
      <c r="AL4" s="29">
        <v>13710</v>
      </c>
      <c r="AM4" s="29">
        <v>470</v>
      </c>
      <c r="AN4" s="39">
        <v>9.5099999999999994E-3</v>
      </c>
      <c r="AO4" s="38">
        <v>5.1799999999999999E-2</v>
      </c>
      <c r="AP4" s="41">
        <v>1558</v>
      </c>
      <c r="AQ4" s="29" t="s">
        <v>34</v>
      </c>
      <c r="AR4" s="29">
        <v>59</v>
      </c>
      <c r="AS4" s="29" t="s">
        <v>34</v>
      </c>
      <c r="AT4" s="29">
        <v>131</v>
      </c>
      <c r="AU4" s="29" t="s">
        <v>34</v>
      </c>
      <c r="AV4" s="25" t="s">
        <v>815</v>
      </c>
      <c r="AW4" s="23" t="s">
        <v>590</v>
      </c>
      <c r="AX4" s="23" t="s">
        <v>667</v>
      </c>
      <c r="AY4" s="23" t="s">
        <v>689</v>
      </c>
    </row>
    <row r="5" spans="2:51" ht="15" customHeight="1" x14ac:dyDescent="0.25">
      <c r="B5" s="23" t="s">
        <v>633</v>
      </c>
      <c r="C5" s="23" t="s">
        <v>591</v>
      </c>
      <c r="D5" s="28">
        <v>900858747</v>
      </c>
      <c r="E5" s="23" t="s">
        <v>650</v>
      </c>
      <c r="F5" s="24" t="s">
        <v>34</v>
      </c>
      <c r="G5" s="24" t="s">
        <v>34</v>
      </c>
      <c r="H5" s="24" t="s">
        <v>592</v>
      </c>
      <c r="I5" s="24" t="s">
        <v>617</v>
      </c>
      <c r="J5" s="24" t="s">
        <v>45</v>
      </c>
      <c r="K5" s="28">
        <v>0</v>
      </c>
      <c r="L5" s="31">
        <v>0</v>
      </c>
      <c r="M5" s="31">
        <v>0</v>
      </c>
      <c r="N5" s="31">
        <v>0</v>
      </c>
      <c r="O5" s="29">
        <v>0</v>
      </c>
      <c r="P5" s="29">
        <v>0</v>
      </c>
      <c r="Q5" s="29">
        <v>0</v>
      </c>
      <c r="R5" s="29">
        <v>0</v>
      </c>
      <c r="S5" s="29">
        <v>0</v>
      </c>
      <c r="T5" s="29" t="s">
        <v>45</v>
      </c>
      <c r="U5" s="29"/>
      <c r="V5" s="29"/>
      <c r="W5" s="29" t="s">
        <v>589</v>
      </c>
      <c r="X5" s="29">
        <v>1941</v>
      </c>
      <c r="Y5" s="29">
        <v>1948</v>
      </c>
      <c r="Z5" s="30">
        <v>1</v>
      </c>
      <c r="AA5" s="30">
        <v>0.88</v>
      </c>
      <c r="AB5" s="30">
        <v>0.33</v>
      </c>
      <c r="AC5" s="30">
        <v>1</v>
      </c>
      <c r="AD5" s="30" t="s">
        <v>715</v>
      </c>
      <c r="AE5" s="30">
        <f t="shared" ref="AE5:AE11" si="0">AVERAGE(Z5:AC5)</f>
        <v>0.80249999999999999</v>
      </c>
      <c r="AF5" s="29" t="s">
        <v>34</v>
      </c>
      <c r="AG5" s="29">
        <v>117</v>
      </c>
      <c r="AH5" s="29" t="s">
        <v>45</v>
      </c>
      <c r="AI5" s="29">
        <v>0</v>
      </c>
      <c r="AJ5" s="29">
        <v>0</v>
      </c>
      <c r="AK5" s="29">
        <v>0</v>
      </c>
      <c r="AL5" s="29">
        <v>0</v>
      </c>
      <c r="AM5" s="29">
        <v>0</v>
      </c>
      <c r="AN5" s="40">
        <v>0</v>
      </c>
      <c r="AO5" s="40">
        <v>0</v>
      </c>
      <c r="AP5" s="42">
        <v>0</v>
      </c>
      <c r="AQ5" s="29" t="s">
        <v>45</v>
      </c>
      <c r="AR5" s="29">
        <v>0</v>
      </c>
      <c r="AS5" s="29" t="s">
        <v>45</v>
      </c>
      <c r="AT5" s="29">
        <v>0</v>
      </c>
      <c r="AU5" s="29" t="s">
        <v>592</v>
      </c>
      <c r="AV5" s="23" t="s">
        <v>668</v>
      </c>
      <c r="AW5" s="23" t="s">
        <v>590</v>
      </c>
      <c r="AX5" s="23" t="s">
        <v>669</v>
      </c>
      <c r="AY5" s="23" t="s">
        <v>690</v>
      </c>
    </row>
    <row r="6" spans="2:51" ht="13.5" customHeight="1" x14ac:dyDescent="0.25">
      <c r="B6" s="23" t="s">
        <v>633</v>
      </c>
      <c r="C6" s="23" t="s">
        <v>593</v>
      </c>
      <c r="D6" s="28">
        <v>9004751420</v>
      </c>
      <c r="E6" s="23" t="s">
        <v>594</v>
      </c>
      <c r="F6" s="24" t="s">
        <v>34</v>
      </c>
      <c r="G6" s="24" t="s">
        <v>45</v>
      </c>
      <c r="H6" s="24" t="s">
        <v>34</v>
      </c>
      <c r="I6" s="24" t="s">
        <v>602</v>
      </c>
      <c r="J6" s="24" t="s">
        <v>45</v>
      </c>
      <c r="K6" s="28" t="s">
        <v>612</v>
      </c>
      <c r="L6" s="31">
        <v>1191991</v>
      </c>
      <c r="M6" s="31">
        <v>15942</v>
      </c>
      <c r="N6" s="31">
        <v>7803</v>
      </c>
      <c r="O6" s="33" t="s">
        <v>846</v>
      </c>
      <c r="P6" s="29">
        <v>240</v>
      </c>
      <c r="Q6" s="29">
        <v>1</v>
      </c>
      <c r="R6" s="29">
        <v>95</v>
      </c>
      <c r="S6" s="29">
        <v>190</v>
      </c>
      <c r="T6" s="29" t="s">
        <v>45</v>
      </c>
      <c r="U6" s="29" t="s">
        <v>45</v>
      </c>
      <c r="V6" s="29">
        <v>0</v>
      </c>
      <c r="W6" s="29" t="s">
        <v>589</v>
      </c>
      <c r="X6" s="29">
        <v>21139</v>
      </c>
      <c r="Y6" s="29">
        <v>21100</v>
      </c>
      <c r="Z6" s="30">
        <v>1</v>
      </c>
      <c r="AA6" s="30">
        <v>0.88</v>
      </c>
      <c r="AB6" s="30">
        <v>1</v>
      </c>
      <c r="AC6" s="30">
        <v>1</v>
      </c>
      <c r="AD6" s="30" t="s">
        <v>715</v>
      </c>
      <c r="AE6" s="30">
        <f t="shared" si="0"/>
        <v>0.97</v>
      </c>
      <c r="AF6" s="29" t="s">
        <v>34</v>
      </c>
      <c r="AG6" s="29">
        <v>9851</v>
      </c>
      <c r="AH6" s="29" t="s">
        <v>34</v>
      </c>
      <c r="AI6" s="29">
        <v>2395</v>
      </c>
      <c r="AJ6" s="29">
        <v>2395</v>
      </c>
      <c r="AK6" s="29">
        <v>24</v>
      </c>
      <c r="AL6" s="29">
        <v>899</v>
      </c>
      <c r="AM6" s="29">
        <v>20</v>
      </c>
      <c r="AN6" s="39">
        <v>1.7250000000000001E-2</v>
      </c>
      <c r="AO6" s="38">
        <v>1.8800000000000001E-2</v>
      </c>
      <c r="AP6" s="41">
        <v>653</v>
      </c>
      <c r="AQ6" s="29" t="s">
        <v>34</v>
      </c>
      <c r="AR6" s="29">
        <v>9</v>
      </c>
      <c r="AS6" s="29" t="s">
        <v>45</v>
      </c>
      <c r="AT6" s="29">
        <v>0</v>
      </c>
      <c r="AU6" s="29" t="s">
        <v>34</v>
      </c>
      <c r="AV6" s="23" t="s">
        <v>670</v>
      </c>
      <c r="AW6" s="23" t="s">
        <v>590</v>
      </c>
      <c r="AX6" s="23" t="s">
        <v>671</v>
      </c>
      <c r="AY6" s="23" t="s">
        <v>691</v>
      </c>
    </row>
    <row r="7" spans="2:51" ht="14.25" customHeight="1" x14ac:dyDescent="0.25">
      <c r="B7" s="23" t="s">
        <v>633</v>
      </c>
      <c r="C7" s="23" t="s">
        <v>680</v>
      </c>
      <c r="D7" s="28">
        <v>901155422</v>
      </c>
      <c r="E7" s="23" t="s">
        <v>650</v>
      </c>
      <c r="F7" s="24" t="s">
        <v>34</v>
      </c>
      <c r="G7" s="24" t="s">
        <v>45</v>
      </c>
      <c r="H7" s="24" t="s">
        <v>34</v>
      </c>
      <c r="I7" s="24" t="s">
        <v>600</v>
      </c>
      <c r="J7" s="24" t="s">
        <v>45</v>
      </c>
      <c r="K7" s="28" t="s">
        <v>613</v>
      </c>
      <c r="L7" s="31">
        <v>0</v>
      </c>
      <c r="M7" s="31"/>
      <c r="N7" s="31"/>
      <c r="O7" s="29"/>
      <c r="P7" s="29">
        <v>8.9499999999999993</v>
      </c>
      <c r="Q7" s="29">
        <v>0.15</v>
      </c>
      <c r="R7" s="29">
        <v>0</v>
      </c>
      <c r="S7" s="29">
        <v>0</v>
      </c>
      <c r="T7" s="29" t="s">
        <v>34</v>
      </c>
      <c r="U7" s="29" t="s">
        <v>45</v>
      </c>
      <c r="V7" s="29">
        <v>0</v>
      </c>
      <c r="W7" s="29" t="s">
        <v>589</v>
      </c>
      <c r="X7" s="29">
        <v>85</v>
      </c>
      <c r="Y7" s="29">
        <v>86</v>
      </c>
      <c r="Z7" s="30">
        <v>1</v>
      </c>
      <c r="AA7" s="30">
        <v>0.69</v>
      </c>
      <c r="AB7" s="30">
        <v>0.33</v>
      </c>
      <c r="AC7" s="30">
        <v>1</v>
      </c>
      <c r="AD7" s="30" t="s">
        <v>715</v>
      </c>
      <c r="AE7" s="30">
        <f t="shared" si="0"/>
        <v>0.755</v>
      </c>
      <c r="AF7" s="29" t="s">
        <v>34</v>
      </c>
      <c r="AG7" s="29">
        <v>4</v>
      </c>
      <c r="AH7" s="29" t="s">
        <v>34</v>
      </c>
      <c r="AI7" s="29">
        <v>353</v>
      </c>
      <c r="AJ7" s="29">
        <v>353</v>
      </c>
      <c r="AK7" s="29">
        <v>17</v>
      </c>
      <c r="AL7" s="29">
        <v>212</v>
      </c>
      <c r="AM7" s="29">
        <v>2</v>
      </c>
      <c r="AN7" s="36">
        <v>0.44418000000000002</v>
      </c>
      <c r="AO7" s="35">
        <v>0.24510000000000001</v>
      </c>
      <c r="AP7" s="43">
        <v>121</v>
      </c>
      <c r="AQ7" s="29" t="s">
        <v>45</v>
      </c>
      <c r="AR7" s="29">
        <v>0</v>
      </c>
      <c r="AS7" s="29" t="s">
        <v>45</v>
      </c>
      <c r="AT7" s="29">
        <v>0</v>
      </c>
      <c r="AU7" s="29" t="s">
        <v>592</v>
      </c>
      <c r="AV7" s="23" t="s">
        <v>617</v>
      </c>
      <c r="AW7" s="23" t="s">
        <v>623</v>
      </c>
      <c r="AX7" s="23" t="s">
        <v>672</v>
      </c>
      <c r="AY7" s="23" t="s">
        <v>692</v>
      </c>
    </row>
    <row r="8" spans="2:51" ht="19.5" customHeight="1" x14ac:dyDescent="0.25">
      <c r="B8" s="23" t="s">
        <v>633</v>
      </c>
      <c r="C8" s="23" t="s">
        <v>596</v>
      </c>
      <c r="D8" s="28">
        <v>900617541</v>
      </c>
      <c r="E8" s="23" t="s">
        <v>676</v>
      </c>
      <c r="F8" s="24" t="s">
        <v>34</v>
      </c>
      <c r="G8" s="24" t="s">
        <v>45</v>
      </c>
      <c r="H8" s="24" t="s">
        <v>34</v>
      </c>
      <c r="I8" s="24" t="s">
        <v>603</v>
      </c>
      <c r="J8" s="24" t="s">
        <v>45</v>
      </c>
      <c r="K8" s="28" t="s">
        <v>615</v>
      </c>
      <c r="L8" s="31">
        <v>11660276</v>
      </c>
      <c r="M8" s="31">
        <v>168132</v>
      </c>
      <c r="N8" s="31">
        <v>1879231</v>
      </c>
      <c r="O8" s="29"/>
      <c r="P8" s="29">
        <v>8.9499999999999993</v>
      </c>
      <c r="Q8" s="29">
        <v>0.15</v>
      </c>
      <c r="R8" s="29">
        <v>53</v>
      </c>
      <c r="S8" s="29">
        <v>106</v>
      </c>
      <c r="T8" s="29" t="s">
        <v>45</v>
      </c>
      <c r="U8" s="29" t="s">
        <v>45</v>
      </c>
      <c r="V8" s="29">
        <v>0</v>
      </c>
      <c r="W8" s="29" t="s">
        <v>589</v>
      </c>
      <c r="X8" s="29">
        <v>5195</v>
      </c>
      <c r="Y8" s="29">
        <v>5183</v>
      </c>
      <c r="Z8" s="30">
        <v>1</v>
      </c>
      <c r="AA8" s="30">
        <v>0.88</v>
      </c>
      <c r="AB8" s="30">
        <v>0.57999999999999996</v>
      </c>
      <c r="AC8" s="30">
        <v>0</v>
      </c>
      <c r="AD8" s="30" t="s">
        <v>715</v>
      </c>
      <c r="AE8" s="30">
        <f t="shared" si="0"/>
        <v>0.61499999999999999</v>
      </c>
      <c r="AF8" s="29" t="s">
        <v>34</v>
      </c>
      <c r="AG8" s="29">
        <v>522</v>
      </c>
      <c r="AH8" s="29" t="s">
        <v>34</v>
      </c>
      <c r="AI8" s="29">
        <v>1900</v>
      </c>
      <c r="AJ8" s="29">
        <v>0</v>
      </c>
      <c r="AK8" s="34"/>
      <c r="AL8" s="34"/>
      <c r="AM8" s="34"/>
      <c r="AN8" s="37"/>
      <c r="AO8" s="37"/>
      <c r="AP8" s="44"/>
      <c r="AQ8" s="29" t="s">
        <v>34</v>
      </c>
      <c r="AR8" s="29">
        <v>2</v>
      </c>
      <c r="AS8" s="29" t="s">
        <v>45</v>
      </c>
      <c r="AT8" s="29">
        <v>0</v>
      </c>
      <c r="AU8" s="29" t="s">
        <v>592</v>
      </c>
      <c r="AV8" s="23" t="s">
        <v>617</v>
      </c>
      <c r="AW8" s="23" t="s">
        <v>622</v>
      </c>
      <c r="AX8" s="23" t="s">
        <v>847</v>
      </c>
      <c r="AY8" s="23" t="s">
        <v>694</v>
      </c>
    </row>
    <row r="9" spans="2:51" ht="18.75" customHeight="1" x14ac:dyDescent="0.25">
      <c r="B9" s="23" t="s">
        <v>633</v>
      </c>
      <c r="C9" s="23" t="s">
        <v>597</v>
      </c>
      <c r="D9" s="28">
        <v>900540923</v>
      </c>
      <c r="E9" s="23" t="s">
        <v>678</v>
      </c>
      <c r="F9" s="24" t="s">
        <v>34</v>
      </c>
      <c r="G9" s="24" t="s">
        <v>34</v>
      </c>
      <c r="H9" s="24" t="s">
        <v>34</v>
      </c>
      <c r="I9" s="24" t="s">
        <v>605</v>
      </c>
      <c r="J9" s="24" t="s">
        <v>45</v>
      </c>
      <c r="K9" s="28" t="s">
        <v>618</v>
      </c>
      <c r="L9" s="31">
        <v>0</v>
      </c>
      <c r="M9" s="31"/>
      <c r="N9" s="31"/>
      <c r="O9" s="29"/>
      <c r="P9" s="29">
        <v>8.9499999999999993</v>
      </c>
      <c r="Q9" s="29">
        <v>0.15</v>
      </c>
      <c r="R9" s="29">
        <v>0</v>
      </c>
      <c r="S9" s="29">
        <v>0</v>
      </c>
      <c r="T9" s="29" t="s">
        <v>45</v>
      </c>
      <c r="U9" s="29"/>
      <c r="V9" s="29"/>
      <c r="W9" s="29" t="s">
        <v>589</v>
      </c>
      <c r="X9" s="29">
        <v>2111</v>
      </c>
      <c r="Y9" s="29">
        <v>2066</v>
      </c>
      <c r="Z9" s="30">
        <v>1</v>
      </c>
      <c r="AA9" s="30">
        <v>0.88</v>
      </c>
      <c r="AB9" s="30">
        <v>0.92</v>
      </c>
      <c r="AC9" s="30">
        <v>1</v>
      </c>
      <c r="AD9" s="30" t="s">
        <v>715</v>
      </c>
      <c r="AE9" s="30">
        <f t="shared" si="0"/>
        <v>0.95</v>
      </c>
      <c r="AF9" s="29" t="s">
        <v>34</v>
      </c>
      <c r="AG9" s="29">
        <v>4037</v>
      </c>
      <c r="AH9" s="29" t="s">
        <v>34</v>
      </c>
      <c r="AI9" s="29">
        <v>164</v>
      </c>
      <c r="AJ9" s="29">
        <v>20</v>
      </c>
      <c r="AK9" s="29">
        <v>7</v>
      </c>
      <c r="AL9" s="29">
        <v>33</v>
      </c>
      <c r="AM9" s="29">
        <v>0</v>
      </c>
      <c r="AN9" s="35">
        <v>3.0200000000000001E-2</v>
      </c>
      <c r="AO9" s="35">
        <v>1.78E-2</v>
      </c>
      <c r="AP9" s="43">
        <v>57</v>
      </c>
      <c r="AQ9" s="29" t="s">
        <v>34</v>
      </c>
      <c r="AR9" s="29">
        <v>9</v>
      </c>
      <c r="AS9" s="29" t="s">
        <v>34</v>
      </c>
      <c r="AT9" s="29">
        <v>34</v>
      </c>
      <c r="AU9" s="29" t="s">
        <v>592</v>
      </c>
      <c r="AV9" s="23" t="s">
        <v>848</v>
      </c>
      <c r="AW9" s="23" t="s">
        <v>849</v>
      </c>
      <c r="AX9" s="23" t="s">
        <v>682</v>
      </c>
      <c r="AY9" s="23" t="s">
        <v>696</v>
      </c>
    </row>
    <row r="10" spans="2:51" ht="16.5" customHeight="1" x14ac:dyDescent="0.25">
      <c r="B10" s="23" t="s">
        <v>633</v>
      </c>
      <c r="C10" s="23" t="s">
        <v>627</v>
      </c>
      <c r="D10" s="28"/>
      <c r="E10" s="23" t="s">
        <v>656</v>
      </c>
      <c r="F10" s="24" t="s">
        <v>34</v>
      </c>
      <c r="G10" s="24" t="s">
        <v>45</v>
      </c>
      <c r="H10" s="24" t="s">
        <v>34</v>
      </c>
      <c r="I10" s="24" t="s">
        <v>700</v>
      </c>
      <c r="J10" s="24" t="s">
        <v>45</v>
      </c>
      <c r="K10" s="28" t="s">
        <v>628</v>
      </c>
      <c r="L10" s="31">
        <v>4653709</v>
      </c>
      <c r="M10" s="31">
        <v>56187</v>
      </c>
      <c r="N10" s="31">
        <v>0</v>
      </c>
      <c r="O10" s="29" t="s">
        <v>850</v>
      </c>
      <c r="P10" s="29">
        <v>240</v>
      </c>
      <c r="Q10" s="29">
        <v>1</v>
      </c>
      <c r="R10" s="29">
        <v>101</v>
      </c>
      <c r="S10" s="29">
        <v>202</v>
      </c>
      <c r="T10" s="29" t="s">
        <v>34</v>
      </c>
      <c r="U10" s="29" t="s">
        <v>45</v>
      </c>
      <c r="V10" s="29">
        <v>0</v>
      </c>
      <c r="W10" s="29" t="s">
        <v>589</v>
      </c>
      <c r="X10" s="29">
        <v>8154</v>
      </c>
      <c r="Y10" s="29">
        <v>8096</v>
      </c>
      <c r="Z10" s="30">
        <v>1</v>
      </c>
      <c r="AA10" s="30">
        <v>0.47</v>
      </c>
      <c r="AB10" s="30">
        <v>0.33</v>
      </c>
      <c r="AC10" s="30">
        <v>1</v>
      </c>
      <c r="AD10" s="30" t="s">
        <v>715</v>
      </c>
      <c r="AE10" s="30">
        <f t="shared" si="0"/>
        <v>0.7</v>
      </c>
      <c r="AF10" s="29" t="s">
        <v>34</v>
      </c>
      <c r="AG10" s="29">
        <v>26</v>
      </c>
      <c r="AH10" s="29" t="s">
        <v>34</v>
      </c>
      <c r="AI10" s="29">
        <v>191</v>
      </c>
      <c r="AJ10" s="29">
        <v>0</v>
      </c>
      <c r="AK10" s="29">
        <v>0</v>
      </c>
      <c r="AL10" s="29">
        <v>0</v>
      </c>
      <c r="AM10" s="29">
        <v>0</v>
      </c>
      <c r="AN10" s="29">
        <v>0</v>
      </c>
      <c r="AO10" s="35">
        <v>5.1799999999999999E-2</v>
      </c>
      <c r="AP10" s="43">
        <v>0</v>
      </c>
      <c r="AQ10" s="29" t="s">
        <v>45</v>
      </c>
      <c r="AR10" s="29">
        <v>0</v>
      </c>
      <c r="AS10" s="29" t="s">
        <v>45</v>
      </c>
      <c r="AT10" s="29">
        <v>0</v>
      </c>
      <c r="AU10" s="29" t="s">
        <v>592</v>
      </c>
      <c r="AV10" s="23" t="s">
        <v>848</v>
      </c>
      <c r="AW10" s="23" t="s">
        <v>703</v>
      </c>
      <c r="AX10" s="23" t="s">
        <v>704</v>
      </c>
      <c r="AY10" s="25" t="s">
        <v>851</v>
      </c>
    </row>
    <row r="11" spans="2:51" ht="14.25" customHeight="1" x14ac:dyDescent="0.25">
      <c r="B11" s="23" t="s">
        <v>633</v>
      </c>
      <c r="C11" s="23" t="s">
        <v>657</v>
      </c>
      <c r="D11" s="28"/>
      <c r="E11" s="23" t="s">
        <v>658</v>
      </c>
      <c r="F11" s="24" t="s">
        <v>34</v>
      </c>
      <c r="G11" s="24" t="s">
        <v>45</v>
      </c>
      <c r="H11" s="24" t="s">
        <v>34</v>
      </c>
      <c r="I11" s="24" t="s">
        <v>659</v>
      </c>
      <c r="J11" s="24" t="s">
        <v>45</v>
      </c>
      <c r="K11" s="28" t="s">
        <v>660</v>
      </c>
      <c r="L11" s="31">
        <v>11697810</v>
      </c>
      <c r="M11" s="31">
        <v>129204</v>
      </c>
      <c r="N11" s="31">
        <v>0</v>
      </c>
      <c r="O11" s="29" t="s">
        <v>850</v>
      </c>
      <c r="P11" s="29">
        <v>8.9499999999999993</v>
      </c>
      <c r="Q11" s="29" t="s">
        <v>614</v>
      </c>
      <c r="R11" s="29">
        <v>0</v>
      </c>
      <c r="S11" s="29">
        <v>0</v>
      </c>
      <c r="T11" s="29" t="s">
        <v>34</v>
      </c>
      <c r="U11" s="29" t="s">
        <v>589</v>
      </c>
      <c r="V11" s="29">
        <v>0</v>
      </c>
      <c r="W11" s="29" t="s">
        <v>589</v>
      </c>
      <c r="X11" s="29">
        <v>714</v>
      </c>
      <c r="Y11" s="29">
        <v>704</v>
      </c>
      <c r="Z11" s="30">
        <v>1</v>
      </c>
      <c r="AA11" s="30">
        <v>0.88</v>
      </c>
      <c r="AB11" s="30">
        <v>0.83</v>
      </c>
      <c r="AC11" s="30">
        <v>1</v>
      </c>
      <c r="AD11" s="30" t="s">
        <v>715</v>
      </c>
      <c r="AE11" s="30">
        <f t="shared" si="0"/>
        <v>0.92749999999999999</v>
      </c>
      <c r="AF11" s="29" t="s">
        <v>45</v>
      </c>
      <c r="AG11" s="29">
        <v>0</v>
      </c>
      <c r="AH11" s="29" t="s">
        <v>34</v>
      </c>
      <c r="AI11" s="29">
        <v>3889</v>
      </c>
      <c r="AJ11" s="29">
        <v>1871</v>
      </c>
      <c r="AK11" s="29">
        <v>100</v>
      </c>
      <c r="AL11" s="29">
        <v>5124</v>
      </c>
      <c r="AM11" s="29">
        <v>422</v>
      </c>
      <c r="AN11" s="36">
        <v>1.898E-2</v>
      </c>
      <c r="AO11" s="35">
        <v>7.1400000000000005E-2</v>
      </c>
      <c r="AP11" s="43">
        <v>866</v>
      </c>
      <c r="AQ11" s="29" t="s">
        <v>45</v>
      </c>
      <c r="AR11" s="29">
        <v>0</v>
      </c>
      <c r="AS11" s="29" t="s">
        <v>45</v>
      </c>
      <c r="AT11" s="29">
        <v>0</v>
      </c>
      <c r="AU11" s="29" t="s">
        <v>34</v>
      </c>
      <c r="AV11" s="23" t="s">
        <v>852</v>
      </c>
      <c r="AW11" s="23" t="s">
        <v>590</v>
      </c>
      <c r="AX11" s="23" t="s">
        <v>705</v>
      </c>
      <c r="AY11" s="23" t="s">
        <v>853</v>
      </c>
    </row>
    <row r="12" spans="2:51" x14ac:dyDescent="0.25">
      <c r="AQ12" s="29"/>
    </row>
    <row r="13" spans="2:51" x14ac:dyDescent="0.25">
      <c r="B13" s="69" t="s">
        <v>854</v>
      </c>
    </row>
    <row r="14" spans="2:51" ht="19.5" customHeight="1" x14ac:dyDescent="0.25">
      <c r="B14" s="23" t="s">
        <v>634</v>
      </c>
      <c r="C14" s="23" t="s">
        <v>595</v>
      </c>
      <c r="D14" s="28">
        <v>9006953413</v>
      </c>
      <c r="E14" s="23" t="s">
        <v>673</v>
      </c>
      <c r="F14" s="24" t="s">
        <v>34</v>
      </c>
      <c r="G14" s="24" t="s">
        <v>45</v>
      </c>
      <c r="H14" s="24" t="s">
        <v>34</v>
      </c>
      <c r="I14" s="24" t="s">
        <v>601</v>
      </c>
      <c r="J14" s="24" t="s">
        <v>45</v>
      </c>
      <c r="K14" s="28" t="s">
        <v>620</v>
      </c>
      <c r="L14" s="31">
        <v>3371207</v>
      </c>
      <c r="M14" s="31"/>
      <c r="N14" s="31"/>
      <c r="O14" s="29"/>
      <c r="P14" s="29">
        <v>240</v>
      </c>
      <c r="Q14" s="29">
        <v>1</v>
      </c>
      <c r="R14" s="29">
        <v>143</v>
      </c>
      <c r="S14" s="29">
        <v>286</v>
      </c>
      <c r="T14" s="29" t="s">
        <v>34</v>
      </c>
      <c r="U14" s="29"/>
      <c r="V14" s="29"/>
      <c r="W14" s="29" t="s">
        <v>589</v>
      </c>
      <c r="X14" s="29">
        <v>24644</v>
      </c>
      <c r="Y14" s="29">
        <v>24433</v>
      </c>
      <c r="Z14" s="30">
        <v>1</v>
      </c>
      <c r="AA14" s="30">
        <v>0.79</v>
      </c>
      <c r="AB14" s="30">
        <v>0.42</v>
      </c>
      <c r="AC14" s="30">
        <v>0.44</v>
      </c>
      <c r="AD14" s="30" t="s">
        <v>715</v>
      </c>
      <c r="AE14" s="30">
        <f t="shared" ref="AE14:AE19" si="1">AVERAGE(Z14:AC14)</f>
        <v>0.66249999999999998</v>
      </c>
      <c r="AF14" s="29" t="s">
        <v>34</v>
      </c>
      <c r="AG14" s="29">
        <v>953</v>
      </c>
      <c r="AH14" s="29" t="s">
        <v>34</v>
      </c>
      <c r="AI14" s="29">
        <v>8494</v>
      </c>
      <c r="AJ14" s="29"/>
      <c r="AK14" s="29"/>
      <c r="AL14" s="29"/>
      <c r="AM14" s="29"/>
      <c r="AN14" s="29"/>
      <c r="AO14" s="29"/>
      <c r="AP14" s="29"/>
      <c r="AQ14" s="29" t="s">
        <v>45</v>
      </c>
      <c r="AR14" s="29">
        <v>0</v>
      </c>
      <c r="AS14" s="29" t="s">
        <v>34</v>
      </c>
      <c r="AT14" s="29">
        <v>18</v>
      </c>
      <c r="AU14" s="29" t="s">
        <v>34</v>
      </c>
      <c r="AV14" s="23" t="s">
        <v>674</v>
      </c>
      <c r="AW14" s="23" t="s">
        <v>621</v>
      </c>
      <c r="AX14" s="23" t="s">
        <v>675</v>
      </c>
      <c r="AY14" s="23" t="s">
        <v>693</v>
      </c>
    </row>
    <row r="15" spans="2:51" ht="19.5" customHeight="1" x14ac:dyDescent="0.25">
      <c r="B15" s="23" t="s">
        <v>634</v>
      </c>
      <c r="C15" s="23" t="s">
        <v>651</v>
      </c>
      <c r="D15" s="28">
        <v>900703907</v>
      </c>
      <c r="E15" s="23" t="s">
        <v>652</v>
      </c>
      <c r="F15" s="24" t="s">
        <v>34</v>
      </c>
      <c r="G15" s="24" t="s">
        <v>45</v>
      </c>
      <c r="H15" s="24" t="s">
        <v>34</v>
      </c>
      <c r="I15" s="24" t="s">
        <v>604</v>
      </c>
      <c r="J15" s="24" t="s">
        <v>45</v>
      </c>
      <c r="K15" s="28" t="s">
        <v>616</v>
      </c>
      <c r="L15" s="31">
        <v>9400364</v>
      </c>
      <c r="M15" s="31"/>
      <c r="N15" s="31"/>
      <c r="O15" s="29"/>
      <c r="P15" s="29">
        <v>8.9499999999999993</v>
      </c>
      <c r="Q15" s="29">
        <v>0.15</v>
      </c>
      <c r="R15" s="29">
        <v>51</v>
      </c>
      <c r="S15" s="29">
        <v>102</v>
      </c>
      <c r="T15" s="29" t="s">
        <v>34</v>
      </c>
      <c r="U15" s="29"/>
      <c r="V15" s="29"/>
      <c r="W15" s="29" t="s">
        <v>589</v>
      </c>
      <c r="X15" s="29">
        <v>1322</v>
      </c>
      <c r="Y15" s="29">
        <v>1399</v>
      </c>
      <c r="Z15" s="30">
        <v>1</v>
      </c>
      <c r="AA15" s="30">
        <v>0.69</v>
      </c>
      <c r="AB15" s="30">
        <v>0.67</v>
      </c>
      <c r="AC15" s="30">
        <v>1</v>
      </c>
      <c r="AD15" s="30" t="s">
        <v>715</v>
      </c>
      <c r="AE15" s="30">
        <f t="shared" si="1"/>
        <v>0.84</v>
      </c>
      <c r="AF15" s="29" t="s">
        <v>45</v>
      </c>
      <c r="AG15" s="29">
        <v>0</v>
      </c>
      <c r="AH15" s="29" t="s">
        <v>34</v>
      </c>
      <c r="AI15" s="29">
        <v>28500</v>
      </c>
      <c r="AJ15" s="29"/>
      <c r="AK15" s="29"/>
      <c r="AL15" s="29"/>
      <c r="AM15" s="29"/>
      <c r="AN15" s="29"/>
      <c r="AO15" s="29"/>
      <c r="AP15" s="29"/>
      <c r="AQ15" s="29" t="s">
        <v>34</v>
      </c>
      <c r="AR15" s="29">
        <v>29</v>
      </c>
      <c r="AS15" s="29" t="s">
        <v>34</v>
      </c>
      <c r="AT15" s="29">
        <v>375</v>
      </c>
      <c r="AU15" s="29" t="s">
        <v>592</v>
      </c>
      <c r="AV15" s="23" t="s">
        <v>668</v>
      </c>
      <c r="AW15" s="23" t="s">
        <v>661</v>
      </c>
      <c r="AX15" s="23" t="s">
        <v>677</v>
      </c>
      <c r="AY15" s="23" t="s">
        <v>695</v>
      </c>
    </row>
    <row r="16" spans="2:51" ht="17.25" customHeight="1" x14ac:dyDescent="0.25">
      <c r="B16" s="23" t="s">
        <v>634</v>
      </c>
      <c r="C16" s="23" t="s">
        <v>247</v>
      </c>
      <c r="D16" s="28">
        <v>8301177500</v>
      </c>
      <c r="E16" s="23" t="s">
        <v>653</v>
      </c>
      <c r="F16" s="24" t="s">
        <v>34</v>
      </c>
      <c r="G16" s="24" t="s">
        <v>34</v>
      </c>
      <c r="H16" s="24" t="s">
        <v>34</v>
      </c>
      <c r="I16" s="24" t="s">
        <v>607</v>
      </c>
      <c r="J16" s="24" t="s">
        <v>45</v>
      </c>
      <c r="K16" s="28" t="s">
        <v>619</v>
      </c>
      <c r="L16" s="31">
        <v>8370737</v>
      </c>
      <c r="M16" s="31"/>
      <c r="N16" s="31"/>
      <c r="O16" s="29"/>
      <c r="P16" s="29">
        <v>8.9499999999999993</v>
      </c>
      <c r="Q16" s="29">
        <v>0.15</v>
      </c>
      <c r="R16" s="29">
        <v>57</v>
      </c>
      <c r="S16" s="29">
        <v>114</v>
      </c>
      <c r="T16" s="29" t="s">
        <v>34</v>
      </c>
      <c r="U16" s="29"/>
      <c r="V16" s="29"/>
      <c r="W16" s="29" t="s">
        <v>589</v>
      </c>
      <c r="X16" s="29">
        <v>8610</v>
      </c>
      <c r="Y16" s="29">
        <v>8640</v>
      </c>
      <c r="Z16" s="30">
        <v>1</v>
      </c>
      <c r="AA16" s="30">
        <v>0.94</v>
      </c>
      <c r="AB16" s="30">
        <v>0.25</v>
      </c>
      <c r="AC16" s="30">
        <v>0</v>
      </c>
      <c r="AD16" s="30" t="s">
        <v>715</v>
      </c>
      <c r="AE16" s="30">
        <f t="shared" si="1"/>
        <v>0.54749999999999999</v>
      </c>
      <c r="AF16" s="29" t="s">
        <v>45</v>
      </c>
      <c r="AG16" s="29">
        <v>0</v>
      </c>
      <c r="AH16" s="29" t="s">
        <v>34</v>
      </c>
      <c r="AI16" s="29">
        <v>1841</v>
      </c>
      <c r="AJ16" s="29"/>
      <c r="AK16" s="29"/>
      <c r="AL16" s="29"/>
      <c r="AM16" s="29"/>
      <c r="AN16" s="29"/>
      <c r="AO16" s="29"/>
      <c r="AP16" s="29"/>
      <c r="AQ16" s="29" t="s">
        <v>34</v>
      </c>
      <c r="AR16" s="29">
        <v>34</v>
      </c>
      <c r="AS16" s="29" t="s">
        <v>45</v>
      </c>
      <c r="AT16" s="29">
        <v>0</v>
      </c>
      <c r="AU16" s="29" t="s">
        <v>592</v>
      </c>
      <c r="AV16" s="23" t="s">
        <v>848</v>
      </c>
      <c r="AW16" s="23" t="s">
        <v>699</v>
      </c>
      <c r="AX16" s="25" t="s">
        <v>855</v>
      </c>
      <c r="AY16" s="23" t="s">
        <v>697</v>
      </c>
    </row>
    <row r="17" spans="1:51" ht="21" customHeight="1" x14ac:dyDescent="0.25">
      <c r="B17" s="23" t="s">
        <v>634</v>
      </c>
      <c r="C17" s="23" t="s">
        <v>679</v>
      </c>
      <c r="D17" s="28">
        <v>9004440745</v>
      </c>
      <c r="E17" s="23" t="s">
        <v>654</v>
      </c>
      <c r="F17" s="24" t="s">
        <v>34</v>
      </c>
      <c r="G17" s="24" t="s">
        <v>34</v>
      </c>
      <c r="H17" s="24" t="s">
        <v>34</v>
      </c>
      <c r="I17" s="24" t="s">
        <v>606</v>
      </c>
      <c r="J17" s="24" t="s">
        <v>45</v>
      </c>
      <c r="K17" s="28" t="s">
        <v>609</v>
      </c>
      <c r="L17" s="31">
        <v>8541820</v>
      </c>
      <c r="M17" s="31">
        <v>128972</v>
      </c>
      <c r="N17" s="31">
        <v>151500</v>
      </c>
      <c r="O17" s="33" t="s">
        <v>856</v>
      </c>
      <c r="P17" s="29">
        <v>240</v>
      </c>
      <c r="Q17" s="29">
        <v>1</v>
      </c>
      <c r="R17" s="29">
        <v>141</v>
      </c>
      <c r="S17" s="29">
        <v>282</v>
      </c>
      <c r="T17" s="29" t="s">
        <v>34</v>
      </c>
      <c r="U17" s="29" t="s">
        <v>45</v>
      </c>
      <c r="V17" s="29">
        <v>0</v>
      </c>
      <c r="W17" s="29" t="s">
        <v>589</v>
      </c>
      <c r="X17" s="29">
        <v>7367</v>
      </c>
      <c r="Y17" s="29">
        <v>7355</v>
      </c>
      <c r="Z17" s="30">
        <v>1</v>
      </c>
      <c r="AA17" s="30">
        <v>0.82</v>
      </c>
      <c r="AB17" s="30">
        <v>0.57999999999999996</v>
      </c>
      <c r="AC17" s="30">
        <v>0</v>
      </c>
      <c r="AD17" s="30" t="s">
        <v>715</v>
      </c>
      <c r="AE17" s="30">
        <f t="shared" si="1"/>
        <v>0.6</v>
      </c>
      <c r="AF17" s="29" t="s">
        <v>34</v>
      </c>
      <c r="AG17" s="29">
        <v>165</v>
      </c>
      <c r="AH17" s="29" t="s">
        <v>34</v>
      </c>
      <c r="AI17" s="29">
        <v>1037</v>
      </c>
      <c r="AJ17" s="29"/>
      <c r="AK17" s="29"/>
      <c r="AL17" s="29"/>
      <c r="AM17" s="29"/>
      <c r="AN17" s="29"/>
      <c r="AO17" s="29"/>
      <c r="AP17" s="29"/>
      <c r="AQ17" s="29" t="s">
        <v>45</v>
      </c>
      <c r="AR17" s="29">
        <v>0</v>
      </c>
      <c r="AS17" s="29" t="s">
        <v>45</v>
      </c>
      <c r="AT17" s="29">
        <v>0</v>
      </c>
      <c r="AU17" s="29" t="s">
        <v>592</v>
      </c>
      <c r="AV17" s="23" t="s">
        <v>848</v>
      </c>
      <c r="AW17" s="23" t="s">
        <v>857</v>
      </c>
      <c r="AX17" s="25" t="s">
        <v>858</v>
      </c>
      <c r="AY17" s="23" t="s">
        <v>697</v>
      </c>
    </row>
    <row r="18" spans="1:51" ht="16.5" customHeight="1" x14ac:dyDescent="0.25">
      <c r="B18" s="23" t="s">
        <v>634</v>
      </c>
      <c r="C18" s="23" t="s">
        <v>625</v>
      </c>
      <c r="D18" s="28"/>
      <c r="E18" s="23" t="s">
        <v>655</v>
      </c>
      <c r="F18" s="24" t="s">
        <v>34</v>
      </c>
      <c r="G18" s="24" t="s">
        <v>34</v>
      </c>
      <c r="H18" s="24" t="s">
        <v>34</v>
      </c>
      <c r="I18" s="24" t="s">
        <v>624</v>
      </c>
      <c r="J18" s="24" t="s">
        <v>45</v>
      </c>
      <c r="K18" s="28" t="s">
        <v>626</v>
      </c>
      <c r="L18" s="31">
        <v>8592013</v>
      </c>
      <c r="M18" s="31"/>
      <c r="N18" s="31"/>
      <c r="O18" s="29"/>
      <c r="P18" s="29">
        <v>8.9499999999999993</v>
      </c>
      <c r="Q18" s="29">
        <v>0.15</v>
      </c>
      <c r="R18" s="29">
        <v>56</v>
      </c>
      <c r="S18" s="29">
        <v>112</v>
      </c>
      <c r="T18" s="29" t="s">
        <v>34</v>
      </c>
      <c r="U18" s="29"/>
      <c r="V18" s="29"/>
      <c r="W18" s="29" t="s">
        <v>589</v>
      </c>
      <c r="X18" s="29">
        <v>45080</v>
      </c>
      <c r="Y18" s="29">
        <v>45123</v>
      </c>
      <c r="Z18" s="30">
        <v>0.44</v>
      </c>
      <c r="AA18" s="30">
        <v>0.44</v>
      </c>
      <c r="AB18" s="30">
        <v>0</v>
      </c>
      <c r="AC18" s="30">
        <v>1</v>
      </c>
      <c r="AD18" s="30" t="s">
        <v>715</v>
      </c>
      <c r="AE18" s="30">
        <f t="shared" si="1"/>
        <v>0.47</v>
      </c>
      <c r="AF18" s="29" t="s">
        <v>45</v>
      </c>
      <c r="AG18" s="29">
        <v>0</v>
      </c>
      <c r="AH18" s="29" t="s">
        <v>34</v>
      </c>
      <c r="AI18" s="29">
        <v>23400</v>
      </c>
      <c r="AJ18" s="29"/>
      <c r="AK18" s="29"/>
      <c r="AL18" s="29"/>
      <c r="AM18" s="29"/>
      <c r="AN18" s="29"/>
      <c r="AO18" s="29"/>
      <c r="AP18" s="29"/>
      <c r="AQ18" s="29" t="s">
        <v>34</v>
      </c>
      <c r="AR18" s="29">
        <v>3617</v>
      </c>
      <c r="AS18" s="29" t="s">
        <v>45</v>
      </c>
      <c r="AT18" s="29">
        <v>0</v>
      </c>
      <c r="AU18" s="29" t="s">
        <v>34</v>
      </c>
      <c r="AV18" s="23" t="s">
        <v>702</v>
      </c>
      <c r="AW18" s="23" t="s">
        <v>701</v>
      </c>
      <c r="AX18" s="25" t="s">
        <v>859</v>
      </c>
      <c r="AY18" s="23" t="s">
        <v>697</v>
      </c>
    </row>
    <row r="19" spans="1:51" ht="15.75" customHeight="1" x14ac:dyDescent="0.25">
      <c r="A19" s="24"/>
      <c r="B19" s="23" t="s">
        <v>634</v>
      </c>
      <c r="C19" s="23" t="s">
        <v>629</v>
      </c>
      <c r="D19" s="28">
        <v>901192101</v>
      </c>
      <c r="E19" s="23" t="s">
        <v>664</v>
      </c>
      <c r="F19" s="24" t="s">
        <v>34</v>
      </c>
      <c r="G19" s="24" t="s">
        <v>34</v>
      </c>
      <c r="H19" s="24" t="s">
        <v>34</v>
      </c>
      <c r="I19" s="24" t="s">
        <v>630</v>
      </c>
      <c r="J19" s="24" t="s">
        <v>45</v>
      </c>
      <c r="K19" s="28" t="s">
        <v>631</v>
      </c>
      <c r="L19" s="31">
        <v>0</v>
      </c>
      <c r="M19" s="31"/>
      <c r="N19" s="31"/>
      <c r="O19" s="29"/>
      <c r="P19" s="29">
        <v>8.9499999999999993</v>
      </c>
      <c r="Q19" s="29">
        <v>0.15</v>
      </c>
      <c r="R19" s="29">
        <v>0</v>
      </c>
      <c r="S19" s="29">
        <v>0</v>
      </c>
      <c r="T19" s="29" t="s">
        <v>34</v>
      </c>
      <c r="U19" s="29"/>
      <c r="V19" s="29"/>
      <c r="W19" s="29" t="s">
        <v>589</v>
      </c>
      <c r="X19" s="29">
        <v>159</v>
      </c>
      <c r="Y19" s="29">
        <v>151</v>
      </c>
      <c r="Z19" s="30">
        <v>1</v>
      </c>
      <c r="AA19" s="30">
        <v>0.94</v>
      </c>
      <c r="AB19" s="30">
        <v>0.5</v>
      </c>
      <c r="AC19" s="30">
        <v>1</v>
      </c>
      <c r="AD19" s="30" t="s">
        <v>715</v>
      </c>
      <c r="AE19" s="30">
        <f t="shared" si="1"/>
        <v>0.86</v>
      </c>
      <c r="AF19" s="29" t="s">
        <v>45</v>
      </c>
      <c r="AG19" s="29">
        <v>0</v>
      </c>
      <c r="AH19" s="29" t="s">
        <v>34</v>
      </c>
      <c r="AI19" s="29">
        <v>70</v>
      </c>
      <c r="AJ19" s="29"/>
      <c r="AK19" s="29"/>
      <c r="AL19" s="29"/>
      <c r="AM19" s="29"/>
      <c r="AN19" s="29"/>
      <c r="AO19" s="29"/>
      <c r="AP19" s="29"/>
      <c r="AQ19" s="29" t="s">
        <v>45</v>
      </c>
      <c r="AR19" s="29">
        <v>0</v>
      </c>
      <c r="AS19" s="29" t="s">
        <v>45</v>
      </c>
      <c r="AT19" s="29">
        <v>0</v>
      </c>
      <c r="AU19" s="29" t="s">
        <v>592</v>
      </c>
      <c r="AV19" s="23" t="s">
        <v>848</v>
      </c>
      <c r="AW19" s="23" t="s">
        <v>860</v>
      </c>
      <c r="AX19" s="23" t="s">
        <v>681</v>
      </c>
      <c r="AY19" s="23" t="s">
        <v>698</v>
      </c>
    </row>
  </sheetData>
  <hyperlinks>
    <hyperlink ref="D8" r:id="rId1" display="https://www.reportecolombia.com/detalle/nit/900617541"/>
    <hyperlink ref="I4" r:id="rId2"/>
    <hyperlink ref="I7" r:id="rId3"/>
    <hyperlink ref="I14" r:id="rId4"/>
    <hyperlink ref="I6" r:id="rId5"/>
    <hyperlink ref="I8" r:id="rId6"/>
    <hyperlink ref="I15" r:id="rId7"/>
    <hyperlink ref="I9" r:id="rId8"/>
    <hyperlink ref="I17" r:id="rId9"/>
    <hyperlink ref="I16" r:id="rId10"/>
    <hyperlink ref="I19" r:id="rId11"/>
    <hyperlink ref="I11" r:id="rId12"/>
    <hyperlink ref="I18" r:id="rId13"/>
    <hyperlink ref="I10" r:id="rId14"/>
  </hyperlinks>
  <pageMargins left="0.7" right="0.7" top="0.75" bottom="0.75" header="0.3" footer="0.3"/>
  <pageSetup paperSize="9" orientation="portrait" r:id="rId15"/>
  <legacyDrawing r:id="rId16"/>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O8"/>
  <sheetViews>
    <sheetView zoomScale="70" zoomScaleNormal="70" workbookViewId="0">
      <selection activeCell="H6" sqref="H6"/>
    </sheetView>
  </sheetViews>
  <sheetFormatPr baseColWidth="10" defaultRowHeight="15" x14ac:dyDescent="0.25"/>
  <cols>
    <col min="2" max="2" width="15.85546875" customWidth="1"/>
    <col min="3" max="3" width="14.7109375" customWidth="1"/>
    <col min="4" max="4" width="14.5703125" customWidth="1"/>
    <col min="5" max="5" width="39.5703125" bestFit="1" customWidth="1"/>
    <col min="6" max="6" width="5" bestFit="1" customWidth="1"/>
    <col min="8" max="11" width="19.28515625" customWidth="1"/>
    <col min="12" max="12" width="25.140625" customWidth="1"/>
    <col min="13" max="14" width="22.140625" bestFit="1" customWidth="1"/>
    <col min="15" max="15" width="26.140625" customWidth="1"/>
  </cols>
  <sheetData>
    <row r="1" spans="2:15" x14ac:dyDescent="0.25">
      <c r="L1" s="98" t="s">
        <v>862</v>
      </c>
      <c r="M1" s="98"/>
      <c r="N1" s="98"/>
      <c r="O1" s="98"/>
    </row>
    <row r="2" spans="2:15" ht="30" customHeight="1" x14ac:dyDescent="0.25">
      <c r="B2" s="22" t="s">
        <v>632</v>
      </c>
      <c r="C2" s="27" t="s">
        <v>635</v>
      </c>
      <c r="D2" s="22" t="s">
        <v>579</v>
      </c>
      <c r="E2" s="22" t="s">
        <v>598</v>
      </c>
      <c r="F2" s="22" t="s">
        <v>637</v>
      </c>
      <c r="G2" s="22" t="s">
        <v>863</v>
      </c>
      <c r="H2" s="22" t="s">
        <v>864</v>
      </c>
      <c r="I2" s="22" t="s">
        <v>641</v>
      </c>
      <c r="J2" s="22" t="s">
        <v>729</v>
      </c>
      <c r="K2" s="22" t="s">
        <v>865</v>
      </c>
      <c r="L2" s="22" t="s">
        <v>866</v>
      </c>
      <c r="M2" s="22" t="s">
        <v>643</v>
      </c>
      <c r="N2" s="22" t="s">
        <v>644</v>
      </c>
      <c r="O2" s="22" t="s">
        <v>645</v>
      </c>
    </row>
    <row r="3" spans="2:15" ht="18" customHeight="1" x14ac:dyDescent="0.25">
      <c r="B3" s="23"/>
      <c r="C3" s="23" t="s">
        <v>636</v>
      </c>
      <c r="D3" s="24" t="s">
        <v>589</v>
      </c>
      <c r="E3" s="26" t="s">
        <v>642</v>
      </c>
      <c r="F3" s="24" t="s">
        <v>589</v>
      </c>
      <c r="G3" s="24" t="s">
        <v>646</v>
      </c>
      <c r="H3" s="25" t="s">
        <v>723</v>
      </c>
      <c r="I3" s="23" t="s">
        <v>727</v>
      </c>
      <c r="J3" s="25" t="s">
        <v>867</v>
      </c>
      <c r="K3" s="45" t="s">
        <v>45</v>
      </c>
      <c r="L3" s="47" t="s">
        <v>868</v>
      </c>
      <c r="M3" s="47" t="s">
        <v>869</v>
      </c>
      <c r="N3" s="47" t="s">
        <v>870</v>
      </c>
      <c r="O3" s="47" t="s">
        <v>871</v>
      </c>
    </row>
    <row r="4" spans="2:15" ht="12.75" customHeight="1" x14ac:dyDescent="0.25">
      <c r="B4" s="23"/>
      <c r="C4" s="23" t="s">
        <v>638</v>
      </c>
      <c r="D4" s="24" t="s">
        <v>589</v>
      </c>
      <c r="E4" s="26" t="s">
        <v>724</v>
      </c>
      <c r="F4" s="24" t="s">
        <v>589</v>
      </c>
      <c r="G4" s="24" t="s">
        <v>648</v>
      </c>
      <c r="H4" s="23" t="s">
        <v>731</v>
      </c>
      <c r="I4" s="23" t="s">
        <v>727</v>
      </c>
      <c r="J4" t="s">
        <v>728</v>
      </c>
      <c r="K4" s="46" t="s">
        <v>45</v>
      </c>
      <c r="L4" s="25" t="s">
        <v>872</v>
      </c>
      <c r="M4" s="25" t="s">
        <v>873</v>
      </c>
      <c r="N4" s="25" t="s">
        <v>874</v>
      </c>
      <c r="O4" s="47" t="s">
        <v>875</v>
      </c>
    </row>
    <row r="5" spans="2:15" ht="15" customHeight="1" x14ac:dyDescent="0.25">
      <c r="B5" s="23"/>
      <c r="C5" s="23" t="s">
        <v>639</v>
      </c>
      <c r="D5" s="24" t="s">
        <v>589</v>
      </c>
      <c r="E5" s="26" t="s">
        <v>725</v>
      </c>
      <c r="F5" s="24" t="s">
        <v>589</v>
      </c>
      <c r="G5" s="24" t="s">
        <v>647</v>
      </c>
      <c r="H5" s="23" t="s">
        <v>876</v>
      </c>
      <c r="I5" s="23" t="s">
        <v>727</v>
      </c>
      <c r="J5" s="25" t="s">
        <v>730</v>
      </c>
      <c r="K5" s="45" t="s">
        <v>45</v>
      </c>
      <c r="L5" s="25" t="s">
        <v>877</v>
      </c>
      <c r="M5" s="25" t="s">
        <v>878</v>
      </c>
      <c r="N5" s="25" t="s">
        <v>879</v>
      </c>
      <c r="O5" s="47" t="s">
        <v>880</v>
      </c>
    </row>
    <row r="6" spans="2:15" ht="15.75" x14ac:dyDescent="0.25">
      <c r="B6" s="23"/>
      <c r="C6" s="23" t="s">
        <v>881</v>
      </c>
      <c r="D6" s="24" t="s">
        <v>589</v>
      </c>
      <c r="E6" s="26" t="s">
        <v>726</v>
      </c>
      <c r="F6" s="24" t="s">
        <v>45</v>
      </c>
      <c r="G6" s="24" t="s">
        <v>617</v>
      </c>
      <c r="H6" s="23" t="s">
        <v>882</v>
      </c>
      <c r="I6" s="23" t="s">
        <v>649</v>
      </c>
      <c r="J6" s="23" t="s">
        <v>728</v>
      </c>
      <c r="K6" s="24" t="s">
        <v>45</v>
      </c>
      <c r="L6" s="23"/>
      <c r="M6" s="23"/>
      <c r="N6" s="23"/>
    </row>
    <row r="7" spans="2:15" ht="15.75" x14ac:dyDescent="0.25">
      <c r="B7" s="23"/>
      <c r="C7" s="23"/>
      <c r="D7" s="24"/>
      <c r="E7" s="26"/>
      <c r="F7" s="24"/>
      <c r="G7" s="24"/>
      <c r="H7" s="23"/>
      <c r="I7" s="23"/>
      <c r="J7" s="23"/>
      <c r="K7" s="23"/>
      <c r="L7" s="23"/>
      <c r="M7" s="23"/>
      <c r="N7" s="23"/>
    </row>
    <row r="8" spans="2:15" ht="15.75" x14ac:dyDescent="0.25">
      <c r="B8" s="23"/>
      <c r="C8" s="26" t="s">
        <v>640</v>
      </c>
      <c r="D8" s="23"/>
      <c r="E8" s="23"/>
      <c r="F8" s="23"/>
      <c r="G8" s="23"/>
      <c r="H8" s="23"/>
      <c r="I8" s="23"/>
      <c r="J8" s="23"/>
      <c r="K8" s="23"/>
      <c r="L8" s="23"/>
      <c r="M8" s="23"/>
      <c r="N8" s="23"/>
    </row>
  </sheetData>
  <mergeCells count="1">
    <mergeCell ref="L1:O1"/>
  </mergeCells>
  <hyperlinks>
    <hyperlink ref="C8" r:id="rId1"/>
    <hyperlink ref="E3" r:id="rId2"/>
    <hyperlink ref="E4" r:id="rId3"/>
    <hyperlink ref="E5" r:id="rId4"/>
    <hyperlink ref="E6" r:id="rId5"/>
  </hyperlinks>
  <pageMargins left="0.7" right="0.7" top="0.75" bottom="0.75" header="0.3" footer="0.3"/>
  <pageSetup paperSize="9" orientation="portrait" horizontalDpi="0" verticalDpi="0" r:id="rId6"/>
  <legacyDrawing r:id="rId7"/>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J60"/>
  <sheetViews>
    <sheetView showGridLines="0" workbookViewId="0">
      <selection activeCell="D11" sqref="D11"/>
    </sheetView>
  </sheetViews>
  <sheetFormatPr baseColWidth="10" defaultRowHeight="15" x14ac:dyDescent="0.25"/>
  <cols>
    <col min="2" max="2" width="49.85546875" bestFit="1" customWidth="1"/>
    <col min="3" max="3" width="25.85546875" bestFit="1" customWidth="1"/>
    <col min="4" max="4" width="28.140625" bestFit="1" customWidth="1"/>
    <col min="5" max="5" width="25.85546875" bestFit="1" customWidth="1"/>
    <col min="6" max="6" width="2.7109375" customWidth="1"/>
    <col min="7" max="7" width="20.140625" bestFit="1" customWidth="1"/>
    <col min="8" max="8" width="42.7109375" bestFit="1" customWidth="1"/>
  </cols>
  <sheetData>
    <row r="1" spans="2:10" x14ac:dyDescent="0.25">
      <c r="B1" s="26" t="s">
        <v>749</v>
      </c>
    </row>
    <row r="2" spans="2:10" x14ac:dyDescent="0.25">
      <c r="B2" s="51" t="s">
        <v>732</v>
      </c>
      <c r="C2" s="51" t="s">
        <v>734</v>
      </c>
    </row>
    <row r="3" spans="2:10" x14ac:dyDescent="0.25">
      <c r="B3" t="s">
        <v>733</v>
      </c>
      <c r="C3" t="s">
        <v>883</v>
      </c>
      <c r="D3" t="s">
        <v>884</v>
      </c>
      <c r="E3" t="s">
        <v>740</v>
      </c>
      <c r="G3" t="s">
        <v>743</v>
      </c>
      <c r="H3" t="s">
        <v>744</v>
      </c>
      <c r="I3" s="49">
        <v>577500</v>
      </c>
      <c r="J3" t="s">
        <v>747</v>
      </c>
    </row>
    <row r="4" spans="2:10" x14ac:dyDescent="0.25">
      <c r="C4" s="49">
        <v>80000</v>
      </c>
      <c r="D4" s="49">
        <v>200000</v>
      </c>
      <c r="E4" s="49">
        <v>336000</v>
      </c>
      <c r="H4" t="s">
        <v>885</v>
      </c>
      <c r="I4" s="49">
        <v>451500</v>
      </c>
      <c r="J4" t="s">
        <v>747</v>
      </c>
    </row>
    <row r="5" spans="2:10" x14ac:dyDescent="0.25">
      <c r="C5" t="s">
        <v>886</v>
      </c>
      <c r="D5" t="s">
        <v>886</v>
      </c>
      <c r="E5" t="s">
        <v>886</v>
      </c>
      <c r="H5" t="s">
        <v>745</v>
      </c>
      <c r="I5" s="49">
        <v>498000</v>
      </c>
      <c r="J5" t="s">
        <v>747</v>
      </c>
    </row>
    <row r="6" spans="2:10" x14ac:dyDescent="0.25">
      <c r="C6" t="s">
        <v>887</v>
      </c>
      <c r="D6" t="s">
        <v>887</v>
      </c>
      <c r="E6" t="s">
        <v>887</v>
      </c>
      <c r="H6" t="s">
        <v>888</v>
      </c>
      <c r="I6" s="49">
        <v>315000</v>
      </c>
      <c r="J6" t="s">
        <v>747</v>
      </c>
    </row>
    <row r="7" spans="2:10" x14ac:dyDescent="0.25">
      <c r="C7" t="s">
        <v>889</v>
      </c>
      <c r="D7" t="s">
        <v>889</v>
      </c>
      <c r="E7" t="s">
        <v>889</v>
      </c>
      <c r="H7" t="s">
        <v>890</v>
      </c>
      <c r="I7" s="49">
        <v>262500</v>
      </c>
      <c r="J7" t="s">
        <v>747</v>
      </c>
    </row>
    <row r="8" spans="2:10" x14ac:dyDescent="0.25">
      <c r="C8" t="s">
        <v>735</v>
      </c>
      <c r="D8" t="s">
        <v>735</v>
      </c>
      <c r="E8" t="s">
        <v>735</v>
      </c>
      <c r="H8" t="s">
        <v>746</v>
      </c>
      <c r="I8" s="49">
        <v>300000</v>
      </c>
      <c r="J8" t="s">
        <v>748</v>
      </c>
    </row>
    <row r="9" spans="2:10" x14ac:dyDescent="0.25">
      <c r="C9" t="s">
        <v>736</v>
      </c>
      <c r="D9" t="s">
        <v>736</v>
      </c>
      <c r="E9" t="s">
        <v>736</v>
      </c>
    </row>
    <row r="10" spans="2:10" x14ac:dyDescent="0.25">
      <c r="C10" t="s">
        <v>737</v>
      </c>
      <c r="D10" t="s">
        <v>737</v>
      </c>
      <c r="E10" t="s">
        <v>737</v>
      </c>
    </row>
    <row r="11" spans="2:10" x14ac:dyDescent="0.25">
      <c r="C11" t="s">
        <v>891</v>
      </c>
      <c r="D11" t="s">
        <v>891</v>
      </c>
      <c r="E11" t="s">
        <v>891</v>
      </c>
    </row>
    <row r="12" spans="2:10" x14ac:dyDescent="0.25">
      <c r="C12" t="s">
        <v>892</v>
      </c>
      <c r="D12" t="s">
        <v>892</v>
      </c>
      <c r="E12" t="s">
        <v>892</v>
      </c>
    </row>
    <row r="13" spans="2:10" x14ac:dyDescent="0.25">
      <c r="C13" t="s">
        <v>893</v>
      </c>
      <c r="D13" t="s">
        <v>894</v>
      </c>
      <c r="E13" t="s">
        <v>895</v>
      </c>
    </row>
    <row r="14" spans="2:10" x14ac:dyDescent="0.25">
      <c r="D14" t="s">
        <v>738</v>
      </c>
      <c r="E14" t="s">
        <v>738</v>
      </c>
    </row>
    <row r="15" spans="2:10" x14ac:dyDescent="0.25">
      <c r="D15" t="s">
        <v>896</v>
      </c>
      <c r="E15" t="s">
        <v>896</v>
      </c>
    </row>
    <row r="16" spans="2:10" x14ac:dyDescent="0.25">
      <c r="D16" t="s">
        <v>739</v>
      </c>
      <c r="E16" t="s">
        <v>739</v>
      </c>
    </row>
    <row r="17" spans="2:7" x14ac:dyDescent="0.25">
      <c r="E17" t="s">
        <v>741</v>
      </c>
    </row>
    <row r="18" spans="2:7" x14ac:dyDescent="0.25">
      <c r="E18" t="s">
        <v>897</v>
      </c>
    </row>
    <row r="19" spans="2:7" x14ac:dyDescent="0.25">
      <c r="E19" t="s">
        <v>898</v>
      </c>
    </row>
    <row r="20" spans="2:7" x14ac:dyDescent="0.25">
      <c r="E20" t="s">
        <v>899</v>
      </c>
    </row>
    <row r="21" spans="2:7" x14ac:dyDescent="0.25">
      <c r="E21" t="s">
        <v>742</v>
      </c>
    </row>
    <row r="22" spans="2:7" x14ac:dyDescent="0.25">
      <c r="B22" s="26" t="s">
        <v>751</v>
      </c>
    </row>
    <row r="23" spans="2:7" x14ac:dyDescent="0.25">
      <c r="B23" s="51" t="s">
        <v>732</v>
      </c>
      <c r="C23" s="51" t="s">
        <v>777</v>
      </c>
      <c r="D23" s="51" t="s">
        <v>752</v>
      </c>
      <c r="E23" s="51" t="s">
        <v>753</v>
      </c>
      <c r="G23" s="51" t="s">
        <v>754</v>
      </c>
    </row>
    <row r="24" spans="2:7" ht="30" x14ac:dyDescent="0.25">
      <c r="B24" t="s">
        <v>750</v>
      </c>
      <c r="C24" s="47" t="s">
        <v>755</v>
      </c>
      <c r="D24" s="52">
        <v>50000</v>
      </c>
      <c r="E24" s="53" t="s">
        <v>756</v>
      </c>
      <c r="G24" s="53" t="s">
        <v>757</v>
      </c>
    </row>
    <row r="25" spans="2:7" x14ac:dyDescent="0.25">
      <c r="D25" s="52">
        <v>100000</v>
      </c>
      <c r="E25" s="53" t="s">
        <v>758</v>
      </c>
      <c r="G25" s="53" t="s">
        <v>759</v>
      </c>
    </row>
    <row r="26" spans="2:7" x14ac:dyDescent="0.25">
      <c r="D26" s="52">
        <v>200000</v>
      </c>
      <c r="E26" s="53" t="s">
        <v>760</v>
      </c>
      <c r="G26" s="53" t="s">
        <v>761</v>
      </c>
    </row>
    <row r="27" spans="2:7" x14ac:dyDescent="0.25">
      <c r="C27" t="s">
        <v>762</v>
      </c>
      <c r="D27" s="52">
        <v>50000</v>
      </c>
      <c r="E27" s="53" t="s">
        <v>763</v>
      </c>
      <c r="G27" s="53" t="s">
        <v>764</v>
      </c>
    </row>
    <row r="28" spans="2:7" x14ac:dyDescent="0.25">
      <c r="D28" s="52">
        <v>100000</v>
      </c>
      <c r="E28" s="53" t="s">
        <v>765</v>
      </c>
      <c r="G28" s="53" t="s">
        <v>766</v>
      </c>
    </row>
    <row r="29" spans="2:7" x14ac:dyDescent="0.25">
      <c r="D29" s="52">
        <v>200000</v>
      </c>
      <c r="E29" s="53" t="s">
        <v>767</v>
      </c>
      <c r="G29" s="53" t="s">
        <v>768</v>
      </c>
    </row>
    <row r="30" spans="2:7" x14ac:dyDescent="0.25">
      <c r="C30" t="s">
        <v>769</v>
      </c>
      <c r="D30" s="52">
        <v>50000</v>
      </c>
      <c r="E30" s="53" t="s">
        <v>763</v>
      </c>
      <c r="G30" s="53" t="s">
        <v>764</v>
      </c>
    </row>
    <row r="31" spans="2:7" x14ac:dyDescent="0.25">
      <c r="D31" s="52">
        <v>100000</v>
      </c>
      <c r="E31" s="53" t="s">
        <v>765</v>
      </c>
      <c r="G31" s="53" t="s">
        <v>766</v>
      </c>
    </row>
    <row r="32" spans="2:7" x14ac:dyDescent="0.25">
      <c r="D32" s="52">
        <v>200000</v>
      </c>
      <c r="E32" s="53" t="s">
        <v>767</v>
      </c>
      <c r="G32" s="53" t="s">
        <v>768</v>
      </c>
    </row>
    <row r="33" spans="2:7" x14ac:dyDescent="0.25">
      <c r="C33" t="s">
        <v>770</v>
      </c>
      <c r="D33" s="52">
        <v>50000</v>
      </c>
      <c r="E33" s="53" t="s">
        <v>771</v>
      </c>
      <c r="G33" s="53" t="s">
        <v>772</v>
      </c>
    </row>
    <row r="34" spans="2:7" x14ac:dyDescent="0.25">
      <c r="D34" s="52">
        <v>100000</v>
      </c>
      <c r="E34" s="53" t="s">
        <v>773</v>
      </c>
      <c r="G34" s="53" t="s">
        <v>774</v>
      </c>
    </row>
    <row r="35" spans="2:7" x14ac:dyDescent="0.25">
      <c r="D35" s="52">
        <v>200000</v>
      </c>
      <c r="E35" s="53" t="s">
        <v>775</v>
      </c>
      <c r="G35" s="53" t="s">
        <v>776</v>
      </c>
    </row>
    <row r="36" spans="2:7" x14ac:dyDescent="0.25">
      <c r="B36" s="56" t="s">
        <v>806</v>
      </c>
      <c r="C36" s="56"/>
      <c r="D36" s="56"/>
    </row>
    <row r="37" spans="2:7" x14ac:dyDescent="0.25">
      <c r="B37" s="67" t="s">
        <v>807</v>
      </c>
      <c r="C37" s="67" t="s">
        <v>789</v>
      </c>
      <c r="D37" s="67" t="s">
        <v>754</v>
      </c>
    </row>
    <row r="38" spans="2:7" ht="15.75" customHeight="1" x14ac:dyDescent="0.25">
      <c r="B38" s="62" t="s">
        <v>790</v>
      </c>
      <c r="C38" s="62" t="s">
        <v>791</v>
      </c>
      <c r="D38" s="65">
        <v>2000000</v>
      </c>
    </row>
    <row r="39" spans="2:7" x14ac:dyDescent="0.25">
      <c r="B39" s="56"/>
      <c r="C39" s="56" t="s">
        <v>747</v>
      </c>
      <c r="D39" s="65" t="s">
        <v>792</v>
      </c>
    </row>
    <row r="40" spans="2:7" x14ac:dyDescent="0.25">
      <c r="B40" s="56"/>
      <c r="C40" s="56" t="s">
        <v>793</v>
      </c>
      <c r="D40" s="65" t="s">
        <v>794</v>
      </c>
    </row>
    <row r="41" spans="2:7" x14ac:dyDescent="0.25">
      <c r="B41" s="56"/>
      <c r="C41" s="56"/>
      <c r="D41" s="56"/>
    </row>
    <row r="42" spans="2:7" x14ac:dyDescent="0.25">
      <c r="B42" s="51" t="s">
        <v>795</v>
      </c>
      <c r="C42" s="51" t="s">
        <v>796</v>
      </c>
      <c r="D42" s="51" t="s">
        <v>797</v>
      </c>
      <c r="E42" s="51" t="s">
        <v>754</v>
      </c>
    </row>
    <row r="43" spans="2:7" x14ac:dyDescent="0.25">
      <c r="B43" s="56" t="s">
        <v>798</v>
      </c>
      <c r="C43" s="66">
        <v>40000</v>
      </c>
      <c r="D43" s="64">
        <v>35</v>
      </c>
      <c r="E43" s="53" t="s">
        <v>799</v>
      </c>
    </row>
    <row r="44" spans="2:7" x14ac:dyDescent="0.25">
      <c r="B44" s="56"/>
      <c r="C44" s="66">
        <v>70000</v>
      </c>
      <c r="D44" s="64">
        <v>33</v>
      </c>
      <c r="E44" s="53" t="s">
        <v>800</v>
      </c>
    </row>
    <row r="45" spans="2:7" x14ac:dyDescent="0.25">
      <c r="B45" s="56"/>
      <c r="C45" s="66">
        <v>90000</v>
      </c>
      <c r="D45" s="64">
        <v>30</v>
      </c>
      <c r="E45" s="53" t="s">
        <v>801</v>
      </c>
    </row>
    <row r="46" spans="2:7" x14ac:dyDescent="0.25">
      <c r="B46" s="56" t="s">
        <v>802</v>
      </c>
      <c r="C46" s="66">
        <v>40000</v>
      </c>
      <c r="D46" s="64">
        <v>22</v>
      </c>
      <c r="E46" s="63">
        <v>880000</v>
      </c>
    </row>
    <row r="47" spans="2:7" x14ac:dyDescent="0.25">
      <c r="B47" s="56"/>
      <c r="C47" s="66">
        <v>70000</v>
      </c>
      <c r="D47" s="64">
        <v>20</v>
      </c>
      <c r="E47" s="63">
        <v>1400000</v>
      </c>
    </row>
    <row r="48" spans="2:7" x14ac:dyDescent="0.25">
      <c r="B48" s="56"/>
      <c r="C48" s="66">
        <v>90000</v>
      </c>
      <c r="D48" s="64">
        <v>18</v>
      </c>
      <c r="E48" s="53" t="s">
        <v>803</v>
      </c>
    </row>
    <row r="49" spans="2:5" x14ac:dyDescent="0.25">
      <c r="B49" s="56" t="s">
        <v>804</v>
      </c>
      <c r="C49" s="66">
        <v>40000</v>
      </c>
      <c r="D49" s="64">
        <v>17</v>
      </c>
      <c r="E49" s="63">
        <v>680000</v>
      </c>
    </row>
    <row r="50" spans="2:5" x14ac:dyDescent="0.25">
      <c r="B50" s="56"/>
      <c r="C50" s="66">
        <v>70000</v>
      </c>
      <c r="D50" s="64">
        <v>15</v>
      </c>
      <c r="E50" s="63">
        <v>1050000</v>
      </c>
    </row>
    <row r="51" spans="2:5" x14ac:dyDescent="0.25">
      <c r="B51" s="56"/>
      <c r="C51" s="66">
        <v>90000</v>
      </c>
      <c r="D51" s="64">
        <v>13</v>
      </c>
      <c r="E51" s="63">
        <v>1170000</v>
      </c>
    </row>
    <row r="52" spans="2:5" x14ac:dyDescent="0.25">
      <c r="B52" s="56" t="s">
        <v>805</v>
      </c>
      <c r="C52" s="56"/>
      <c r="D52" s="56"/>
      <c r="E52" s="63">
        <v>500000</v>
      </c>
    </row>
    <row r="54" spans="2:5" x14ac:dyDescent="0.25">
      <c r="B54" t="s">
        <v>808</v>
      </c>
    </row>
    <row r="55" spans="2:5" x14ac:dyDescent="0.25">
      <c r="B55" s="51" t="s">
        <v>795</v>
      </c>
      <c r="C55" s="51" t="s">
        <v>809</v>
      </c>
      <c r="D55" s="51" t="s">
        <v>810</v>
      </c>
      <c r="E55" s="51" t="s">
        <v>754</v>
      </c>
    </row>
    <row r="56" spans="2:5" x14ac:dyDescent="0.25">
      <c r="B56" t="s">
        <v>811</v>
      </c>
      <c r="C56" t="s">
        <v>812</v>
      </c>
      <c r="D56" s="63">
        <v>1900000</v>
      </c>
      <c r="E56" s="63">
        <v>1900000</v>
      </c>
    </row>
    <row r="58" spans="2:5" x14ac:dyDescent="0.25">
      <c r="B58" t="s">
        <v>814</v>
      </c>
    </row>
    <row r="59" spans="2:5" x14ac:dyDescent="0.25">
      <c r="B59" s="50" t="s">
        <v>795</v>
      </c>
      <c r="C59" s="50" t="s">
        <v>796</v>
      </c>
      <c r="D59" s="50" t="s">
        <v>797</v>
      </c>
      <c r="E59" s="50" t="s">
        <v>754</v>
      </c>
    </row>
    <row r="60" spans="2:5" x14ac:dyDescent="0.25">
      <c r="B60" t="s">
        <v>813</v>
      </c>
      <c r="C60" s="68">
        <v>90000</v>
      </c>
      <c r="D60" s="63">
        <v>30</v>
      </c>
      <c r="E60" s="63">
        <v>2700000</v>
      </c>
    </row>
  </sheetData>
  <hyperlinks>
    <hyperlink ref="B1" r:id="rId1"/>
    <hyperlink ref="B22" r:id="rId2" location="tarifas"/>
  </hyperlinks>
  <pageMargins left="0.7" right="0.7" top="0.75" bottom="0.75" header="0.3" footer="0.3"/>
  <pageSetup paperSize="9" orientation="portrait" horizontalDpi="0" verticalDpi="0" r:id="rId3"/>
  <legacy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7"/>
  <sheetViews>
    <sheetView showGridLines="0" workbookViewId="0">
      <selection activeCell="I27" sqref="I27"/>
    </sheetView>
  </sheetViews>
  <sheetFormatPr baseColWidth="10" defaultRowHeight="15" x14ac:dyDescent="0.25"/>
  <cols>
    <col min="1" max="3" width="9.42578125" customWidth="1"/>
    <col min="4" max="4" width="19.85546875" bestFit="1" customWidth="1"/>
    <col min="5" max="5" width="39.42578125" bestFit="1" customWidth="1"/>
    <col min="6" max="6" width="14.5703125" customWidth="1"/>
    <col min="7" max="7" width="11.85546875" customWidth="1"/>
    <col min="8" max="8" width="14.5703125" bestFit="1" customWidth="1"/>
    <col min="13" max="13" width="15.5703125" bestFit="1" customWidth="1"/>
  </cols>
  <sheetData>
    <row r="1" spans="1:11" x14ac:dyDescent="0.25">
      <c r="A1">
        <v>483</v>
      </c>
      <c r="B1">
        <v>4</v>
      </c>
      <c r="C1">
        <f>+A1*B1</f>
        <v>1932</v>
      </c>
      <c r="D1" s="12">
        <f>483/2416</f>
        <v>0.19991721854304637</v>
      </c>
    </row>
    <row r="2" spans="1:11" ht="29.25" customHeight="1" x14ac:dyDescent="0.25">
      <c r="F2" s="70" t="s">
        <v>816</v>
      </c>
      <c r="G2" s="70" t="s">
        <v>817</v>
      </c>
      <c r="H2" s="50" t="s">
        <v>818</v>
      </c>
    </row>
    <row r="3" spans="1:11" x14ac:dyDescent="0.25">
      <c r="A3" s="61">
        <v>0.7</v>
      </c>
      <c r="B3">
        <f>($A$1*A3)*$B$1</f>
        <v>1352.3999999999999</v>
      </c>
      <c r="C3">
        <f>ROUND(B3,0)</f>
        <v>1352</v>
      </c>
      <c r="D3" s="50" t="s">
        <v>900</v>
      </c>
      <c r="E3" t="s">
        <v>901</v>
      </c>
      <c r="F3" s="49">
        <v>30000</v>
      </c>
      <c r="G3" s="49">
        <v>10000</v>
      </c>
      <c r="H3" s="49"/>
    </row>
    <row r="4" spans="1:11" x14ac:dyDescent="0.25">
      <c r="E4" t="s">
        <v>902</v>
      </c>
      <c r="F4" s="49">
        <v>30000</v>
      </c>
      <c r="G4" s="49">
        <v>10000</v>
      </c>
      <c r="H4" s="49"/>
    </row>
    <row r="5" spans="1:11" ht="16.5" customHeight="1" x14ac:dyDescent="0.25">
      <c r="E5" t="s">
        <v>903</v>
      </c>
      <c r="F5" s="49">
        <v>15000</v>
      </c>
      <c r="G5" s="49">
        <v>2500</v>
      </c>
      <c r="H5" s="49"/>
    </row>
    <row r="6" spans="1:11" x14ac:dyDescent="0.25">
      <c r="F6" s="54">
        <f>SUM(F3:F5)</f>
        <v>75000</v>
      </c>
      <c r="G6" s="54">
        <f>SUM(G3:G5)</f>
        <v>22500</v>
      </c>
      <c r="H6" s="54">
        <f>F6-G6</f>
        <v>52500</v>
      </c>
      <c r="I6" s="71">
        <f>+G6/F6</f>
        <v>0.3</v>
      </c>
      <c r="J6" s="55"/>
      <c r="K6" s="55"/>
    </row>
    <row r="7" spans="1:11" x14ac:dyDescent="0.25">
      <c r="F7" s="49"/>
      <c r="G7" s="49"/>
      <c r="H7" s="49"/>
    </row>
    <row r="8" spans="1:11" x14ac:dyDescent="0.25">
      <c r="A8" s="61">
        <v>0.2</v>
      </c>
      <c r="B8">
        <f>($A$1*A8)*$B$1</f>
        <v>386.40000000000003</v>
      </c>
      <c r="C8">
        <f>ROUND(B8,0)</f>
        <v>386</v>
      </c>
      <c r="D8" s="50" t="s">
        <v>819</v>
      </c>
      <c r="E8" t="s">
        <v>904</v>
      </c>
      <c r="F8" s="49">
        <v>90000</v>
      </c>
      <c r="G8" s="49">
        <v>25000</v>
      </c>
      <c r="H8" s="49"/>
    </row>
    <row r="9" spans="1:11" x14ac:dyDescent="0.25">
      <c r="E9" t="s">
        <v>905</v>
      </c>
      <c r="F9" s="49">
        <v>90000</v>
      </c>
      <c r="G9" s="49">
        <v>25000</v>
      </c>
      <c r="H9" s="49"/>
    </row>
    <row r="10" spans="1:11" x14ac:dyDescent="0.25">
      <c r="E10" t="s">
        <v>903</v>
      </c>
      <c r="F10" s="49">
        <v>45000</v>
      </c>
      <c r="G10" s="49">
        <v>2500</v>
      </c>
      <c r="H10" s="49"/>
    </row>
    <row r="11" spans="1:11" x14ac:dyDescent="0.25">
      <c r="F11" s="54">
        <f>SUM(F8:F10)</f>
        <v>225000</v>
      </c>
      <c r="G11" s="54">
        <f>SUM(G8:G10)</f>
        <v>52500</v>
      </c>
      <c r="H11" s="54">
        <f>F11-G11</f>
        <v>172500</v>
      </c>
      <c r="I11" s="71">
        <f>+G11/F11</f>
        <v>0.23333333333333334</v>
      </c>
    </row>
    <row r="12" spans="1:11" ht="10.5" customHeight="1" x14ac:dyDescent="0.25">
      <c r="F12" s="49"/>
      <c r="G12" s="49"/>
      <c r="H12" s="49"/>
    </row>
    <row r="13" spans="1:11" x14ac:dyDescent="0.25">
      <c r="A13" s="61">
        <v>0.1</v>
      </c>
      <c r="B13">
        <f>($A$1*A13)*$B$1</f>
        <v>193.20000000000002</v>
      </c>
      <c r="C13">
        <f>ROUND(B13,0)</f>
        <v>193</v>
      </c>
      <c r="D13" s="50" t="s">
        <v>906</v>
      </c>
      <c r="E13" t="s">
        <v>904</v>
      </c>
      <c r="F13" s="49">
        <v>90000</v>
      </c>
      <c r="G13" s="49">
        <v>25000</v>
      </c>
      <c r="H13" s="49"/>
    </row>
    <row r="14" spans="1:11" x14ac:dyDescent="0.25">
      <c r="E14" t="s">
        <v>905</v>
      </c>
      <c r="F14" s="49">
        <v>90000</v>
      </c>
      <c r="G14" s="49">
        <v>25000</v>
      </c>
      <c r="H14" s="49"/>
    </row>
    <row r="15" spans="1:11" x14ac:dyDescent="0.25">
      <c r="A15" t="s">
        <v>820</v>
      </c>
      <c r="B15">
        <f>+B3+B8+B13</f>
        <v>1932</v>
      </c>
      <c r="C15">
        <f>+C3+C8+C13</f>
        <v>1931</v>
      </c>
      <c r="E15" t="s">
        <v>907</v>
      </c>
      <c r="F15" s="49">
        <v>22500</v>
      </c>
      <c r="G15" s="49">
        <v>10000</v>
      </c>
      <c r="H15" s="49"/>
    </row>
    <row r="16" spans="1:11" x14ac:dyDescent="0.25">
      <c r="E16" t="s">
        <v>908</v>
      </c>
      <c r="F16" s="49">
        <v>22500</v>
      </c>
      <c r="G16" s="49">
        <v>10000</v>
      </c>
      <c r="H16" s="49"/>
    </row>
    <row r="17" spans="4:13" x14ac:dyDescent="0.25">
      <c r="E17" t="s">
        <v>903</v>
      </c>
      <c r="F17" s="49">
        <v>45000</v>
      </c>
      <c r="G17" s="49">
        <v>2500</v>
      </c>
      <c r="H17" s="49"/>
      <c r="M17" s="72"/>
    </row>
    <row r="18" spans="4:13" x14ac:dyDescent="0.25">
      <c r="F18" s="54">
        <f>SUM(F13:F17)</f>
        <v>270000</v>
      </c>
      <c r="G18" s="54">
        <f>SUM(G13:G17)</f>
        <v>72500</v>
      </c>
      <c r="H18" s="54">
        <f>F18-G18</f>
        <v>197500</v>
      </c>
      <c r="I18" s="71">
        <f>+G18/F18</f>
        <v>0.26851851851851855</v>
      </c>
      <c r="M18" s="73"/>
    </row>
    <row r="19" spans="4:13" ht="7.5" customHeight="1" x14ac:dyDescent="0.25">
      <c r="F19" s="49"/>
      <c r="G19" s="49"/>
      <c r="H19" s="49"/>
    </row>
    <row r="20" spans="4:13" x14ac:dyDescent="0.25">
      <c r="D20" s="50" t="s">
        <v>788</v>
      </c>
      <c r="E20" t="s">
        <v>909</v>
      </c>
      <c r="F20" s="49">
        <v>2000000</v>
      </c>
      <c r="G20" s="49">
        <v>500000</v>
      </c>
      <c r="H20" s="49"/>
    </row>
    <row r="21" spans="4:13" x14ac:dyDescent="0.25">
      <c r="F21" s="54">
        <f>SUM(F20:F20)</f>
        <v>2000000</v>
      </c>
      <c r="G21" s="54">
        <f>SUM(G20:G20)</f>
        <v>500000</v>
      </c>
      <c r="H21" s="54">
        <f>F21-G21</f>
        <v>1500000</v>
      </c>
      <c r="I21" s="71">
        <f>+G21/F21</f>
        <v>0.25</v>
      </c>
    </row>
    <row r="22" spans="4:13" ht="7.5" customHeight="1" x14ac:dyDescent="0.25">
      <c r="F22" s="49"/>
      <c r="G22" s="49"/>
      <c r="H22" s="49"/>
    </row>
    <row r="23" spans="4:13" x14ac:dyDescent="0.25">
      <c r="E23" t="s">
        <v>821</v>
      </c>
      <c r="F23" s="49">
        <v>200000</v>
      </c>
      <c r="G23" s="49">
        <v>50000</v>
      </c>
      <c r="H23" s="49"/>
    </row>
    <row r="24" spans="4:13" x14ac:dyDescent="0.25">
      <c r="F24" s="54">
        <f>SUM(F23:F23)</f>
        <v>200000</v>
      </c>
      <c r="G24" s="54">
        <f>SUM(G23:G23)</f>
        <v>50000</v>
      </c>
      <c r="H24" s="54">
        <f>F24-G24</f>
        <v>150000</v>
      </c>
      <c r="I24" s="71">
        <f>+G24/F24</f>
        <v>0.25</v>
      </c>
    </row>
    <row r="25" spans="4:13" ht="8.25" customHeight="1" x14ac:dyDescent="0.25">
      <c r="F25" s="49"/>
      <c r="G25" s="49"/>
      <c r="H25" s="49"/>
    </row>
    <row r="26" spans="4:13" x14ac:dyDescent="0.25">
      <c r="E26" t="s">
        <v>822</v>
      </c>
      <c r="F26" s="49">
        <v>100000</v>
      </c>
      <c r="G26" s="49">
        <v>50000</v>
      </c>
      <c r="H26" s="49"/>
    </row>
    <row r="27" spans="4:13" x14ac:dyDescent="0.25">
      <c r="F27" s="54">
        <f>SUM(F26:F26)</f>
        <v>100000</v>
      </c>
      <c r="G27" s="54">
        <f>SUM(G26:G26)</f>
        <v>50000</v>
      </c>
      <c r="H27" s="54">
        <f>F27-G27</f>
        <v>50000</v>
      </c>
      <c r="I27" s="71">
        <f>+G27/F27</f>
        <v>0.5</v>
      </c>
    </row>
    <row r="28" spans="4:13" ht="7.5" customHeight="1" x14ac:dyDescent="0.25">
      <c r="F28" s="49"/>
      <c r="G28" s="49"/>
      <c r="H28" s="49"/>
    </row>
    <row r="29" spans="4:13" x14ac:dyDescent="0.25">
      <c r="E29" t="s">
        <v>910</v>
      </c>
      <c r="F29" s="49">
        <v>50000</v>
      </c>
      <c r="G29" s="49">
        <v>50000</v>
      </c>
      <c r="H29" s="49"/>
    </row>
    <row r="30" spans="4:13" x14ac:dyDescent="0.25">
      <c r="F30" s="54">
        <f>SUM(F29:F29)</f>
        <v>50000</v>
      </c>
      <c r="G30" s="54">
        <f>SUM(G29:G29)</f>
        <v>50000</v>
      </c>
      <c r="H30" s="54">
        <f>F30-G30</f>
        <v>0</v>
      </c>
      <c r="I30" s="71">
        <f>+G30/F30</f>
        <v>1</v>
      </c>
    </row>
    <row r="33" spans="6:12" x14ac:dyDescent="0.25">
      <c r="F33" s="51" t="s">
        <v>911</v>
      </c>
    </row>
    <row r="34" spans="6:12" ht="15.75" x14ac:dyDescent="0.25">
      <c r="F34" s="50" t="s">
        <v>787</v>
      </c>
      <c r="G34" s="57" t="s">
        <v>778</v>
      </c>
      <c r="H34" s="57" t="s">
        <v>779</v>
      </c>
      <c r="I34" s="57" t="s">
        <v>780</v>
      </c>
      <c r="J34" s="57" t="s">
        <v>781</v>
      </c>
      <c r="K34" s="57" t="s">
        <v>782</v>
      </c>
      <c r="L34" s="57" t="s">
        <v>783</v>
      </c>
    </row>
    <row r="35" spans="6:12" ht="15.75" x14ac:dyDescent="0.25">
      <c r="F35" s="50" t="s">
        <v>784</v>
      </c>
      <c r="G35" s="59">
        <v>10630</v>
      </c>
      <c r="H35" s="59">
        <v>12550</v>
      </c>
      <c r="I35" s="59">
        <v>18750</v>
      </c>
      <c r="J35" s="59">
        <v>25800</v>
      </c>
      <c r="K35" s="59">
        <v>33750</v>
      </c>
      <c r="L35" s="59">
        <v>41850</v>
      </c>
    </row>
    <row r="36" spans="6:12" ht="15.75" x14ac:dyDescent="0.25">
      <c r="F36" s="50" t="s">
        <v>785</v>
      </c>
      <c r="G36" s="58">
        <f t="shared" ref="G36:L36" si="0">1*G35/100</f>
        <v>106.3</v>
      </c>
      <c r="H36" s="58">
        <f t="shared" si="0"/>
        <v>125.5</v>
      </c>
      <c r="I36" s="58">
        <f t="shared" si="0"/>
        <v>187.5</v>
      </c>
      <c r="J36" s="58">
        <f t="shared" si="0"/>
        <v>258</v>
      </c>
      <c r="K36" s="58">
        <f t="shared" si="0"/>
        <v>337.5</v>
      </c>
      <c r="L36" s="58">
        <f t="shared" si="0"/>
        <v>418.5</v>
      </c>
    </row>
    <row r="37" spans="6:12" ht="15.75" x14ac:dyDescent="0.25">
      <c r="F37" s="50" t="s">
        <v>786</v>
      </c>
      <c r="G37" s="60">
        <f t="shared" ref="G37:L37" si="1">SUM(G35:G36)</f>
        <v>10736.3</v>
      </c>
      <c r="H37" s="60">
        <f t="shared" si="1"/>
        <v>12675.5</v>
      </c>
      <c r="I37" s="60">
        <f t="shared" si="1"/>
        <v>18937.5</v>
      </c>
      <c r="J37" s="60">
        <f t="shared" si="1"/>
        <v>26058</v>
      </c>
      <c r="K37" s="60">
        <f t="shared" si="1"/>
        <v>34087.5</v>
      </c>
      <c r="L37" s="60">
        <f t="shared" si="1"/>
        <v>42268.5</v>
      </c>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2</vt:i4>
      </vt:variant>
    </vt:vector>
  </HeadingPairs>
  <TitlesOfParts>
    <vt:vector size="12" baseType="lpstr">
      <vt:lpstr>Edad</vt:lpstr>
      <vt:lpstr>Tablas dinámicas</vt:lpstr>
      <vt:lpstr>BD_general</vt:lpstr>
      <vt:lpstr>Correlación</vt:lpstr>
      <vt:lpstr>Caract_producto</vt:lpstr>
      <vt:lpstr>Anals_compet</vt:lpstr>
      <vt:lpstr>Anals_compe_indi</vt:lpstr>
      <vt:lpstr>Analisis_pauta</vt:lpstr>
      <vt:lpstr>Coste_servicio_mercadeo</vt:lpstr>
      <vt:lpstr>Costos_inversiones</vt:lpstr>
      <vt:lpstr>Costos_inversiones!_ftn1</vt:lpstr>
      <vt:lpstr>Costos_inversiones!_ftnref1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HMORENO</cp:lastModifiedBy>
  <dcterms:created xsi:type="dcterms:W3CDTF">2018-08-05T16:57:18Z</dcterms:created>
  <dcterms:modified xsi:type="dcterms:W3CDTF">2019-04-10T19:58:39Z</dcterms:modified>
</cp:coreProperties>
</file>