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MILIA AYALA PACHEC\Desktop\TESIS BIBLIOTECA\"/>
    </mc:Choice>
  </mc:AlternateContent>
  <bookViews>
    <workbookView xWindow="0" yWindow="0" windowWidth="23070" windowHeight="10320" tabRatio="906"/>
  </bookViews>
  <sheets>
    <sheet name="1. Matriz Riesgos" sheetId="32" r:id="rId1"/>
    <sheet name="2. Matriz IMPxPRO" sheetId="33" r:id="rId2"/>
    <sheet name="3. Severidad" sheetId="15" r:id="rId3"/>
    <sheet name="4. Riesgos" sheetId="29" r:id="rId4"/>
    <sheet name="5. Vulnerabilidades" sheetId="26" r:id="rId5"/>
  </sheets>
  <externalReferences>
    <externalReference r:id="rId6"/>
    <externalReference r:id="rId7"/>
    <externalReference r:id="rId8"/>
    <externalReference r:id="rId9"/>
  </externalReferences>
  <definedNames>
    <definedName name="_actionsTaken" localSheetId="0">'[1]Data Entry'!#REF!</definedName>
    <definedName name="_actionsTaken" localSheetId="1">'[1]Data Entry'!#REF!</definedName>
    <definedName name="_actionsTaken" localSheetId="3">'[1]Data Entry'!#REF!</definedName>
    <definedName name="_actionsTaken">'[1]Data Entry'!#REF!</definedName>
    <definedName name="_Detectability" localSheetId="0">'[1]Data Entry'!#REF!</definedName>
    <definedName name="_Detectability" localSheetId="1">'[1]Data Entry'!#REF!</definedName>
    <definedName name="_Detectability" localSheetId="3">'[1]Data Entry'!#REF!</definedName>
    <definedName name="_Detectability">'[1]Data Entry'!#REF!</definedName>
    <definedName name="_xlnm._FilterDatabase" localSheetId="0" hidden="1">'1. Matriz Riesgos'!$A$16:$U$75</definedName>
    <definedName name="_NewDetectability" localSheetId="0">'[1]Data Entry'!#REF!</definedName>
    <definedName name="_NewDetectability" localSheetId="1">'[1]Data Entry'!#REF!</definedName>
    <definedName name="_NewDetectability" localSheetId="3">'[1]Data Entry'!#REF!</definedName>
    <definedName name="_NewDetectability">'[1]Data Entry'!#REF!</definedName>
    <definedName name="_NewOcc" localSheetId="0">'[1]Data Entry'!#REF!</definedName>
    <definedName name="_NewOcc" localSheetId="1">'[1]Data Entry'!#REF!</definedName>
    <definedName name="_NewOcc" localSheetId="3">'[1]Data Entry'!#REF!</definedName>
    <definedName name="_NewOcc">'[1]Data Entry'!#REF!</definedName>
    <definedName name="_NewSeverity" localSheetId="0">'[1]Data Entry'!#REF!</definedName>
    <definedName name="_NewSeverity" localSheetId="1">'[1]Data Entry'!#REF!</definedName>
    <definedName name="_NewSeverity" localSheetId="3">'[1]Data Entry'!#REF!</definedName>
    <definedName name="_NewSeverity">'[1]Data Entry'!#REF!</definedName>
    <definedName name="_Responsibility" localSheetId="0">'[1]Data Entry'!#REF!</definedName>
    <definedName name="_Responsibility" localSheetId="1">'[1]Data Entry'!#REF!</definedName>
    <definedName name="_Responsibility" localSheetId="3">'[1]Data Entry'!#REF!</definedName>
    <definedName name="_Responsibility">'[1]Data Entry'!#REF!</definedName>
    <definedName name="act" localSheetId="0">'[1]Data Entry'!#REF!</definedName>
    <definedName name="act" localSheetId="1">'[1]Data Entry'!#REF!</definedName>
    <definedName name="act">'[1]Data Entry'!#REF!</definedName>
    <definedName name="Actions" localSheetId="0">#REF!</definedName>
    <definedName name="Actions" localSheetId="1">#REF!</definedName>
    <definedName name="Actions" localSheetId="3">#REF!</definedName>
    <definedName name="Actions">#REF!</definedName>
    <definedName name="actionsTaken" localSheetId="0">#REF!</definedName>
    <definedName name="actionsTaken" localSheetId="1">#REF!</definedName>
    <definedName name="actionsTaken" localSheetId="3">#REF!</definedName>
    <definedName name="actionsTaken">#REF!</definedName>
    <definedName name="activos" localSheetId="0">#REF!</definedName>
    <definedName name="activos" localSheetId="1">#REF!</definedName>
    <definedName name="activos">#REF!</definedName>
    <definedName name="adhkjsdjflasjf" localSheetId="0">'[2]Registro Riesgos'!#REF!</definedName>
    <definedName name="adhkjsdjflasjf" localSheetId="1">'[2]Registro Riesgos'!#REF!</definedName>
    <definedName name="adhkjsdjflasjf">'[2]Registro Riesgos'!#REF!</definedName>
    <definedName name="area">'[3]Registro Riesgos'!$J$6</definedName>
    <definedName name="Controls" localSheetId="0">#REF!</definedName>
    <definedName name="Controls" localSheetId="1">#REF!</definedName>
    <definedName name="Controls" localSheetId="3">#REF!</definedName>
    <definedName name="Controls">#REF!</definedName>
    <definedName name="Detectability" localSheetId="0">#REF!</definedName>
    <definedName name="Detectability" localSheetId="1">#REF!</definedName>
    <definedName name="Detectability" localSheetId="3">#REF!</definedName>
    <definedName name="Detectability">#REF!</definedName>
    <definedName name="Effect" localSheetId="0">#REF!</definedName>
    <definedName name="Effect" localSheetId="1">#REF!</definedName>
    <definedName name="Effect" localSheetId="3">#REF!</definedName>
    <definedName name="Effect">#REF!</definedName>
    <definedName name="fechareg" localSheetId="0">'[2]Registro Riesgos'!#REF!</definedName>
    <definedName name="fechareg" localSheetId="1">'[2]Registro Riesgos'!#REF!</definedName>
    <definedName name="fechareg" localSheetId="3">'[2]Registro Riesgos'!#REF!</definedName>
    <definedName name="fechareg">'[2]Registro Riesgos'!#REF!</definedName>
    <definedName name="fecharev" localSheetId="0">'[2]Registro Riesgos'!#REF!</definedName>
    <definedName name="fecharev" localSheetId="1">'[2]Registro Riesgos'!#REF!</definedName>
    <definedName name="fecharev" localSheetId="3">'[2]Registro Riesgos'!#REF!</definedName>
    <definedName name="fecharev">'[2]Registro Riesgos'!#REF!</definedName>
    <definedName name="FM" localSheetId="0">#REF!</definedName>
    <definedName name="FM" localSheetId="1">#REF!</definedName>
    <definedName name="FM" localSheetId="3">#REF!</definedName>
    <definedName name="FM">#REF!</definedName>
    <definedName name="INICIO" localSheetId="1">'2. Matriz IMPxPRO'!$F$14</definedName>
    <definedName name="INICIO">'[4]Mapa de Riesgos Inherente'!$F$8</definedName>
    <definedName name="INICIO2">'[4]Mapa de Riesgos Residual'!$F$8</definedName>
    <definedName name="Item" localSheetId="0">#REF!</definedName>
    <definedName name="Item" localSheetId="1">#REF!</definedName>
    <definedName name="Item" localSheetId="3">#REF!</definedName>
    <definedName name="Item">#REF!</definedName>
    <definedName name="lineaneg">'[3]Registro Riesgos'!$M$8</definedName>
    <definedName name="lineaop">'[3]Registro Riesgos'!$M$6</definedName>
    <definedName name="List1" localSheetId="0">#REF!</definedName>
    <definedName name="List1" localSheetId="1">#REF!</definedName>
    <definedName name="List1" localSheetId="3">#REF!</definedName>
    <definedName name="List1">#REF!</definedName>
    <definedName name="luisa" localSheetId="0">#REF!</definedName>
    <definedName name="luisa" localSheetId="1">#REF!</definedName>
    <definedName name="luisa">#REF!</definedName>
    <definedName name="Matriz" localSheetId="1">'2. Matriz IMPxPRO'!$F$10:$J$14</definedName>
    <definedName name="Matriz">'[4]Mapa de Riesgos Inherente'!$F$4:$J$8</definedName>
    <definedName name="Matriz2">'[4]Mapa de Riesgos Residual'!$F$4:$J$8</definedName>
    <definedName name="Mechanism" localSheetId="0">#REF!</definedName>
    <definedName name="Mechanism" localSheetId="1">#REF!</definedName>
    <definedName name="Mechanism" localSheetId="3">#REF!</definedName>
    <definedName name="Mechanism">#REF!</definedName>
    <definedName name="NewDetectability" localSheetId="0">#REF!</definedName>
    <definedName name="NewDetectability" localSheetId="1">#REF!</definedName>
    <definedName name="NewDetectability" localSheetId="3">#REF!</definedName>
    <definedName name="NewDetectability">#REF!</definedName>
    <definedName name="NewOcc" localSheetId="0">#REF!</definedName>
    <definedName name="NewOcc" localSheetId="1">#REF!</definedName>
    <definedName name="NewOcc" localSheetId="3">#REF!</definedName>
    <definedName name="NewOcc">#REF!</definedName>
    <definedName name="NewSeverity" localSheetId="0">#REF!</definedName>
    <definedName name="NewSeverity" localSheetId="1">#REF!</definedName>
    <definedName name="NewSeverity" localSheetId="3">#REF!</definedName>
    <definedName name="NewSeverity">#REF!</definedName>
    <definedName name="Occ" localSheetId="0">#REF!</definedName>
    <definedName name="Occ" localSheetId="1">#REF!</definedName>
    <definedName name="Occ" localSheetId="3">#REF!</definedName>
    <definedName name="Occ">#REF!</definedName>
    <definedName name="Responsibility" localSheetId="0">#REF!</definedName>
    <definedName name="Responsibility" localSheetId="1">#REF!</definedName>
    <definedName name="Responsibility" localSheetId="3">#REF!</definedName>
    <definedName name="Responsibility">#REF!</definedName>
    <definedName name="sdjflasdfjñasdljfñ" localSheetId="0">#REF!</definedName>
    <definedName name="sdjflasdfjñasdljfñ" localSheetId="1">#REF!</definedName>
    <definedName name="sdjflasdfjñasdljfñ">#REF!</definedName>
    <definedName name="Severity" localSheetId="0">#REF!</definedName>
    <definedName name="Severity" localSheetId="1">#REF!</definedName>
    <definedName name="Severity" localSheetId="3">#REF!</definedName>
    <definedName name="Severity">#REF!</definedName>
    <definedName name="Yes" localSheetId="0">#REF!</definedName>
    <definedName name="Yes" localSheetId="1">#REF!</definedName>
    <definedName name="Yes" localSheetId="3">#REF!</definedName>
    <definedName name="Yes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8" i="32" l="1"/>
  <c r="I75" i="32" l="1"/>
  <c r="F75" i="32"/>
  <c r="I74" i="32"/>
  <c r="F74" i="32"/>
  <c r="I73" i="32"/>
  <c r="F73" i="32"/>
  <c r="I72" i="32"/>
  <c r="F72" i="32"/>
  <c r="I71" i="32"/>
  <c r="F71" i="32"/>
  <c r="I70" i="32"/>
  <c r="F70" i="32"/>
  <c r="I69" i="32"/>
  <c r="F69" i="32"/>
  <c r="I68" i="32"/>
  <c r="F68" i="32"/>
  <c r="I67" i="32"/>
  <c r="F67" i="32"/>
  <c r="I66" i="32"/>
  <c r="F66" i="32"/>
  <c r="I65" i="32"/>
  <c r="F65" i="32"/>
  <c r="I64" i="32"/>
  <c r="F64" i="32"/>
  <c r="I63" i="32"/>
  <c r="F63" i="32"/>
  <c r="I62" i="32"/>
  <c r="F62" i="32"/>
  <c r="I61" i="32"/>
  <c r="F61" i="32"/>
  <c r="I60" i="32"/>
  <c r="F60" i="32"/>
  <c r="I59" i="32"/>
  <c r="F59" i="32"/>
  <c r="I58" i="32"/>
  <c r="F58" i="32"/>
  <c r="I57" i="32"/>
  <c r="F57" i="32"/>
  <c r="I56" i="32"/>
  <c r="F56" i="32"/>
  <c r="I55" i="32"/>
  <c r="F55" i="32"/>
  <c r="I54" i="32"/>
  <c r="F54" i="32"/>
  <c r="I53" i="32"/>
  <c r="F53" i="32"/>
  <c r="I52" i="32"/>
  <c r="F52" i="32"/>
  <c r="I51" i="32"/>
  <c r="F51" i="32"/>
  <c r="I50" i="32"/>
  <c r="F50" i="32"/>
  <c r="I49" i="32"/>
  <c r="F49" i="32"/>
  <c r="I48" i="32"/>
  <c r="F48" i="32"/>
  <c r="I47" i="32"/>
  <c r="F47" i="32"/>
  <c r="I46" i="32"/>
  <c r="F46" i="32"/>
  <c r="I45" i="32"/>
  <c r="F45" i="32"/>
  <c r="I44" i="32"/>
  <c r="F44" i="32"/>
  <c r="I43" i="32"/>
  <c r="F43" i="32"/>
  <c r="I42" i="32"/>
  <c r="F42" i="32"/>
  <c r="I41" i="32"/>
  <c r="F41" i="32"/>
  <c r="I40" i="32"/>
  <c r="F40" i="32"/>
  <c r="I39" i="32"/>
  <c r="F39" i="32"/>
  <c r="I38" i="32"/>
  <c r="F38" i="32"/>
  <c r="I37" i="32"/>
  <c r="F37" i="32"/>
  <c r="I36" i="32"/>
  <c r="F36" i="32"/>
  <c r="I35" i="32"/>
  <c r="F35" i="32"/>
  <c r="I34" i="32"/>
  <c r="F34" i="32"/>
  <c r="I33" i="32"/>
  <c r="F33" i="32"/>
  <c r="I32" i="32"/>
  <c r="F32" i="32"/>
  <c r="I31" i="32"/>
  <c r="F31" i="32"/>
  <c r="I30" i="32"/>
  <c r="F30" i="32"/>
  <c r="I29" i="32"/>
  <c r="F29" i="32"/>
  <c r="I28" i="32"/>
  <c r="F28" i="32"/>
  <c r="I27" i="32"/>
  <c r="F27" i="32"/>
  <c r="I26" i="32"/>
  <c r="F26" i="32"/>
  <c r="I25" i="32"/>
  <c r="F25" i="32"/>
  <c r="I24" i="32"/>
  <c r="F24" i="32"/>
  <c r="I23" i="32"/>
  <c r="F23" i="32"/>
  <c r="I22" i="32"/>
  <c r="F22" i="32"/>
  <c r="I21" i="32"/>
  <c r="F21" i="32"/>
  <c r="I20" i="32"/>
  <c r="F20" i="32"/>
  <c r="I19" i="32"/>
  <c r="F19" i="32"/>
  <c r="I18" i="32"/>
  <c r="F18" i="32"/>
  <c r="M18" i="32" l="1"/>
  <c r="L18" i="32"/>
  <c r="J18" i="32"/>
  <c r="K18" i="32" s="1"/>
  <c r="L50" i="32"/>
  <c r="L52" i="32"/>
  <c r="M52" i="32"/>
  <c r="M50" i="32"/>
  <c r="L38" i="32"/>
  <c r="M38" i="32"/>
  <c r="M28" i="32"/>
  <c r="L28" i="32"/>
  <c r="M23" i="32"/>
  <c r="L23" i="32"/>
  <c r="L20" i="32"/>
  <c r="M20" i="32"/>
  <c r="O52" i="32"/>
  <c r="O38" i="32"/>
  <c r="O28" i="32"/>
  <c r="O50" i="32"/>
  <c r="O23" i="32"/>
  <c r="J62" i="32"/>
  <c r="K62" i="32" s="1"/>
  <c r="J64" i="32"/>
  <c r="K64" i="32" s="1"/>
  <c r="J66" i="32"/>
  <c r="K66" i="32" s="1"/>
  <c r="J68" i="32"/>
  <c r="K68" i="32" s="1"/>
  <c r="J70" i="32"/>
  <c r="K70" i="32" s="1"/>
  <c r="J72" i="32"/>
  <c r="K72" i="32" s="1"/>
  <c r="J74" i="32"/>
  <c r="K74" i="32" s="1"/>
  <c r="J61" i="32"/>
  <c r="K61" i="32" s="1"/>
  <c r="J63" i="32"/>
  <c r="K63" i="32" s="1"/>
  <c r="J65" i="32"/>
  <c r="K65" i="32" s="1"/>
  <c r="J67" i="32"/>
  <c r="K67" i="32" s="1"/>
  <c r="J69" i="32"/>
  <c r="K69" i="32" s="1"/>
  <c r="J71" i="32"/>
  <c r="K71" i="32" s="1"/>
  <c r="J73" i="32"/>
  <c r="K73" i="32" s="1"/>
  <c r="J75" i="32"/>
  <c r="K75" i="32" s="1"/>
  <c r="J19" i="32"/>
  <c r="K19" i="32" s="1"/>
  <c r="J21" i="32"/>
  <c r="K21" i="32" s="1"/>
  <c r="J23" i="32"/>
  <c r="K23" i="32" s="1"/>
  <c r="J25" i="32"/>
  <c r="K25" i="32" s="1"/>
  <c r="J27" i="32"/>
  <c r="K27" i="32" s="1"/>
  <c r="J29" i="32"/>
  <c r="K29" i="32" s="1"/>
  <c r="J20" i="32"/>
  <c r="K20" i="32" s="1"/>
  <c r="J22" i="32"/>
  <c r="K22" i="32" s="1"/>
  <c r="J24" i="32"/>
  <c r="K24" i="32" s="1"/>
  <c r="J26" i="32"/>
  <c r="K26" i="32" s="1"/>
  <c r="J28" i="32"/>
  <c r="K28" i="32" s="1"/>
  <c r="J30" i="32"/>
  <c r="K30" i="32" s="1"/>
  <c r="J32" i="32"/>
  <c r="K32" i="32" s="1"/>
  <c r="J34" i="32"/>
  <c r="K34" i="32" s="1"/>
  <c r="J36" i="32"/>
  <c r="K36" i="32" s="1"/>
  <c r="J39" i="32"/>
  <c r="K39" i="32" s="1"/>
  <c r="J31" i="32"/>
  <c r="K31" i="32" s="1"/>
  <c r="J33" i="32"/>
  <c r="K33" i="32" s="1"/>
  <c r="J35" i="32"/>
  <c r="K35" i="32" s="1"/>
  <c r="J37" i="32"/>
  <c r="K37" i="32" s="1"/>
  <c r="J38" i="32"/>
  <c r="K38" i="32" s="1"/>
  <c r="J41" i="32"/>
  <c r="K41" i="32" s="1"/>
  <c r="J43" i="32"/>
  <c r="K43" i="32" s="1"/>
  <c r="J45" i="32"/>
  <c r="K45" i="32" s="1"/>
  <c r="J47" i="32"/>
  <c r="K47" i="32" s="1"/>
  <c r="J49" i="32"/>
  <c r="K49" i="32" s="1"/>
  <c r="J40" i="32"/>
  <c r="K40" i="32" s="1"/>
  <c r="J42" i="32"/>
  <c r="K42" i="32" s="1"/>
  <c r="J44" i="32"/>
  <c r="K44" i="32" s="1"/>
  <c r="J46" i="32"/>
  <c r="K46" i="32" s="1"/>
  <c r="J48" i="32"/>
  <c r="K48" i="32" s="1"/>
  <c r="J50" i="32"/>
  <c r="K50" i="32" s="1"/>
  <c r="J52" i="32"/>
  <c r="K52" i="32" s="1"/>
  <c r="J54" i="32"/>
  <c r="K54" i="32" s="1"/>
  <c r="J51" i="32"/>
  <c r="K51" i="32" s="1"/>
  <c r="J53" i="32"/>
  <c r="K53" i="32" s="1"/>
  <c r="J55" i="32"/>
  <c r="K55" i="32" s="1"/>
  <c r="J56" i="32"/>
  <c r="K56" i="32" s="1"/>
  <c r="J58" i="32"/>
  <c r="K58" i="32" s="1"/>
  <c r="J60" i="32"/>
  <c r="K60" i="32" s="1"/>
  <c r="J57" i="32"/>
  <c r="K57" i="32" s="1"/>
  <c r="J59" i="32"/>
  <c r="K59" i="32" s="1"/>
  <c r="N20" i="32" l="1"/>
  <c r="O20" i="32" s="1"/>
  <c r="D13" i="15" l="1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D12" i="15"/>
  <c r="D11" i="15"/>
  <c r="D10" i="15"/>
  <c r="D9" i="15"/>
  <c r="D8" i="15"/>
  <c r="D7" i="15"/>
  <c r="B7" i="15"/>
  <c r="B11" i="15"/>
  <c r="B10" i="15"/>
  <c r="B9" i="15"/>
  <c r="B8" i="15"/>
</calcChain>
</file>

<file path=xl/sharedStrings.xml><?xml version="1.0" encoding="utf-8"?>
<sst xmlns="http://schemas.openxmlformats.org/spreadsheetml/2006/main" count="1257" uniqueCount="590">
  <si>
    <t>Probabilidad</t>
  </si>
  <si>
    <t>Impacto</t>
  </si>
  <si>
    <t>Tipo de Control</t>
  </si>
  <si>
    <t>Cargo</t>
  </si>
  <si>
    <t>Tipo</t>
  </si>
  <si>
    <t>P</t>
  </si>
  <si>
    <t>I</t>
  </si>
  <si>
    <t xml:space="preserve">PROBABILIDAD </t>
  </si>
  <si>
    <t>MUY ALTA</t>
  </si>
  <si>
    <t>ALTA</t>
  </si>
  <si>
    <t>MODERADA</t>
  </si>
  <si>
    <t>BAJA</t>
  </si>
  <si>
    <t>MUY BAJA</t>
  </si>
  <si>
    <t>MENOR</t>
  </si>
  <si>
    <t>MAYOR</t>
  </si>
  <si>
    <t>IMPACTO</t>
  </si>
  <si>
    <t>INFERIOR</t>
  </si>
  <si>
    <t>SUPERIOR</t>
  </si>
  <si>
    <t>IMPORTANTE</t>
  </si>
  <si>
    <t>PROBABILIDAD</t>
  </si>
  <si>
    <t>SEVERIDAD</t>
  </si>
  <si>
    <t>MODERADO</t>
  </si>
  <si>
    <t>BAJO</t>
  </si>
  <si>
    <t>ALTO</t>
  </si>
  <si>
    <t>EXTREMO</t>
  </si>
  <si>
    <t>PI</t>
  </si>
  <si>
    <t xml:space="preserve">Descripción </t>
  </si>
  <si>
    <t>Factor de Riesgo</t>
  </si>
  <si>
    <t>Severidad del Riesgo Inherente</t>
  </si>
  <si>
    <t>Criterio</t>
  </si>
  <si>
    <t>B</t>
  </si>
  <si>
    <t>Profesional Universitario</t>
  </si>
  <si>
    <t>Severidad Inherente de la Causa</t>
  </si>
  <si>
    <t>Muy Alta</t>
  </si>
  <si>
    <t>Alta</t>
  </si>
  <si>
    <t>Moderada</t>
  </si>
  <si>
    <t>Baja</t>
  </si>
  <si>
    <t>Muy Baja</t>
  </si>
  <si>
    <t>Inferior</t>
  </si>
  <si>
    <t>Menor</t>
  </si>
  <si>
    <t>Importante</t>
  </si>
  <si>
    <t>Mayor</t>
  </si>
  <si>
    <t>Superior</t>
  </si>
  <si>
    <t>Ambigüedad en los criterios para la aplicación de la norma.</t>
  </si>
  <si>
    <t>Incumplimiento de los tiempos oficiales de entrega de los  estados contables.</t>
  </si>
  <si>
    <t>Falta de personal capacitado para asumir las funciones en caso de ausencia del responsable.</t>
  </si>
  <si>
    <t>Lista de Vulnerabilidades</t>
  </si>
  <si>
    <t>Software</t>
  </si>
  <si>
    <t>Procesos</t>
  </si>
  <si>
    <t>Fechas de cierre de las entidades externas posteriores a las de la SDH.</t>
  </si>
  <si>
    <t>Errores en la parametrización de aplicativos de gestión.</t>
  </si>
  <si>
    <t>Errores de digitación de información.</t>
  </si>
  <si>
    <t>Recurso Humano</t>
  </si>
  <si>
    <t>Desconocimiento de los reportes que deben ser entregados a la DDC.</t>
  </si>
  <si>
    <t>Procedimientos desactualizados.</t>
  </si>
  <si>
    <t>Falta de claridad en lineamientos.</t>
  </si>
  <si>
    <t>Desconocimiento de normatividad aplicable.</t>
  </si>
  <si>
    <t xml:space="preserve">Cambios en los conceptos de registro de la cuenta. </t>
  </si>
  <si>
    <t>Reproceso por falta de análisis de información.</t>
  </si>
  <si>
    <t>Concentración de conocimiento en personas específicas de la DDC.</t>
  </si>
  <si>
    <t>Falta de oportunidad en la entrega de los extractos bancarios por parte de la DDT.</t>
  </si>
  <si>
    <t>Errores y/o conceptos nuevos en los archivos planos.</t>
  </si>
  <si>
    <t>Falta de back up de personal.</t>
  </si>
  <si>
    <t>Rotación de personal.</t>
  </si>
  <si>
    <t>Fallas en el sistema al momento de elaborar la conciliación automática.</t>
  </si>
  <si>
    <t>Documentos</t>
  </si>
  <si>
    <t>Incumplimiento de cronogramas.</t>
  </si>
  <si>
    <t>Fallas en la Extranet.</t>
  </si>
  <si>
    <t>Tecnológico</t>
  </si>
  <si>
    <t>La base de pagos es demasiado extensa.</t>
  </si>
  <si>
    <t>Falta de conciliación previa por las entidades.</t>
  </si>
  <si>
    <t>Errores en las cuentas y códigos reportados.</t>
  </si>
  <si>
    <t>Falta de capacitación y/o asesoría.</t>
  </si>
  <si>
    <t>Consolidación de archivos equivocados o incompletos.</t>
  </si>
  <si>
    <t>Falta de experticia por parte del funcionario que realiza la solicitud.</t>
  </si>
  <si>
    <t>Falta de claridad de la solicitud realizada.</t>
  </si>
  <si>
    <t>Falta de experiencia del capacitador. (Miedo escénico)</t>
  </si>
  <si>
    <t>Infraestructura Física</t>
  </si>
  <si>
    <t>Personal de apoyo técnico requerido no este disponible en las capacitaciones.</t>
  </si>
  <si>
    <t>Falta de capacitación a los funcionarios sobre el contenido de las normas nuevas de manera oportuna.</t>
  </si>
  <si>
    <t>Ambigüedad en el  requerimiento por parte de las entidades.</t>
  </si>
  <si>
    <t xml:space="preserve">Falta de conocimiento técnico por parte de los funcionarios receptores de los conceptos y documentos. </t>
  </si>
  <si>
    <t>Problemas en el acceso a las fuentes de información por fallas tecnológicas y restricciones en consultas.</t>
  </si>
  <si>
    <t>Complejidad en las solicitudes recibidas por parte de las entidades.</t>
  </si>
  <si>
    <t>Demoras en las revisiones.</t>
  </si>
  <si>
    <t>Información inconsistente y de muy baja calidad.</t>
  </si>
  <si>
    <t>Errores de transcripción por los responsables de suministrar información.</t>
  </si>
  <si>
    <t>Falta de integralidad entre DSI y TALENTO HUMANO, para la activación y desactivación de roles.</t>
  </si>
  <si>
    <t>Eventos Externos</t>
  </si>
  <si>
    <t>Interpretación inadecuada por parte de la entidad que consulta.</t>
  </si>
  <si>
    <t>Entrega de respuesta inadecuada.</t>
  </si>
  <si>
    <t>Emitir un documento con lineamientos errados.</t>
  </si>
  <si>
    <t>Interpretación inadecuada por parte de terceros.</t>
  </si>
  <si>
    <t>Emisión de conceptos de forma inoportuna.</t>
  </si>
  <si>
    <t>Información financiera no favorable para la inversión.</t>
  </si>
  <si>
    <t>Condiciones político-jurídica no favorables.</t>
  </si>
  <si>
    <t>Indicadores socioeconómicos no favorables.</t>
  </si>
  <si>
    <t>Factores internos de personal.</t>
  </si>
  <si>
    <t>Contratos no disponibles al momento de la emisión.</t>
  </si>
  <si>
    <t>Divulgación de información confidencial.</t>
  </si>
  <si>
    <t>Pignoración de renta o pasivos contingentes.</t>
  </si>
  <si>
    <t>Cláusulas no favorables dentro de la minuta del contrato.</t>
  </si>
  <si>
    <t>Incumplimiento en el establecimiento de cronogramas de ejecución para el cumplimiento de metas.</t>
  </si>
  <si>
    <t>Falta de claridad del concepto o del documento.</t>
  </si>
  <si>
    <t>Respuesta inoportuna a las acciones de tutela.</t>
  </si>
  <si>
    <t>Tiempos de trámite o respuesta insuficientes.</t>
  </si>
  <si>
    <t>Condiciones externas que impidan el acceso a los despachos judiciales.</t>
  </si>
  <si>
    <t>Demora y errores en la gestión del traslado de la notificación por parte de la entidad receptora (Secretaría General).</t>
  </si>
  <si>
    <t>Incumplimiento a la orden impartida por el juez de tutela en su fallo.</t>
  </si>
  <si>
    <t>Imposibilidad de dar cumplimiento estricto en los términos ordenados en el fallo.</t>
  </si>
  <si>
    <t>Conciliación con errores.</t>
  </si>
  <si>
    <t>Partidas conciliatorias sin identificar.</t>
  </si>
  <si>
    <t>Fallas en los Aplicativos.</t>
  </si>
  <si>
    <t>Interpretación inadecuada de la norma.</t>
  </si>
  <si>
    <t>Daño de Información.</t>
  </si>
  <si>
    <t>Fallas en el sistema general.</t>
  </si>
  <si>
    <t>Consolidación equivocada de los estados contables.</t>
  </si>
  <si>
    <t>Parámetros errados para la validación de información.</t>
  </si>
  <si>
    <t>Capacitación no surta el efecto deseado.</t>
  </si>
  <si>
    <t>Entrega de información extemporánea por parte de las áreas de gestión y entes externos.</t>
  </si>
  <si>
    <t>Falla de los aplicativos de gestión.</t>
  </si>
  <si>
    <t>Falta de claridad en la normatividad vigente.</t>
  </si>
  <si>
    <t>Demoras en el cierre diario del estado de tesorería.</t>
  </si>
  <si>
    <t>Caídas del sistema.</t>
  </si>
  <si>
    <t>Los roles y funciones están en cabeza de un solo funcionario (back up de personal).</t>
  </si>
  <si>
    <t>Fallas tecnológicas.</t>
  </si>
  <si>
    <t>Desactualización de parámetros de validación.</t>
  </si>
  <si>
    <t>Inasistencia del capacitador.</t>
  </si>
  <si>
    <t>Falta de oportunidad a la citación.</t>
  </si>
  <si>
    <t>Cruce de reuniones.</t>
  </si>
  <si>
    <t>La dirección de correo electrónico del destinatario se encuentre errada.</t>
  </si>
  <si>
    <t>Conveniencia de las entidades en la interpretación de las normas.</t>
  </si>
  <si>
    <t>Uso inadecuado de la base de datos por personal no autorizado y/o no capacitado.</t>
  </si>
  <si>
    <t>Cambio servidor.</t>
  </si>
  <si>
    <t>Fallas de la red.</t>
  </si>
  <si>
    <t>No tener disponibilidad de correo.</t>
  </si>
  <si>
    <t>Daños en el servidor.</t>
  </si>
  <si>
    <t>Incorporación de las variables de forma errada en el CREP.</t>
  </si>
  <si>
    <t>Confusión del funcionario responsable al momento de tomar la cuenta a ser afectada.</t>
  </si>
  <si>
    <t>Aprobación y seguimiento errado a proyectos financiados con recursos de Banca Multilateral y Cooperación.</t>
  </si>
  <si>
    <t>Metas poco claras en la formulación de los proyectos.</t>
  </si>
  <si>
    <t>Retrasos en las autorizaciones y trámites de ley.</t>
  </si>
  <si>
    <t>Falta de garantía de la nación cuando sea requerida por el organismo multilateral.</t>
  </si>
  <si>
    <t>Falta de dimensionamiento de los compromisos técnicos a cumplir.</t>
  </si>
  <si>
    <t>Proceso de notificación inadecuado o inexistente.</t>
  </si>
  <si>
    <t>Problemas con el servicio de correspondencia.</t>
  </si>
  <si>
    <t>Ausencia de funcionario responsable de ejecución.</t>
  </si>
  <si>
    <t>Demoras en revisión.</t>
  </si>
  <si>
    <t>Falta de unidad de criterio.</t>
  </si>
  <si>
    <t>Falta de uniformidad de criterios técnicos para la emisión de conceptos y documentos.</t>
  </si>
  <si>
    <t>Complejidad de la petición o requerimiento.</t>
  </si>
  <si>
    <t>Respuesta a la petición o requerimiento depende de terceros.</t>
  </si>
  <si>
    <t>Respuesta extemporánea a requerimientos o peticiones.</t>
  </si>
  <si>
    <t>Fallas en el cálculo del monto de endeudamiento.</t>
  </si>
  <si>
    <t>Información inconsistente e incompleta entregada por parte de los entes externos y las áreas de gestión.</t>
  </si>
  <si>
    <t>Envió de información de manera inoportuna.</t>
  </si>
  <si>
    <t>Envió de información consolidada  a destiempo.</t>
  </si>
  <si>
    <t>Peticiones o requerimientos ambiguos.</t>
  </si>
  <si>
    <t>Falta de divulgación de los soportes jurídicos.</t>
  </si>
  <si>
    <t>Conciliación no pueda ser elaborada a tiempo.</t>
  </si>
  <si>
    <t>Información no llegue a tiempo.</t>
  </si>
  <si>
    <t>Inasistencia del personal responsable del área contable citado a la capacitación.</t>
  </si>
  <si>
    <t>Pérdida de imagen o credibilidad.</t>
  </si>
  <si>
    <t>Correo electrónico no llegue a la destinatario.</t>
  </si>
  <si>
    <t>Respuesta a peticiones o requerimientos fundamentada en normas que no estén vigentes.</t>
  </si>
  <si>
    <t>Aplicación inadecuada de normativa.</t>
  </si>
  <si>
    <t>Desconocimiento de los conceptos precedentes.</t>
  </si>
  <si>
    <t>Demoras en el proceso radicación, distribución y asignación de las solicitudes.</t>
  </si>
  <si>
    <t>Equivocada afectación del PREDIS por parte del funcionario responsable.</t>
  </si>
  <si>
    <t>Notificaciones extemporáneas.</t>
  </si>
  <si>
    <t>Redacción confusa de las peticiones o requerimientos.</t>
  </si>
  <si>
    <t xml:space="preserve">Retraso de procesos que van encadenados. </t>
  </si>
  <si>
    <t xml:space="preserve">Desactualización de las fuentes de  información consultadas vía Web. </t>
  </si>
  <si>
    <t>Vencimiento de términos procesales.</t>
  </si>
  <si>
    <t>Indebida contabilización de los términos para la contestación de la demanda.</t>
  </si>
  <si>
    <t>Información a destiempo por parte de los dependientes judiciales.</t>
  </si>
  <si>
    <t xml:space="preserve">Inadecuada defensa técnica al contestar la demanda. </t>
  </si>
  <si>
    <t>Antecedentes administrativos no llegan de manera oportuna al abogado.</t>
  </si>
  <si>
    <t>Falta de argumentación en la contestación de la demanda.</t>
  </si>
  <si>
    <t>Información imprecisa, incompleta y/o carente de soporte.</t>
  </si>
  <si>
    <t>Ausencia de back up  de información requerida para la ejecución del proceso y/o procedimiento.</t>
  </si>
  <si>
    <t>Actos administrativos acusados carecen de motivación.</t>
  </si>
  <si>
    <t>Inconsistencia de la información de las bases de datos de consulta.</t>
  </si>
  <si>
    <t>Estudios previos incompletos.</t>
  </si>
  <si>
    <t>Dependencias no saben justificar sus necesidades.</t>
  </si>
  <si>
    <t>Sustitución de vacantes con personal sin capacitación suficiente en  las dependencias de gestión.</t>
  </si>
  <si>
    <t>Falta de socialización de los cronogramas de entrega de información (por parte de las dependencias de gestión).</t>
  </si>
  <si>
    <t>Entrega de información extemporánea por parte de las dependencias responsables.</t>
  </si>
  <si>
    <t>Falta de oportunidad en la gestión de las dependencias encargadas.</t>
  </si>
  <si>
    <t>Falta de planeación.</t>
  </si>
  <si>
    <t>Planeación inadecuada o ineficiente.</t>
  </si>
  <si>
    <t>Seguimiento inadecuado de la ejecución contractual.</t>
  </si>
  <si>
    <t>Falta de coordinación entre dependencias.</t>
  </si>
  <si>
    <t>Cambios normativos.</t>
  </si>
  <si>
    <t>Deficiente estudio de mercado.</t>
  </si>
  <si>
    <t>Imposibilidad de ejercer una adecuada defensa técnica.</t>
  </si>
  <si>
    <t>Desactualización de estudios de mercado.</t>
  </si>
  <si>
    <t>Realización de estudios de mercado fuera de los parámetros establecidos.</t>
  </si>
  <si>
    <t>Proceso de solicitud de cotizaciones inadecuado o ineficiente.</t>
  </si>
  <si>
    <t>Falta de seguimiento al procedimiento  de ventanilla.</t>
  </si>
  <si>
    <t>Respuestas apresuradas a consultas con grados de complejidad baja.</t>
  </si>
  <si>
    <t>Afectación en los tiempos de instrucción y elaboración.</t>
  </si>
  <si>
    <t xml:space="preserve">Información no cumple con los requisitos establecidos. </t>
  </si>
  <si>
    <t>Inconsistencia en la información  entregada por la OACR.</t>
  </si>
  <si>
    <t>Toma de variables errada para realizar cálculos.</t>
  </si>
  <si>
    <t>Planeación deficiente por parte de las entidades ejecutoras.</t>
  </si>
  <si>
    <t>Demoras en conceptos jurídicos.</t>
  </si>
  <si>
    <t>Falta de continuidad de funcionarios.</t>
  </si>
  <si>
    <t>Demora y/o errores en la gestión de la notificación por parte de la entidad receptora.</t>
  </si>
  <si>
    <t>Falta de compromiso por parte de las entidades Distritales para reportar información oportunamente.</t>
  </si>
  <si>
    <t>Desactualización de los funcionarios de las entidades Distritales en temas presupuestales.</t>
  </si>
  <si>
    <t>Incompatibilidad en versiones de office.</t>
  </si>
  <si>
    <t>Equipo de cómputo obsoleto.</t>
  </si>
  <si>
    <t>Hardware</t>
  </si>
  <si>
    <t>Desconocimiento del personal de las nuevas disposiciones expedidas que afecten el presupuesto del Distrito.</t>
  </si>
  <si>
    <t>Desactualización de versiones de los sistemas de información.</t>
  </si>
  <si>
    <t>Desactualización o inconsistencia de información de la página Web de la entidad.</t>
  </si>
  <si>
    <t>Falta de uniformidad en las directrices impartidas por cada dependencia.</t>
  </si>
  <si>
    <t>Desconocimiento u omisión de requisitos legales y/o técnicos.</t>
  </si>
  <si>
    <t>Requerimientos incompletos y/o inadecuados en el diligenciamiento de los campos variables.</t>
  </si>
  <si>
    <t>Revisión de documentación soporte inadecuada o inexistente.</t>
  </si>
  <si>
    <t>Cotizaciones incompletas con relación al objeto de contratación.</t>
  </si>
  <si>
    <t>Falta de difusión de la información publicada por las diferentes dependencias en la página Web la entidad.</t>
  </si>
  <si>
    <t>Expedición incorrecta de pólizas que amparan contrato.</t>
  </si>
  <si>
    <t>Desconocimiento o incumplimiento de procesos y/o procedimientos.</t>
  </si>
  <si>
    <t>Renuencia de las aseguradoras para para amparar ciertos riesgos.</t>
  </si>
  <si>
    <t>Falta de justificación del informe de evaluación por parte del comité técnico.</t>
  </si>
  <si>
    <t>Premura en la elaboración del informe.</t>
  </si>
  <si>
    <t>Información incompleta del informe de evaluación.</t>
  </si>
  <si>
    <t>Datos</t>
  </si>
  <si>
    <t>Capacitador no es el adecuado.</t>
  </si>
  <si>
    <t>Instalaciones poco adecuadas.</t>
  </si>
  <si>
    <t>Falta de claridad en la comunicación que se envié para citación del contador.</t>
  </si>
  <si>
    <t>Capacitador no se centra en el tema específico de la capacitación.</t>
  </si>
  <si>
    <t>Incumplimiento de términos por parte del comité técnico financiero.</t>
  </si>
  <si>
    <t>Entrega tardía de los informes para su publicación.</t>
  </si>
  <si>
    <t>Demoras o no suscripción de contratos por parte del contratista.</t>
  </si>
  <si>
    <t>Contratista desiste por mejores ofertas.</t>
  </si>
  <si>
    <t>Ausencia del representante legal para la firma del contrato.</t>
  </si>
  <si>
    <t>Dilatación en los trámites internos por parte del contratista.</t>
  </si>
  <si>
    <t>Demoras por parte del contratista en la suscripción de pólizas.</t>
  </si>
  <si>
    <t>Desactualización de sistema de información.</t>
  </si>
  <si>
    <t>Falta de soporte técnico.</t>
  </si>
  <si>
    <t>Requerimientos de actualización de sistema de información en trámite.</t>
  </si>
  <si>
    <t>Asignación de un mismo proceso a varios abogados.</t>
  </si>
  <si>
    <t>Cambio de vigencias.</t>
  </si>
  <si>
    <t>Cambio de Jefes.</t>
  </si>
  <si>
    <t>Abogado no toma proceso asignado.</t>
  </si>
  <si>
    <t>Recepción de procesos extemporáneos.</t>
  </si>
  <si>
    <t>Falta de idoneidad del supervisor.</t>
  </si>
  <si>
    <t>Concentración de responsabilidad en un mismo funcionario.</t>
  </si>
  <si>
    <t>Solicitud de modificación, suspensión y cesión del contrato sin tener en cuenta los términos establecidos en el procedimiento.</t>
  </si>
  <si>
    <t>Liquidación del contrato fuera de términos.</t>
  </si>
  <si>
    <t>Falta de oportunidad para el trámite de pagos.</t>
  </si>
  <si>
    <t>Incumplimiento legal en términos de liquidación y terminación de contratos.</t>
  </si>
  <si>
    <t>Supervisión de ejecución de contratos inadecuada o insuficiente.</t>
  </si>
  <si>
    <t>Falta de verificación de documentación para la liquidación y terminación de los contratos.</t>
  </si>
  <si>
    <t>Presentación de reclamaciones de acreencias fuera de términos.</t>
  </si>
  <si>
    <t>Remisión de acreencias por parte del Acreedor del Distrito y  las Localidades fuera de los tiempos establecidos.</t>
  </si>
  <si>
    <t>Falta de control de tiempos por parte del apoderado.</t>
  </si>
  <si>
    <t>Inasistencia a audiencias de resolución de objeciones cuando el Distrito las ha presentado y no concilió previamente.</t>
  </si>
  <si>
    <t>Ausencia de apoderado a la audiencia.</t>
  </si>
  <si>
    <t>Abstención de reclamación de gastos de administración y/o no objeción de los que se presenten al proceso cuando hay lugar a ello.</t>
  </si>
  <si>
    <t>Omisión del apoderado.</t>
  </si>
  <si>
    <t>Omisión del dependiente de informar el traslado de la relación de gastos de la administración presentados al proceso.</t>
  </si>
  <si>
    <t>Desconocimiento del proyecto de adjudicación de bienes.</t>
  </si>
  <si>
    <t>Requerimiento ambiguo por parte de las entidades del Distrito.</t>
  </si>
  <si>
    <t>Alta rotación de los funcionarios.</t>
  </si>
  <si>
    <t>Fallas en el sistema CREP.</t>
  </si>
  <si>
    <t>Concepto no favorable por parte de la calificadora.</t>
  </si>
  <si>
    <t>Contratos conexos no disponibles (Deceval, representante de los tenedores de bonos, entidades comisionistas).</t>
  </si>
  <si>
    <t>Condiciones de mercado no favorables para la emisión.</t>
  </si>
  <si>
    <t>Operación no autorizada por autoridades Distritales (OACR, Comité de riesgo, CONFIS).</t>
  </si>
  <si>
    <t>Emisión de bonos no aprobada por parte de Ministerio de Hacienda.</t>
  </si>
  <si>
    <t>Operación no autorizada por parte del Ministerio de Hacienda.</t>
  </si>
  <si>
    <t>Contratos conexos no disponibles ó sin las condiciones requeridas (entidades comisionistas, Asesor externo, Agente de proceso, Agentes estructuradores, Traductores).</t>
  </si>
  <si>
    <t>Condiciones de mercado no favorables para la contratación.</t>
  </si>
  <si>
    <t>Proyección inadecuada para el cálculo del servicio de la deuda.</t>
  </si>
  <si>
    <t>Cálculo errado de los flujos del servicio de la deuda.</t>
  </si>
  <si>
    <t>Destinación inadecuada de recursos.</t>
  </si>
  <si>
    <t>Aprobación de medidas de apropiación inadecuadas.</t>
  </si>
  <si>
    <t>Demoras o retrasos en la formulación, negociación y firma del contrato de préstamo.</t>
  </si>
  <si>
    <t>Suscripción de contrato sin revisión previa del total de las cláusulas.</t>
  </si>
  <si>
    <t>Asignación de parámetros errados (libor errada, etc.).</t>
  </si>
  <si>
    <t>Emisión de bonos no aprobada por parte de Ministerio de Hacienda, Superintendencia Financiera, BVC.</t>
  </si>
  <si>
    <t>Contratos conexos no contemplados en el plan de contratación.</t>
  </si>
  <si>
    <t>Falta de disponibilidad presupuestal.</t>
  </si>
  <si>
    <t>Inestabilidad del sistema financiero.</t>
  </si>
  <si>
    <t>Envío equivocado de informes de seguimiento a la SDH.</t>
  </si>
  <si>
    <t>Falta de seguridad en la hoja de Excel.</t>
  </si>
  <si>
    <t>Falta de capacidad de los equipos.</t>
  </si>
  <si>
    <t>Fallas en el suministro de fluido eléctrico.</t>
  </si>
  <si>
    <t>Operación no aprobada por parte del Ministerio de Hacienda.</t>
  </si>
  <si>
    <t>Imposibilidad de  acuerdo con el proveedor de las condiciones del préstamo.</t>
  </si>
  <si>
    <t>Falta de capacitación del personal  de las Entidades Distritales.</t>
  </si>
  <si>
    <t>Uso inadecuado o inapropiado de las herramientas ofimáticas por parte de los funcionarios de las Entidades Distritales.</t>
  </si>
  <si>
    <t>Falta de oportunidad en el registro de información de ejecución presupuestal en los sistemas de información.</t>
  </si>
  <si>
    <t>Falta de personal responsable de los proceso de revisión y consolidación de información.</t>
  </si>
  <si>
    <t>Cambios normativos no tenidos en cuenta en la ejecución de los procesos.</t>
  </si>
  <si>
    <t>Falta de oportunidad en la consolidación presupuestal.</t>
  </si>
  <si>
    <t>Consolidación de los informes de ejecución presupuestal fuera de los tiempos establecidos.</t>
  </si>
  <si>
    <t>Entrega inoportuna de la proyección de ingresos corrientes.</t>
  </si>
  <si>
    <t>Falta de oportunidad en la información de insumo.</t>
  </si>
  <si>
    <t>Cambios políticos no previstos.</t>
  </si>
  <si>
    <t>Modelo de proyección errado.</t>
  </si>
  <si>
    <t>Entrega inoportuna de la estimación de la evasión ICA.</t>
  </si>
  <si>
    <t>Entrega inoportuna de la estimación de la evasión Predial Unificado.</t>
  </si>
  <si>
    <t>Envío inoportuno de la información por parte de la entidad responsable.</t>
  </si>
  <si>
    <t>Envío  de información inconsistente  por parte de la entidad responsable.</t>
  </si>
  <si>
    <t>Apropiación indebida de los elementos de consumo.</t>
  </si>
  <si>
    <t>Uso de productos inadecuados o que no cumplan con las fichas técnicas.</t>
  </si>
  <si>
    <t>Sanciones Legales.</t>
  </si>
  <si>
    <t>Administración inadecuada del ciclo de vida del documento.</t>
  </si>
  <si>
    <t>Imposibilidad de conocer la ubicación de un expediente.</t>
  </si>
  <si>
    <t>Entrega de residuos peligrosos y especiales a empresas no autorizadas para su manejo.</t>
  </si>
  <si>
    <t>Detrimento patrimonial.</t>
  </si>
  <si>
    <t>Asignación errada de placa de Inventario.</t>
  </si>
  <si>
    <t xml:space="preserve">Glosas por incumplimiento de las normas establecidas por los entes de control. </t>
  </si>
  <si>
    <t>Errores de digitación al momento de incorporar información.</t>
  </si>
  <si>
    <t>Generación de información inconsistente.</t>
  </si>
  <si>
    <t>Entrega o recepción de elementos que no coinciden con los pactados o contratados.</t>
  </si>
  <si>
    <t>Falta de oportunidad o diligencia en la atención de quejas o reclamos presentados ante la entidad.</t>
  </si>
  <si>
    <t>Filtración de información confidencial.</t>
  </si>
  <si>
    <t>Administración de los sistemas de información inadecuada o ineficiente.</t>
  </si>
  <si>
    <t>Entrega o recepción de elementos que no cumplen con especificaciones técnicas.</t>
  </si>
  <si>
    <t>Pérdida de confidencialidad y reserva.</t>
  </si>
  <si>
    <t>No recepción de comunicaciones oficiales.</t>
  </si>
  <si>
    <t>Direccionamiento de comunicaciones a dependencias  equivocadas.</t>
  </si>
  <si>
    <t>Pérdida o extravío de correspondencia enviada.</t>
  </si>
  <si>
    <t>Entrega de correspondencia a destinatarios equivocados.</t>
  </si>
  <si>
    <t>Gestión inadecuada o inexistente de los residuos que genera la entidad.</t>
  </si>
  <si>
    <t>Incumplimiento de contratos o acuerdos suscritos con terceros.</t>
  </si>
  <si>
    <t>Falta de validación vs contrato o remisión.</t>
  </si>
  <si>
    <t>Demora en la asignación por parte de las dependencias que adquieren los elementos.</t>
  </si>
  <si>
    <t>Contestación de requerimientos extemporáneamente.</t>
  </si>
  <si>
    <t>Manipulación de información.</t>
  </si>
  <si>
    <t>Falta de formalización de los requerimientos realizados por el ciudadano.</t>
  </si>
  <si>
    <t>Reasignación de funciones en la dependencia.</t>
  </si>
  <si>
    <t>Almacenamiento de elementos de consumo por largos periodos de tiempo.</t>
  </si>
  <si>
    <t>Falta de previsión para determinar necesidades dentro de las dependencias al no establecer el 100% de sus necesidades.</t>
  </si>
  <si>
    <t>Tipificar un gasto a través de un rubro presupuestal diferente.</t>
  </si>
  <si>
    <t>Cuantificación incompleta o inadecuada de las necesidades de las dependencias.</t>
  </si>
  <si>
    <t>Incorrecta imputación presupuestal.</t>
  </si>
  <si>
    <t>Mala aplicación de los conceptos de gasto y fuente.</t>
  </si>
  <si>
    <t>Valores no correspondientes a la solicitud.</t>
  </si>
  <si>
    <t>Falta de aprobación de necesidades en el plan general de compras.</t>
  </si>
  <si>
    <t>Unidad ejecutora no correspondiente.</t>
  </si>
  <si>
    <t>Registro Presupuestal con valores diferentes al los estipulados en el contrato.</t>
  </si>
  <si>
    <t>Adiciones o anulaciones de CDP`s o RP`s que no corresponden.</t>
  </si>
  <si>
    <t>Número de contrato diferente.</t>
  </si>
  <si>
    <t>Pago de contrato diferente al que se este certificando.</t>
  </si>
  <si>
    <t>Omisión al momento del pago cualquier condición del contrato. (forma de pago, plazo, oferta económica, IVA, retenciones, facturas, descuentos, pago de lo no debido)</t>
  </si>
  <si>
    <t>Manejo inadecuado de caja menor.</t>
  </si>
  <si>
    <t>Inseguridad en la ciudad.</t>
  </si>
  <si>
    <t>Condiciones inadecuadas de seguridad de los documentos  y el dinero de la caja menor.</t>
  </si>
  <si>
    <t>Falta de fortalecimiento de la seguridad.</t>
  </si>
  <si>
    <t>Incumplimiento de contrato.</t>
  </si>
  <si>
    <t>Registro inadecuado o inexistente de préstamos y devoluciones.</t>
  </si>
  <si>
    <t>Traslado de documentos entre las sedes de la SDH.</t>
  </si>
  <si>
    <t>Ubicación errada del expediente  en las zonas de archivo.</t>
  </si>
  <si>
    <t>Aplicación inadecuada de disposición final.</t>
  </si>
  <si>
    <t>Desorganización de expedientes.</t>
  </si>
  <si>
    <t>Insuficiencia de zonas de archivo.</t>
  </si>
  <si>
    <t>Manipulación inadecuada e ineficiente de  expedientes.</t>
  </si>
  <si>
    <t>Ausencia de elementos de protección técnica de expedientes.</t>
  </si>
  <si>
    <t>Control de acceso, inadecuado, insuficiente o inexistente a zonas restringidas de la entidad.</t>
  </si>
  <si>
    <t>Falta de personal capacitado.</t>
  </si>
  <si>
    <t xml:space="preserve">Pérdida o desorganización de las bases de datos por fallas tecnológicas. </t>
  </si>
  <si>
    <t>Carencia de un sistema de información  unificado.</t>
  </si>
  <si>
    <t>Inconveniencia del funcionario.</t>
  </si>
  <si>
    <t>Caso fortuito ( Accidentes, efectos climáticos, robo entre otros).</t>
  </si>
  <si>
    <t>Interés particular por parte del proveedor o contratista.</t>
  </si>
  <si>
    <t>Insuficiencia de recursos económicos.</t>
  </si>
  <si>
    <t>Organizaciones de recicladores no cumplen con los requerimientos exigidos.</t>
  </si>
  <si>
    <t>Ausencia de rubro para la gestión ambiental dentro del presupuesto.</t>
  </si>
  <si>
    <t>Falta de zonas destinadas para el almacenamiento de residuos.</t>
  </si>
  <si>
    <t>Resistencia al cambio.</t>
  </si>
  <si>
    <t>Falta de conciencia ambiental.</t>
  </si>
  <si>
    <t>Uso inadecuado de la infraestructura hidrosanitaria del edificio.</t>
  </si>
  <si>
    <t>Desperdicio de recursos.</t>
  </si>
  <si>
    <t>Falta de expedición de CDP que ampare la caja menor.</t>
  </si>
  <si>
    <t>Entrega de correspondencia a una dependencia y/o destinatario equivocado.</t>
  </si>
  <si>
    <t>Dificultad de ejecución de ajustes presupuestales.</t>
  </si>
  <si>
    <t>Brecha de ejecución y proyección superior al 5%.</t>
  </si>
  <si>
    <t>Fallas de interface.</t>
  </si>
  <si>
    <t>Inconsistencias en  la formulación de las  especificaciones funcionales y/o parametrización Módulos PREDIS.</t>
  </si>
  <si>
    <t>Cambios económicos  no previstos.</t>
  </si>
  <si>
    <t>Imputación presupuestal errada -Unidad ejecutora errada (01 y 04)- Rubro errado.</t>
  </si>
  <si>
    <t>Medio ambiente adverso (temperatura, humedad, ventilación, ruido, iluminación, olor).</t>
  </si>
  <si>
    <t>Organizaciones de recicladores no reconocidas por la UAESP.</t>
  </si>
  <si>
    <t>Falta de mantenimiento preventivo.</t>
  </si>
  <si>
    <t>Falta de legalización de las quejas que trámite el ciudadano.</t>
  </si>
  <si>
    <t>Falta de independencia y autonomía porque el defensor del ciudadano ejerce a su vez como Jefe de oficina en OCQS.</t>
  </si>
  <si>
    <t>Funcionario deshonesto.</t>
  </si>
  <si>
    <t>Expedición de registro presupuestal de contratos que no estén debidamente firmados.</t>
  </si>
  <si>
    <t>Extravío de los documentos.</t>
  </si>
  <si>
    <t>Desactualización del inventario de archivo.</t>
  </si>
  <si>
    <t>Falta de atención del usuario radicador (contratista).</t>
  </si>
  <si>
    <t>Recicladores no están interesados en el manejo de los residuos de la SDH.</t>
  </si>
  <si>
    <t>La información no es revisada de manera oportuna por parte de la dependencia origen.</t>
  </si>
  <si>
    <t>Inconsistencia entre la información plasmada en los estudios previos con relación a la información establecida en los campos variables.</t>
  </si>
  <si>
    <t>Omisión del dependiente de informar la fecha de la audiencia.</t>
  </si>
  <si>
    <t>Ambigüedad de funciones.</t>
  </si>
  <si>
    <t>Falta de planeación por parte de las diferentes dependencias de la SDH.</t>
  </si>
  <si>
    <t>Mantenimientos inadecuados o inconsistentes.</t>
  </si>
  <si>
    <t xml:space="preserve">Pérdida de expedientes. </t>
  </si>
  <si>
    <t>Deterioro de expedientes.</t>
  </si>
  <si>
    <t>Pérdida o extravío de documentos oficiales.</t>
  </si>
  <si>
    <t>Trámite de solicitudes del ciudadano inadecuadas o poco eficientes.</t>
  </si>
  <si>
    <t>Omisión de quejas y reclamos.</t>
  </si>
  <si>
    <t>Hurto de elementos.</t>
  </si>
  <si>
    <t>Falta de voluntad, inadecuada gestión del contrato o acuerdo.</t>
  </si>
  <si>
    <t xml:space="preserve">Fallas en el sistema hidrosanitario del edificio. </t>
  </si>
  <si>
    <t>Deterioro, pérdida de garantia, pérdida del elemento.</t>
  </si>
  <si>
    <t>Falta de existencia de un acuerdo de corresponsabilidad con una organización de recicladores.</t>
  </si>
  <si>
    <t>Falta de recursos económicos para la disposición final de residuos peligrosos.</t>
  </si>
  <si>
    <t>Falta concientización y compromiso por parte de los funcionarios de la SDH para el manejo adecuado de los recursos.</t>
  </si>
  <si>
    <t>Dar de baja un bien de manera equivocada.</t>
  </si>
  <si>
    <t>Error en el acta de comité de inventarios.</t>
  </si>
  <si>
    <t>Error en el archivo de elementos a dar de baja.</t>
  </si>
  <si>
    <t>Pérdida o Hurto de bienes.</t>
  </si>
  <si>
    <t>Bienes entregados no coinciden con los bienes registrados en el traslado o baja.</t>
  </si>
  <si>
    <t>Reporte de pérdida con soportes inválidos y/o alterados.</t>
  </si>
  <si>
    <t>Error en la entrega de bienes a trasladar.</t>
  </si>
  <si>
    <t>Reposición de bienes por otros que no corresponden.</t>
  </si>
  <si>
    <t>Error de diligenciamiento de formato.</t>
  </si>
  <si>
    <t>Error de traslado de información en el sistema.</t>
  </si>
  <si>
    <t>Planeación inadecuada o ineficiente de necesidades financieras por parte de las diferentes dependencias de la SDH.</t>
  </si>
  <si>
    <t>Dejar de proveer el 100 % de los recursos para las necesidades establecidas por las dependencias de las SDH.</t>
  </si>
  <si>
    <t>Expedición errada de CDP`s</t>
  </si>
  <si>
    <t>Necesidad no aprobada en el plan general de compras.</t>
  </si>
  <si>
    <t>Unidad ejecutora que no correspondiente.</t>
  </si>
  <si>
    <t xml:space="preserve">Expedición errada de RP`s. </t>
  </si>
  <si>
    <t>RP con valor diferente al del contrato.</t>
  </si>
  <si>
    <t>Expedición de registros presupuestales de contratos que no estan debidamente firmados.</t>
  </si>
  <si>
    <t>Expedición errada de Ordenes de Pago-RA.</t>
  </si>
  <si>
    <t>Imputación presupuestal errada -Unidad ejecutora errada (01 y 04)- Rubro errado</t>
  </si>
  <si>
    <t>Incumplimiento del plazo para pago.</t>
  </si>
  <si>
    <t>Gasto no autorizado presupuestalmente.</t>
  </si>
  <si>
    <t>No expedición de CDP que ampare la caja menor</t>
  </si>
  <si>
    <t>Autorización de gastos que sobrepasan el presupuesto.</t>
  </si>
  <si>
    <t>Incumplimiento del procedimiento de pago de caja menor (ej. Pago en efectivo superior a un SMMLV, cheque mal expedido etc)</t>
  </si>
  <si>
    <t>Congelación de los recursos necesarios para el funcionamiento de la SDH.</t>
  </si>
  <si>
    <t xml:space="preserve">Sanciones disciplinarias y/o pecuniarias a funcionarios. </t>
  </si>
  <si>
    <t>Infidelidad financiera (Autopréstamos)</t>
  </si>
  <si>
    <t>Pérdida de dinero.</t>
  </si>
  <si>
    <t>Falla en el traslado de dinero entre el banco y la entidad.</t>
  </si>
  <si>
    <t>Condiciones inadecuadas de seguridad de los documentos.</t>
  </si>
  <si>
    <t>Condiciones inadecuadas de seguridad del dinero de la caja menor.</t>
  </si>
  <si>
    <t>Incumplimiento de la reserva en el manejo de la información.</t>
  </si>
  <si>
    <t>Accesos no autorizados (Físico y/o Lógico)</t>
  </si>
  <si>
    <t>Caída del Core switch de comunicaciones.</t>
  </si>
  <si>
    <t>Manipulación inadecuada del enrutamiento, direccionamiento y reglas de configuración del core y los firewalls.</t>
  </si>
  <si>
    <t>Desconexión física del cableado.</t>
  </si>
  <si>
    <t>Fallas en el suministro eléctrico regulado.</t>
  </si>
  <si>
    <t>Defectos de fabrica.</t>
  </si>
  <si>
    <t>Falta de mantenimiento de la infraestructura tecnológica.</t>
  </si>
  <si>
    <t>Manipulación indebida de hardware y software.</t>
  </si>
  <si>
    <t xml:space="preserve">Falla de actualizaciones de hardware y software. </t>
  </si>
  <si>
    <t>Recurso humano no calificado.</t>
  </si>
  <si>
    <t>Tipo de contratación insuficiente a la necesidad.</t>
  </si>
  <si>
    <t>Inadecuada supervisión de contrato.</t>
  </si>
  <si>
    <t>Fallas de hardware.</t>
  </si>
  <si>
    <t>Capacidad insuficiente de los equipos.</t>
  </si>
  <si>
    <t>Falta de renovación de licencias.</t>
  </si>
  <si>
    <t xml:space="preserve">No disponibilidad de la herramienta de Mesa de Ayuda </t>
  </si>
  <si>
    <t>No disponibilidad del correo electrónico</t>
  </si>
  <si>
    <t xml:space="preserve">No disponibilidad de las bases de datos </t>
  </si>
  <si>
    <t xml:space="preserve">Obsolescencia de Hardware o Software. </t>
  </si>
  <si>
    <t>Falta de monitoreo 7x24</t>
  </si>
  <si>
    <t>Fallas en el sistema de control de acceso.</t>
  </si>
  <si>
    <t>Falta de capacitacion del personal.</t>
  </si>
  <si>
    <t>Fallas en los enlaces de comunicaciones.</t>
  </si>
  <si>
    <t xml:space="preserve">Inadecuada definición de los Planes de Mantenimiento </t>
  </si>
  <si>
    <t>Fallas en el Proceso de Copias de Respaldo.</t>
  </si>
  <si>
    <t>Falta de Planeaciòn para la renovacion de contratos de mantenimiento</t>
  </si>
  <si>
    <t>Daño o falta del software de monitoreo.</t>
  </si>
  <si>
    <t xml:space="preserve">Inadecuada gestión en la solución de incidentes. </t>
  </si>
  <si>
    <t>Inadecuada prestación del servicio.</t>
  </si>
  <si>
    <t xml:space="preserve">Fallas en la gestión de acceso lógico a los recursos de software. </t>
  </si>
  <si>
    <t>Asignación inapropiada de roles.</t>
  </si>
  <si>
    <t>Ataques informáticos internos o externos.</t>
  </si>
  <si>
    <t>Aumento significativo de temperatura  en el centro de datos</t>
  </si>
  <si>
    <t>Error humano.</t>
  </si>
  <si>
    <t>Falla en el servicio de correo electrónico.</t>
  </si>
  <si>
    <t>Carencia de copias de seguridad de la configuración de los equipos y de los datos contenidos en los mismos.</t>
  </si>
  <si>
    <t>Falta de ética profesional.</t>
  </si>
  <si>
    <t>Falta de protocolos de cifrado en ambiente de pruebas</t>
  </si>
  <si>
    <t>Incidentes técnicos presentados durante el apagado y/o encendido.</t>
  </si>
  <si>
    <t>Incumplimiento de las políticas del uso de las contraseñas.</t>
  </si>
  <si>
    <t>Inexistencia de políticas para la generación de backup</t>
  </si>
  <si>
    <t xml:space="preserve">Tiempos de retencion establecidos en TRD muy altos. </t>
  </si>
  <si>
    <t>M</t>
  </si>
  <si>
    <t>E</t>
  </si>
  <si>
    <t>J</t>
  </si>
  <si>
    <t>H</t>
  </si>
  <si>
    <t>K</t>
  </si>
  <si>
    <t>G</t>
  </si>
  <si>
    <t xml:space="preserve">Aplicar la configuracion establecida en Documentación Interna </t>
  </si>
  <si>
    <t>Ejecutar procedimiento correspondiente de acuerdo al SIG. (Acceso Data Center)</t>
  </si>
  <si>
    <t>Contar con redundancia y capacidad en UPS en los centro de cómputo.</t>
  </si>
  <si>
    <t xml:space="preserve">Hacer efectiva la garantía establecida dentro del contrato </t>
  </si>
  <si>
    <t xml:space="preserve">Exigir al contratista personal debidamente entrenado para la prestacion del servicio. </t>
  </si>
  <si>
    <t>Aplicar guia de supervisión.</t>
  </si>
  <si>
    <t>Ejecutar procedimiento correspondiente de acuerdo al SIG. (Mantenimiento)</t>
  </si>
  <si>
    <t>Registrar Manuamente los Tickets</t>
  </si>
  <si>
    <t>Configurar servidor con alta disponibilidad.</t>
  </si>
  <si>
    <t>Aplicar procedimiento 42-P. 01</t>
  </si>
  <si>
    <t>Verificar en el contrato la debida transferencia de conocimiento al personal de la entidad.</t>
  </si>
  <si>
    <t>Suscribir Contrato con Acuerdos Niveles de Servicio de acuerdo a los porcentajes de disponiblidad de la entidad.</t>
  </si>
  <si>
    <t>Realizar seguimiento al Plan de Mantenimiento Preventivo Anual.</t>
  </si>
  <si>
    <t>Ejecutar procedimiento correspondiente de acuerdo al SIG.</t>
  </si>
  <si>
    <t>Implementar mejores prácticas (Gestión de incidentes)</t>
  </si>
  <si>
    <t>Ejecutar procedimiento correspondiente de acuerdo al SIG.  (Control de Acceso, Ingreso y retiro elementos Infraestructura, etc)</t>
  </si>
  <si>
    <t xml:space="preserve">Verificar cumplimiento acuerdos Niveles de Servicio </t>
  </si>
  <si>
    <t>Monitorear controles ambientales en los centros de computo.</t>
  </si>
  <si>
    <t xml:space="preserve">
Contar con contratos de mantenimiento modalidad servicio premier.</t>
  </si>
  <si>
    <t>Ejecutar procedimiento correspondiente de acuerdo al SIG. (Backups)</t>
  </si>
  <si>
    <t>Aplicar el esquema de rotación cintas de Backup</t>
  </si>
  <si>
    <t>Revisar alarmas de estado de backup y reprogramar.</t>
  </si>
  <si>
    <t>Generar copias de respaldo.</t>
  </si>
  <si>
    <t>Realizar transferencia de conocimiento por parte del contratista al personal de la entidad.</t>
  </si>
  <si>
    <t>Sensibilizacion y seguimiento a la Politica de Seguridad de la Información</t>
  </si>
  <si>
    <t>Contar con contrato de mantenimiento y soporte</t>
  </si>
  <si>
    <t xml:space="preserve">Aplicar la Política de Seguridad de la Información
</t>
  </si>
  <si>
    <t>Jefes de área</t>
  </si>
  <si>
    <t>Preventivo</t>
  </si>
  <si>
    <t>Auxiliar Administrativo y Infraestructura Tecnológica y  Profesional Universitario Subdireccion Admiinistrativa</t>
  </si>
  <si>
    <t>Subdirector de Infraestructura Tecnologica</t>
  </si>
  <si>
    <t>Profesionales de Infraestructura Tecnologica</t>
  </si>
  <si>
    <t>Profesional Unviersitario SIT</t>
  </si>
  <si>
    <t>Supervisor del Contrato</t>
  </si>
  <si>
    <t>Subdirector Infraestructura Tecnologica</t>
  </si>
  <si>
    <t>Profesional Epecializado SSAU</t>
  </si>
  <si>
    <t>Correctivo</t>
  </si>
  <si>
    <t xml:space="preserve">  Profesional Universitario Subdireccion Admiinistrativa</t>
  </si>
  <si>
    <t xml:space="preserve">Profesional Especializado </t>
  </si>
  <si>
    <t xml:space="preserve">Subdirector de infraestructura tecnológica
</t>
  </si>
  <si>
    <t>Profesional Universitario SIT</t>
  </si>
  <si>
    <t xml:space="preserve">Auxiliar Administrativo y Infraestructura Tecnológica </t>
  </si>
  <si>
    <t>Director de Sistemas e Informática
Subdirectores, Talento Humano</t>
  </si>
  <si>
    <t>Director de Sistemas e Informática</t>
  </si>
  <si>
    <t>IDENTIFICACIÓN Y VALORACIÓN</t>
  </si>
  <si>
    <t>Controles a implementar</t>
  </si>
  <si>
    <t>Responsable del Control</t>
  </si>
  <si>
    <t>Lista de Posibles Riesgos</t>
  </si>
  <si>
    <t>Identificar, evaluar, clasificar y convenir la estrategia para mitigar los riesgos a niveles aceptables en la Secretaria Distrital de Hacienda</t>
  </si>
  <si>
    <t>Ing. JOSÉ FLORENTINO AYALA CUERVO</t>
  </si>
  <si>
    <t>Ing. NICOLÁS RODRÍGUEZ MEDINA</t>
  </si>
  <si>
    <t>FECHA</t>
  </si>
  <si>
    <t>1. OBJETIVO DEL ANALISIS DE RIESGO</t>
  </si>
  <si>
    <t>2. INTEGRANTES DEL EQUIPO DE IDENTIFICACIÓN</t>
  </si>
  <si>
    <t>3. RIESGOS</t>
  </si>
  <si>
    <t>4. VULNERABILIDADES</t>
  </si>
  <si>
    <t>5. VALORACIÓN DE LA CAUSA INHERENTE</t>
  </si>
  <si>
    <t>DESCRIPCIÓN</t>
  </si>
  <si>
    <t>5. VALORACIÓN DEL RIESGO INHERENTE</t>
  </si>
  <si>
    <t>Aceptar</t>
  </si>
  <si>
    <t xml:space="preserve">1. Actos malintencionados en el manejo de la información por parte de  terceros </t>
  </si>
  <si>
    <t>2. Fallas de conectividad.</t>
  </si>
  <si>
    <t>Evitar</t>
  </si>
  <si>
    <t>Establecer acuerdos de confidencialidad con todos los proveedores que tengan acceso a los activos de información</t>
  </si>
  <si>
    <t>Establecer una política de cifrado de información para el intercambio de información con terceros</t>
  </si>
  <si>
    <t>Reducir</t>
  </si>
  <si>
    <t>Verificar la inclusión de las necesidades de contratación en el Plan Anual de Adquisiciones de la SDH.</t>
  </si>
  <si>
    <t>3. Fallas de hardware o software en servidores, equipos de seguridad y telecomunicaciones</t>
  </si>
  <si>
    <t xml:space="preserve">Exigir al contratista que el personal este debidamente entrenado para la prestacion del servicio. </t>
  </si>
  <si>
    <t>4. Fallas en la prestación del servicio</t>
  </si>
  <si>
    <t xml:space="preserve">5. No disponibilidad de los servicios de infraestructura tecnológica. </t>
  </si>
  <si>
    <t>Fortalecimiento de los controles de acceso fisico</t>
  </si>
  <si>
    <t>6. Pérdida de elementos de infraestructura tecnológica.</t>
  </si>
  <si>
    <t xml:space="preserve">7. Pérdida de la seguridad de la información (Disponibilidad, integridad, confidencialidad). </t>
  </si>
  <si>
    <t>Mejorar la solución de copias de respaldo</t>
  </si>
  <si>
    <t>Definir politicas de seguridad de la información en la gestión de acceso</t>
  </si>
  <si>
    <t>Generar un documento referente a los roles y responsabilidades con respecto a la seguridad de la información</t>
  </si>
  <si>
    <t>Actualizar parches del software en la Plataforma que soporta los portales, y realizar una identificación de vulnerabilidades por un ente externo</t>
  </si>
  <si>
    <t>Realizar capacitaciones y generar un programa de formación con respecto a la seguridad de la información</t>
  </si>
  <si>
    <t>Establecer una política de cifrado de información para ambiente de pruebas</t>
  </si>
  <si>
    <t>Generar una política de copias de respaldo</t>
  </si>
  <si>
    <t>6. TRATAMIENTO DE RIESGO</t>
  </si>
  <si>
    <t>6. CONTROLES</t>
  </si>
  <si>
    <t xml:space="preserve">7. Riesgo Residual </t>
  </si>
  <si>
    <t>REGISTRO DE RIESGOS</t>
  </si>
  <si>
    <t>Modelo de un DRRGR en la secretaria Distrital de Hacienda</t>
  </si>
  <si>
    <t>Registro del Procedimiento de Gestión del Riesgo</t>
  </si>
  <si>
    <t>Anexo 2 - Hoja1</t>
  </si>
  <si>
    <t>MATRIZ DE EVALUACIÓN DE IMPACTO VS PROBABILIDAD</t>
  </si>
  <si>
    <t>NIVELES DE SEVERIDAD</t>
  </si>
  <si>
    <t>Anexo 2 - Hoja2</t>
  </si>
  <si>
    <t>Anexo 2 - Hoja3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</si>
</sst>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FFFFFF"/>
      <name val="Arial"/>
      <family val="2"/>
    </font>
    <font>
      <b/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8"/>
      <color theme="1" tint="0.249977111117893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color indexed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 tint="0.249977111117893"/>
      <name val="Arial"/>
      <family val="2"/>
    </font>
    <font>
      <b/>
      <sz val="9"/>
      <color theme="1" tint="0.34998626667073579"/>
      <name val="Arial"/>
      <family val="2"/>
    </font>
    <font>
      <sz val="8"/>
      <color theme="1"/>
      <name val="Verdana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6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49998474074526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</cellStyleXfs>
  <cellXfs count="179">
    <xf numFmtId="0" fontId="0" fillId="0" borderId="0" xfId="0"/>
    <xf numFmtId="0" fontId="5" fillId="0" borderId="0" xfId="4" applyFont="1" applyAlignment="1">
      <alignment horizontal="left" vertical="center" wrapText="1"/>
    </xf>
    <xf numFmtId="0" fontId="6" fillId="0" borderId="0" xfId="4" applyFont="1" applyAlignment="1">
      <alignment horizontal="center" vertical="center" wrapText="1"/>
    </xf>
    <xf numFmtId="0" fontId="2" fillId="0" borderId="0" xfId="4" applyFont="1"/>
    <xf numFmtId="0" fontId="2" fillId="0" borderId="0" xfId="4" applyFont="1" applyAlignment="1">
      <alignment wrapText="1"/>
    </xf>
    <xf numFmtId="0" fontId="5" fillId="0" borderId="0" xfId="4" applyFont="1" applyAlignment="1">
      <alignment horizontal="center" wrapText="1"/>
    </xf>
    <xf numFmtId="0" fontId="0" fillId="0" borderId="0" xfId="0" applyAlignment="1">
      <alignment horizontal="center" vertical="center"/>
    </xf>
    <xf numFmtId="0" fontId="4" fillId="0" borderId="0" xfId="4" applyFont="1" applyBorder="1" applyAlignment="1">
      <alignment horizontal="center" wrapText="1"/>
    </xf>
    <xf numFmtId="49" fontId="7" fillId="3" borderId="11" xfId="4" applyNumberFormat="1" applyFont="1" applyFill="1" applyBorder="1" applyAlignment="1">
      <alignment horizontal="center" vertical="center" wrapText="1"/>
    </xf>
    <xf numFmtId="49" fontId="7" fillId="3" borderId="12" xfId="4" applyNumberFormat="1" applyFont="1" applyFill="1" applyBorder="1" applyAlignment="1">
      <alignment horizontal="center" vertical="center" wrapText="1"/>
    </xf>
    <xf numFmtId="49" fontId="8" fillId="4" borderId="12" xfId="4" applyNumberFormat="1" applyFont="1" applyFill="1" applyBorder="1" applyAlignment="1">
      <alignment horizontal="center" vertical="center" wrapText="1"/>
    </xf>
    <xf numFmtId="49" fontId="7" fillId="5" borderId="11" xfId="4" applyNumberFormat="1" applyFont="1" applyFill="1" applyBorder="1" applyAlignment="1">
      <alignment horizontal="center" vertical="center" wrapText="1"/>
    </xf>
    <xf numFmtId="49" fontId="7" fillId="3" borderId="14" xfId="4" applyNumberFormat="1" applyFont="1" applyFill="1" applyBorder="1" applyAlignment="1">
      <alignment horizontal="center" vertical="center" wrapText="1"/>
    </xf>
    <xf numFmtId="49" fontId="8" fillId="4" borderId="14" xfId="4" applyNumberFormat="1" applyFont="1" applyFill="1" applyBorder="1" applyAlignment="1">
      <alignment horizontal="center" vertical="center" wrapText="1"/>
    </xf>
    <xf numFmtId="49" fontId="7" fillId="6" borderId="15" xfId="4" applyNumberFormat="1" applyFont="1" applyFill="1" applyBorder="1" applyAlignment="1">
      <alignment horizontal="center" vertical="center" wrapText="1"/>
    </xf>
    <xf numFmtId="49" fontId="7" fillId="5" borderId="14" xfId="4" applyNumberFormat="1" applyFont="1" applyFill="1" applyBorder="1" applyAlignment="1">
      <alignment horizontal="center" vertical="center" wrapText="1"/>
    </xf>
    <xf numFmtId="0" fontId="9" fillId="9" borderId="0" xfId="0" applyFont="1" applyFill="1" applyAlignment="1">
      <alignment horizontal="center"/>
    </xf>
    <xf numFmtId="0" fontId="9" fillId="9" borderId="0" xfId="0" applyFont="1" applyFill="1" applyAlignment="1">
      <alignment horizontal="center" vertical="center"/>
    </xf>
    <xf numFmtId="0" fontId="0" fillId="0" borderId="27" xfId="0" applyBorder="1" applyAlignment="1">
      <alignment vertical="center"/>
    </xf>
    <xf numFmtId="1" fontId="0" fillId="0" borderId="0" xfId="0" applyNumberFormat="1"/>
    <xf numFmtId="0" fontId="13" fillId="0" borderId="26" xfId="0" applyFont="1" applyBorder="1" applyAlignment="1">
      <alignment vertical="center" wrapText="1"/>
    </xf>
    <xf numFmtId="0" fontId="14" fillId="0" borderId="26" xfId="0" applyFont="1" applyFill="1" applyBorder="1" applyAlignment="1">
      <alignment vertical="center" wrapText="1"/>
    </xf>
    <xf numFmtId="0" fontId="14" fillId="0" borderId="33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25" xfId="0" applyFont="1" applyFill="1" applyBorder="1" applyAlignment="1">
      <alignment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left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3" fillId="0" borderId="33" xfId="0" applyFont="1" applyFill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13" fillId="13" borderId="26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7" fillId="0" borderId="0" xfId="2" applyNumberFormat="1" applyFont="1" applyFill="1" applyBorder="1" applyAlignment="1" applyProtection="1">
      <alignment horizontal="center" vertical="center" wrapText="1"/>
    </xf>
    <xf numFmtId="0" fontId="16" fillId="7" borderId="1" xfId="2" applyNumberFormat="1" applyFont="1" applyFill="1" applyBorder="1" applyAlignment="1" applyProtection="1">
      <alignment horizontal="center" vertical="center" wrapText="1"/>
      <protection locked="0"/>
    </xf>
    <xf numFmtId="0" fontId="19" fillId="11" borderId="1" xfId="0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 wrapText="1"/>
    </xf>
    <xf numFmtId="3" fontId="19" fillId="11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9" fillId="10" borderId="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11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horizontal="left" vertical="center" wrapText="1"/>
    </xf>
    <xf numFmtId="0" fontId="19" fillId="11" borderId="3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6" fillId="7" borderId="20" xfId="2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7" borderId="21" xfId="0" applyFont="1" applyFill="1" applyBorder="1" applyAlignment="1">
      <alignment horizontal="center" vertical="center" wrapText="1"/>
    </xf>
    <xf numFmtId="0" fontId="15" fillId="7" borderId="41" xfId="0" applyFont="1" applyFill="1" applyBorder="1" applyAlignment="1">
      <alignment horizontal="center" vertical="center" wrapText="1"/>
    </xf>
    <xf numFmtId="0" fontId="16" fillId="7" borderId="41" xfId="2" applyNumberFormat="1" applyFont="1" applyFill="1" applyBorder="1" applyAlignment="1" applyProtection="1">
      <alignment horizontal="center" vertical="center" wrapText="1"/>
      <protection locked="0"/>
    </xf>
    <xf numFmtId="0" fontId="16" fillId="7" borderId="3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22" fillId="0" borderId="0" xfId="0" applyFont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vertical="center" wrapText="1"/>
    </xf>
    <xf numFmtId="0" fontId="16" fillId="7" borderId="7" xfId="3" applyNumberFormat="1" applyFont="1" applyFill="1" applyBorder="1" applyAlignment="1" applyProtection="1">
      <alignment horizontal="center" vertical="center" wrapText="1"/>
      <protection locked="0"/>
    </xf>
    <xf numFmtId="0" fontId="16" fillId="7" borderId="34" xfId="3" applyNumberFormat="1" applyFont="1" applyFill="1" applyBorder="1" applyAlignment="1" applyProtection="1">
      <alignment horizontal="center" vertical="center" wrapText="1"/>
      <protection locked="0"/>
    </xf>
    <xf numFmtId="0" fontId="15" fillId="7" borderId="35" xfId="0" applyFont="1" applyFill="1" applyBorder="1" applyAlignment="1">
      <alignment horizontal="center" vertical="center" wrapText="1"/>
    </xf>
    <xf numFmtId="0" fontId="15" fillId="7" borderId="36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43" xfId="0" applyFont="1" applyFill="1" applyBorder="1" applyAlignment="1">
      <alignment horizontal="center" vertical="center" wrapText="1"/>
    </xf>
    <xf numFmtId="14" fontId="17" fillId="0" borderId="44" xfId="0" applyNumberFormat="1" applyFont="1" applyBorder="1" applyAlignment="1">
      <alignment horizontal="center" vertical="center" wrapText="1"/>
    </xf>
    <xf numFmtId="14" fontId="17" fillId="0" borderId="23" xfId="0" applyNumberFormat="1" applyFont="1" applyBorder="1" applyAlignment="1">
      <alignment horizontal="center" vertical="center" wrapText="1"/>
    </xf>
    <xf numFmtId="14" fontId="17" fillId="0" borderId="24" xfId="0" applyNumberFormat="1" applyFont="1" applyBorder="1" applyAlignment="1">
      <alignment horizontal="center" vertical="center" wrapText="1"/>
    </xf>
    <xf numFmtId="0" fontId="24" fillId="0" borderId="62" xfId="0" applyFont="1" applyBorder="1" applyAlignment="1" applyProtection="1">
      <alignment horizontal="center" vertical="center" wrapText="1"/>
    </xf>
    <xf numFmtId="0" fontId="24" fillId="0" borderId="63" xfId="0" applyFont="1" applyBorder="1" applyAlignment="1" applyProtection="1">
      <alignment horizontal="center" vertical="center" wrapText="1"/>
    </xf>
    <xf numFmtId="0" fontId="24" fillId="0" borderId="64" xfId="0" applyFont="1" applyBorder="1" applyAlignment="1" applyProtection="1">
      <alignment horizontal="center" vertical="center" wrapText="1"/>
    </xf>
    <xf numFmtId="0" fontId="24" fillId="0" borderId="65" xfId="0" applyFont="1" applyBorder="1" applyAlignment="1" applyProtection="1">
      <alignment horizontal="center" vertical="center" wrapText="1"/>
    </xf>
    <xf numFmtId="0" fontId="24" fillId="0" borderId="48" xfId="0" applyFont="1" applyBorder="1" applyAlignment="1" applyProtection="1">
      <alignment horizontal="center" vertical="center" wrapText="1"/>
    </xf>
    <xf numFmtId="0" fontId="24" fillId="0" borderId="49" xfId="0" applyFont="1" applyBorder="1" applyAlignment="1" applyProtection="1">
      <alignment horizontal="center" vertical="center" wrapText="1"/>
    </xf>
    <xf numFmtId="0" fontId="24" fillId="0" borderId="66" xfId="0" applyFont="1" applyBorder="1" applyAlignment="1" applyProtection="1">
      <alignment horizontal="center" vertical="center" wrapText="1"/>
    </xf>
    <xf numFmtId="0" fontId="24" fillId="0" borderId="67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5" fillId="7" borderId="41" xfId="0" applyFont="1" applyFill="1" applyBorder="1" applyAlignment="1">
      <alignment horizontal="center" vertical="center" wrapText="1"/>
    </xf>
    <xf numFmtId="0" fontId="15" fillId="7" borderId="31" xfId="0" applyFont="1" applyFill="1" applyBorder="1" applyAlignment="1">
      <alignment horizontal="center" vertical="center" wrapText="1"/>
    </xf>
    <xf numFmtId="0" fontId="7" fillId="8" borderId="3" xfId="2" applyNumberFormat="1" applyFont="1" applyFill="1" applyBorder="1" applyAlignment="1" applyProtection="1">
      <alignment horizontal="center" vertical="center" wrapText="1"/>
      <protection locked="0"/>
    </xf>
    <xf numFmtId="0" fontId="7" fillId="8" borderId="5" xfId="2" applyNumberFormat="1" applyFont="1" applyFill="1" applyBorder="1" applyAlignment="1" applyProtection="1">
      <alignment horizontal="center" vertical="center" wrapText="1"/>
      <protection locked="0"/>
    </xf>
    <xf numFmtId="0" fontId="7" fillId="8" borderId="4" xfId="2" applyNumberFormat="1" applyFont="1" applyFill="1" applyBorder="1" applyAlignment="1" applyProtection="1">
      <alignment horizontal="center" vertical="center" wrapText="1"/>
      <protection locked="0"/>
    </xf>
    <xf numFmtId="0" fontId="7" fillId="8" borderId="7" xfId="2" applyNumberFormat="1" applyFont="1" applyFill="1" applyBorder="1" applyAlignment="1" applyProtection="1">
      <alignment horizontal="center" vertical="center" wrapText="1"/>
    </xf>
    <xf numFmtId="0" fontId="7" fillId="8" borderId="8" xfId="2" applyNumberFormat="1" applyFont="1" applyFill="1" applyBorder="1" applyAlignment="1" applyProtection="1">
      <alignment horizontal="center" vertical="center" wrapText="1"/>
    </xf>
    <xf numFmtId="0" fontId="7" fillId="8" borderId="34" xfId="2" applyNumberFormat="1" applyFont="1" applyFill="1" applyBorder="1" applyAlignment="1" applyProtection="1">
      <alignment horizontal="center" vertical="center" wrapText="1"/>
    </xf>
    <xf numFmtId="0" fontId="16" fillId="7" borderId="3" xfId="2" applyNumberFormat="1" applyFont="1" applyFill="1" applyBorder="1" applyAlignment="1" applyProtection="1">
      <alignment horizontal="center" vertical="center" wrapText="1"/>
      <protection locked="0"/>
    </xf>
    <xf numFmtId="0" fontId="16" fillId="7" borderId="4" xfId="2" applyNumberFormat="1" applyFont="1" applyFill="1" applyBorder="1" applyAlignment="1" applyProtection="1">
      <alignment horizontal="center" vertical="center" wrapText="1"/>
      <protection locked="0"/>
    </xf>
    <xf numFmtId="0" fontId="16" fillId="7" borderId="31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0" fontId="21" fillId="0" borderId="45" xfId="0" applyFont="1" applyBorder="1" applyAlignment="1">
      <alignment horizontal="center"/>
    </xf>
    <xf numFmtId="0" fontId="21" fillId="0" borderId="46" xfId="0" applyFont="1" applyBorder="1" applyAlignment="1">
      <alignment horizontal="center"/>
    </xf>
    <xf numFmtId="0" fontId="21" fillId="0" borderId="47" xfId="0" applyFont="1" applyBorder="1" applyAlignment="1">
      <alignment horizontal="center"/>
    </xf>
    <xf numFmtId="0" fontId="21" fillId="0" borderId="5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2" fillId="0" borderId="45" xfId="0" applyFont="1" applyBorder="1" applyAlignment="1" applyProtection="1">
      <alignment horizontal="center" vertical="center" wrapText="1"/>
    </xf>
    <xf numFmtId="0" fontId="22" fillId="0" borderId="46" xfId="0" applyFont="1" applyBorder="1" applyAlignment="1" applyProtection="1">
      <alignment horizontal="center" vertical="center" wrapText="1"/>
    </xf>
    <xf numFmtId="0" fontId="22" fillId="0" borderId="47" xfId="0" applyFont="1" applyBorder="1" applyAlignment="1" applyProtection="1">
      <alignment horizontal="center" vertical="center" wrapText="1"/>
    </xf>
    <xf numFmtId="0" fontId="22" fillId="0" borderId="50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22" fillId="0" borderId="51" xfId="0" applyFont="1" applyBorder="1" applyAlignment="1" applyProtection="1">
      <alignment horizontal="center" vertical="center" wrapText="1"/>
    </xf>
    <xf numFmtId="0" fontId="22" fillId="0" borderId="52" xfId="0" applyFont="1" applyBorder="1" applyAlignment="1" applyProtection="1">
      <alignment horizontal="center" vertical="center" wrapText="1"/>
    </xf>
    <xf numFmtId="0" fontId="22" fillId="0" borderId="53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1" fontId="19" fillId="10" borderId="3" xfId="0" applyNumberFormat="1" applyFont="1" applyFill="1" applyBorder="1" applyAlignment="1">
      <alignment horizontal="center" vertical="center" wrapText="1"/>
    </xf>
    <xf numFmtId="1" fontId="19" fillId="10" borderId="5" xfId="0" applyNumberFormat="1" applyFont="1" applyFill="1" applyBorder="1" applyAlignment="1">
      <alignment horizontal="center" vertical="center" wrapText="1"/>
    </xf>
    <xf numFmtId="1" fontId="19" fillId="10" borderId="4" xfId="0" applyNumberFormat="1" applyFont="1" applyFill="1" applyBorder="1" applyAlignment="1">
      <alignment horizontal="center" vertical="center" wrapText="1"/>
    </xf>
    <xf numFmtId="0" fontId="19" fillId="10" borderId="3" xfId="0" applyFont="1" applyFill="1" applyBorder="1" applyAlignment="1">
      <alignment horizontal="center" vertical="center" wrapText="1"/>
    </xf>
    <xf numFmtId="0" fontId="19" fillId="10" borderId="5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 wrapText="1"/>
    </xf>
    <xf numFmtId="3" fontId="19" fillId="11" borderId="3" xfId="0" applyNumberFormat="1" applyFont="1" applyFill="1" applyBorder="1" applyAlignment="1">
      <alignment horizontal="center" vertical="center" wrapText="1"/>
    </xf>
    <xf numFmtId="3" fontId="19" fillId="11" borderId="5" xfId="0" applyNumberFormat="1" applyFont="1" applyFill="1" applyBorder="1" applyAlignment="1">
      <alignment horizontal="center" vertical="center" wrapText="1"/>
    </xf>
    <xf numFmtId="3" fontId="19" fillId="11" borderId="4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20" fillId="12" borderId="5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center" vertical="center" wrapText="1"/>
    </xf>
    <xf numFmtId="0" fontId="15" fillId="7" borderId="19" xfId="2" applyNumberFormat="1" applyFont="1" applyFill="1" applyBorder="1" applyAlignment="1" applyProtection="1">
      <alignment horizontal="center" vertical="center" wrapText="1"/>
    </xf>
    <xf numFmtId="0" fontId="15" fillId="7" borderId="20" xfId="2" applyNumberFormat="1" applyFont="1" applyFill="1" applyBorder="1" applyAlignment="1" applyProtection="1">
      <alignment horizontal="center" vertical="center" wrapText="1"/>
    </xf>
    <xf numFmtId="0" fontId="15" fillId="7" borderId="6" xfId="2" applyNumberFormat="1" applyFont="1" applyFill="1" applyBorder="1" applyAlignment="1" applyProtection="1">
      <alignment horizontal="center" vertical="center" wrapText="1"/>
    </xf>
    <xf numFmtId="0" fontId="16" fillId="7" borderId="19" xfId="2" applyNumberFormat="1" applyFont="1" applyFill="1" applyBorder="1" applyAlignment="1" applyProtection="1">
      <alignment horizontal="center" vertical="center" wrapText="1"/>
      <protection locked="0"/>
    </xf>
    <xf numFmtId="0" fontId="16" fillId="7" borderId="20" xfId="2" applyNumberFormat="1" applyFont="1" applyFill="1" applyBorder="1" applyAlignment="1" applyProtection="1">
      <alignment horizontal="center" vertical="center" wrapText="1"/>
      <protection locked="0"/>
    </xf>
    <xf numFmtId="0" fontId="16" fillId="7" borderId="22" xfId="2" applyNumberFormat="1" applyFont="1" applyFill="1" applyBorder="1" applyAlignment="1" applyProtection="1">
      <alignment horizontal="center" vertical="center" wrapText="1"/>
      <protection locked="0"/>
    </xf>
    <xf numFmtId="0" fontId="7" fillId="8" borderId="28" xfId="2" applyNumberFormat="1" applyFont="1" applyFill="1" applyBorder="1" applyAlignment="1" applyProtection="1">
      <alignment horizontal="center" vertical="center" wrapText="1"/>
    </xf>
    <xf numFmtId="0" fontId="7" fillId="8" borderId="29" xfId="2" applyNumberFormat="1" applyFont="1" applyFill="1" applyBorder="1" applyAlignment="1" applyProtection="1">
      <alignment horizontal="center" vertical="center" wrapText="1"/>
    </xf>
    <xf numFmtId="0" fontId="7" fillId="8" borderId="30" xfId="2" applyNumberFormat="1" applyFont="1" applyFill="1" applyBorder="1" applyAlignment="1" applyProtection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5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textRotation="90" wrapText="1"/>
    </xf>
    <xf numFmtId="0" fontId="4" fillId="0" borderId="13" xfId="4" applyFont="1" applyBorder="1" applyAlignment="1">
      <alignment horizontal="center" vertical="center" textRotation="90" wrapText="1"/>
    </xf>
    <xf numFmtId="0" fontId="4" fillId="0" borderId="15" xfId="4" applyFont="1" applyBorder="1" applyAlignment="1">
      <alignment horizontal="center" vertical="center" textRotation="90" wrapText="1"/>
    </xf>
    <xf numFmtId="0" fontId="4" fillId="0" borderId="16" xfId="4" applyFont="1" applyBorder="1" applyAlignment="1">
      <alignment horizontal="center" wrapText="1"/>
    </xf>
    <xf numFmtId="0" fontId="4" fillId="0" borderId="17" xfId="4" applyFont="1" applyBorder="1" applyAlignment="1">
      <alignment horizontal="center" wrapText="1"/>
    </xf>
    <xf numFmtId="0" fontId="4" fillId="0" borderId="12" xfId="4" applyFont="1" applyBorder="1" applyAlignment="1">
      <alignment horizontal="center" wrapText="1"/>
    </xf>
    <xf numFmtId="0" fontId="21" fillId="0" borderId="54" xfId="0" applyFont="1" applyBorder="1" applyAlignment="1">
      <alignment horizontal="center"/>
    </xf>
    <xf numFmtId="0" fontId="21" fillId="0" borderId="55" xfId="0" applyFont="1" applyBorder="1" applyAlignment="1">
      <alignment horizontal="center"/>
    </xf>
    <xf numFmtId="0" fontId="21" fillId="0" borderId="57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59" xfId="0" applyFont="1" applyBorder="1" applyAlignment="1">
      <alignment horizontal="center"/>
    </xf>
    <xf numFmtId="0" fontId="21" fillId="0" borderId="60" xfId="0" applyFont="1" applyBorder="1" applyAlignment="1">
      <alignment horizontal="center"/>
    </xf>
    <xf numFmtId="0" fontId="22" fillId="0" borderId="55" xfId="0" applyFont="1" applyBorder="1" applyAlignment="1" applyProtection="1">
      <alignment horizontal="center" vertical="center" wrapText="1"/>
    </xf>
    <xf numFmtId="0" fontId="22" fillId="0" borderId="9" xfId="0" applyFont="1" applyBorder="1" applyAlignment="1" applyProtection="1">
      <alignment horizontal="center" vertical="center" wrapText="1"/>
    </xf>
    <xf numFmtId="0" fontId="22" fillId="0" borderId="60" xfId="0" applyFont="1" applyBorder="1" applyAlignment="1" applyProtection="1">
      <alignment horizontal="center" vertical="center" wrapText="1"/>
    </xf>
    <xf numFmtId="0" fontId="24" fillId="0" borderId="55" xfId="0" applyFont="1" applyBorder="1" applyAlignment="1" applyProtection="1">
      <alignment horizontal="center" vertical="center" wrapText="1"/>
    </xf>
    <xf numFmtId="0" fontId="24" fillId="0" borderId="56" xfId="0" applyFont="1" applyBorder="1" applyAlignment="1" applyProtection="1">
      <alignment horizontal="center" vertical="center" wrapText="1"/>
    </xf>
    <xf numFmtId="0" fontId="24" fillId="0" borderId="9" xfId="0" applyFont="1" applyBorder="1" applyAlignment="1" applyProtection="1">
      <alignment horizontal="center" vertical="center" wrapText="1"/>
    </xf>
    <xf numFmtId="0" fontId="24" fillId="0" borderId="58" xfId="0" applyFont="1" applyBorder="1" applyAlignment="1" applyProtection="1">
      <alignment horizontal="center" vertical="center" wrapText="1"/>
    </xf>
    <xf numFmtId="0" fontId="24" fillId="0" borderId="60" xfId="0" applyFont="1" applyBorder="1" applyAlignment="1" applyProtection="1">
      <alignment horizontal="center" vertical="center" wrapText="1"/>
    </xf>
    <xf numFmtId="0" fontId="24" fillId="0" borderId="61" xfId="0" applyFont="1" applyBorder="1" applyAlignment="1" applyProtection="1">
      <alignment horizontal="center" vertical="center" wrapText="1"/>
    </xf>
    <xf numFmtId="0" fontId="23" fillId="0" borderId="55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 wrapText="1"/>
    </xf>
    <xf numFmtId="0" fontId="23" fillId="0" borderId="60" xfId="0" applyFont="1" applyBorder="1" applyAlignment="1" applyProtection="1">
      <alignment horizontal="center" vertical="center" wrapText="1"/>
    </xf>
  </cellXfs>
  <cellStyles count="13">
    <cellStyle name="Euro" xfId="5"/>
    <cellStyle name="Hyperlink_CAS_Data Privacy Toolkit_No attachments Version" xfId="6"/>
    <cellStyle name="Nor}al" xfId="7"/>
    <cellStyle name="Nor}al 2" xfId="8"/>
    <cellStyle name="Nor}al 3" xfId="9"/>
    <cellStyle name="Nor}al_02.20.09 Matriz SARLAFT" xfId="10"/>
    <cellStyle name="Normal" xfId="0" builtinId="0"/>
    <cellStyle name="Normal 2" xfId="1"/>
    <cellStyle name="Normal 2 2" xfId="11"/>
    <cellStyle name="Normal 2 2 2" xfId="4"/>
    <cellStyle name="Normal 3" xfId="3"/>
    <cellStyle name="Normal 4" xfId="2"/>
    <cellStyle name="Normal 5" xfId="12"/>
  </cellStyles>
  <dxfs count="7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0</xdr:rowOff>
    </xdr:from>
    <xdr:to>
      <xdr:col>0</xdr:col>
      <xdr:colOff>190500</xdr:colOff>
      <xdr:row>2</xdr:row>
      <xdr:rowOff>60882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628650"/>
          <a:ext cx="0" cy="2609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226219</xdr:colOff>
      <xdr:row>1</xdr:row>
      <xdr:rowOff>47625</xdr:rowOff>
    </xdr:from>
    <xdr:to>
      <xdr:col>1</xdr:col>
      <xdr:colOff>226219</xdr:colOff>
      <xdr:row>3</xdr:row>
      <xdr:rowOff>115384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069" y="676275"/>
          <a:ext cx="0" cy="467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529648</xdr:colOff>
      <xdr:row>0</xdr:row>
      <xdr:rowOff>86079</xdr:rowOff>
    </xdr:from>
    <xdr:to>
      <xdr:col>2</xdr:col>
      <xdr:colOff>588818</xdr:colOff>
      <xdr:row>3</xdr:row>
      <xdr:rowOff>132802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39" y="86079"/>
          <a:ext cx="1444624" cy="8087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0</xdr:rowOff>
    </xdr:from>
    <xdr:to>
      <xdr:col>0</xdr:col>
      <xdr:colOff>190500</xdr:colOff>
      <xdr:row>2</xdr:row>
      <xdr:rowOff>70407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200025"/>
          <a:ext cx="0" cy="2609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226219</xdr:colOff>
      <xdr:row>1</xdr:row>
      <xdr:rowOff>47625</xdr:rowOff>
    </xdr:from>
    <xdr:to>
      <xdr:col>1</xdr:col>
      <xdr:colOff>226219</xdr:colOff>
      <xdr:row>3</xdr:row>
      <xdr:rowOff>134433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2444" y="247650"/>
          <a:ext cx="0" cy="467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212726</xdr:colOff>
      <xdr:row>0</xdr:row>
      <xdr:rowOff>9527</xdr:rowOff>
    </xdr:from>
    <xdr:to>
      <xdr:col>2</xdr:col>
      <xdr:colOff>35298</xdr:colOff>
      <xdr:row>3</xdr:row>
      <xdr:rowOff>170902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6" y="9527"/>
          <a:ext cx="1346572" cy="761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0</xdr:rowOff>
    </xdr:from>
    <xdr:to>
      <xdr:col>0</xdr:col>
      <xdr:colOff>190500</xdr:colOff>
      <xdr:row>1</xdr:row>
      <xdr:rowOff>279957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200025"/>
          <a:ext cx="0" cy="2704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226219</xdr:colOff>
      <xdr:row>1</xdr:row>
      <xdr:rowOff>47625</xdr:rowOff>
    </xdr:from>
    <xdr:to>
      <xdr:col>1</xdr:col>
      <xdr:colOff>169069</xdr:colOff>
      <xdr:row>2</xdr:row>
      <xdr:rowOff>267783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219" y="247650"/>
          <a:ext cx="0" cy="486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327026</xdr:colOff>
      <xdr:row>0</xdr:row>
      <xdr:rowOff>57152</xdr:rowOff>
    </xdr:from>
    <xdr:to>
      <xdr:col>2</xdr:col>
      <xdr:colOff>390525</xdr:colOff>
      <xdr:row>2</xdr:row>
      <xdr:rowOff>270789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026" y="57152"/>
          <a:ext cx="1177924" cy="6994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190500</xdr:colOff>
      <xdr:row>1</xdr:row>
      <xdr:rowOff>89457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200025"/>
          <a:ext cx="0" cy="279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226219</xdr:colOff>
      <xdr:row>0</xdr:row>
      <xdr:rowOff>0</xdr:rowOff>
    </xdr:from>
    <xdr:to>
      <xdr:col>1</xdr:col>
      <xdr:colOff>226219</xdr:colOff>
      <xdr:row>2</xdr:row>
      <xdr:rowOff>124908</xdr:rowOff>
    </xdr:to>
    <xdr:pic>
      <xdr:nvPicPr>
        <xdr:cNvPr id="6" name="Pictur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12044" y="247650"/>
          <a:ext cx="0" cy="5059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NSI_AuditPlan_v4.5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bernal/Mis%20documentos/2009/RO/Matriz%20de%20Riesg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renoal/Escritorio/Perfil%20del%20Banco/DOUMEN~1/PR1979~1/FORMAT~1/Mapa%20Riesgo%2010%20-%20V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inuidad%20del%20Negocio/2013/Soporte/Papeles%20de%20Traba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System Access"/>
      <sheetName val="Data Entry"/>
      <sheetName val="Data Processing"/>
      <sheetName val="Interfaces"/>
      <sheetName val="Data Reporting"/>
      <sheetName val="Def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o Riesgos"/>
      <sheetName val="Análisis de riesgo"/>
      <sheetName val="Clasificación Riesgos - Imp"/>
      <sheetName val="Estadisticas"/>
      <sheetName val="Informe de Riesgos"/>
      <sheetName val="Graficas"/>
      <sheetName val="Consulta Riesgos"/>
      <sheetName val="Severidad - Consecuencia"/>
      <sheetName val="Probabilidad-Frecuenc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gistro Riesgos"/>
      <sheetName val="Severidad - Consecuencia"/>
      <sheetName val="Probabilidad-Frecuencia"/>
      <sheetName val="Analisis de riesgo"/>
      <sheetName val="Clasificación Riesgos - Imp"/>
      <sheetName val="Consulta Riesgos"/>
      <sheetName val="Estadisticas"/>
      <sheetName val="Graficas Tipo Riesgo"/>
      <sheetName val="Graficas Evento Riesgo"/>
      <sheetName val="Tabl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 de Riesgos"/>
      <sheetName val="Mapa de Riesgos Inherente"/>
      <sheetName val="Mapa de Riesgos Residual"/>
      <sheetName val="Consolidar"/>
      <sheetName val="Ajustes"/>
      <sheetName val="MatrizC"/>
      <sheetName val="Hoja1"/>
      <sheetName val="DeterminadoresControles"/>
      <sheetName val="TiposRiesgo&amp;Vulnerabilidades"/>
    </sheetNames>
    <sheetDataSet>
      <sheetData sheetId="0" refreshError="1"/>
      <sheetData sheetId="1">
        <row r="4"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</sheetData>
      <sheetData sheetId="2">
        <row r="4"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U75"/>
  <sheetViews>
    <sheetView showGridLines="0" tabSelected="1" zoomScale="55" zoomScaleNormal="55" workbookViewId="0">
      <selection activeCell="S9" sqref="S9"/>
    </sheetView>
  </sheetViews>
  <sheetFormatPr baseColWidth="10" defaultColWidth="11.42578125" defaultRowHeight="12" x14ac:dyDescent="0.25"/>
  <cols>
    <col min="1" max="1" width="4.140625" style="53" customWidth="1"/>
    <col min="2" max="3" width="20.7109375" style="60" customWidth="1"/>
    <col min="4" max="4" width="11" style="38" customWidth="1"/>
    <col min="5" max="5" width="7.5703125" style="38" customWidth="1"/>
    <col min="6" max="6" width="3.7109375" style="38" customWidth="1"/>
    <col min="7" max="7" width="9.140625" style="38" customWidth="1"/>
    <col min="8" max="8" width="8.140625" style="38" customWidth="1"/>
    <col min="9" max="9" width="3.7109375" style="38" customWidth="1"/>
    <col min="10" max="10" width="5.7109375" style="38" customWidth="1"/>
    <col min="11" max="11" width="15.42578125" style="38" customWidth="1"/>
    <col min="12" max="14" width="5" style="38" customWidth="1"/>
    <col min="15" max="15" width="20.7109375" style="38" customWidth="1"/>
    <col min="16" max="16" width="1.7109375" style="50" customWidth="1"/>
    <col min="17" max="18" width="20.7109375" style="60" customWidth="1"/>
    <col min="19" max="20" width="18.7109375" style="38" customWidth="1"/>
    <col min="21" max="21" width="20.7109375" style="38" customWidth="1"/>
    <col min="22" max="16384" width="11.42578125" style="38"/>
  </cols>
  <sheetData>
    <row r="1" spans="1:21" ht="27.75" customHeight="1" x14ac:dyDescent="0.25">
      <c r="A1" s="107"/>
      <c r="B1" s="108"/>
      <c r="C1" s="109"/>
      <c r="D1" s="116" t="s">
        <v>582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8"/>
      <c r="S1" s="85" t="s">
        <v>583</v>
      </c>
      <c r="T1" s="86"/>
      <c r="U1" s="87"/>
    </row>
    <row r="2" spans="1:21" ht="15.75" customHeight="1" x14ac:dyDescent="0.25">
      <c r="A2" s="110"/>
      <c r="B2" s="111"/>
      <c r="C2" s="112"/>
      <c r="D2" s="119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1"/>
      <c r="S2" s="88" t="s">
        <v>584</v>
      </c>
      <c r="T2" s="89"/>
      <c r="U2" s="90"/>
    </row>
    <row r="3" spans="1:21" ht="15.75" customHeight="1" x14ac:dyDescent="0.25">
      <c r="A3" s="110"/>
      <c r="B3" s="111"/>
      <c r="C3" s="112"/>
      <c r="D3" s="119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1"/>
      <c r="S3" s="88"/>
      <c r="T3" s="89"/>
      <c r="U3" s="90"/>
    </row>
    <row r="4" spans="1:21" ht="15.75" customHeight="1" thickBot="1" x14ac:dyDescent="0.3">
      <c r="A4" s="113"/>
      <c r="B4" s="114"/>
      <c r="C4" s="115"/>
      <c r="D4" s="122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4"/>
      <c r="S4" s="91" t="s">
        <v>585</v>
      </c>
      <c r="T4" s="92"/>
      <c r="U4" s="93"/>
    </row>
    <row r="5" spans="1:21" ht="15.75" customHeight="1" x14ac:dyDescent="0.15">
      <c r="A5" s="68"/>
      <c r="B5" s="68"/>
      <c r="C5" s="68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</row>
    <row r="6" spans="1:21" ht="22.5" customHeight="1" x14ac:dyDescent="0.25">
      <c r="B6" s="74" t="s">
        <v>550</v>
      </c>
      <c r="C6" s="76" t="s">
        <v>546</v>
      </c>
      <c r="D6" s="77"/>
      <c r="Q6" s="38"/>
      <c r="R6" s="38"/>
    </row>
    <row r="7" spans="1:21" ht="22.5" customHeight="1" x14ac:dyDescent="0.25">
      <c r="B7" s="75"/>
      <c r="C7" s="78"/>
      <c r="D7" s="79"/>
      <c r="Q7" s="38"/>
      <c r="R7" s="38"/>
    </row>
    <row r="8" spans="1:21" ht="15.75" customHeight="1" x14ac:dyDescent="0.25">
      <c r="B8" s="38"/>
      <c r="C8" s="38"/>
      <c r="Q8" s="38"/>
      <c r="R8" s="38"/>
    </row>
    <row r="9" spans="1:21" ht="15.75" customHeight="1" x14ac:dyDescent="0.25">
      <c r="B9" s="74" t="s">
        <v>551</v>
      </c>
      <c r="C9" s="76" t="s">
        <v>547</v>
      </c>
      <c r="D9" s="77"/>
      <c r="E9" s="80" t="s">
        <v>548</v>
      </c>
      <c r="F9" s="76"/>
      <c r="G9" s="76"/>
      <c r="H9" s="77"/>
      <c r="Q9" s="38"/>
      <c r="R9" s="38"/>
    </row>
    <row r="10" spans="1:21" s="39" customFormat="1" ht="21" customHeight="1" x14ac:dyDescent="0.25">
      <c r="A10" s="50"/>
      <c r="B10" s="75"/>
      <c r="C10" s="78"/>
      <c r="D10" s="79"/>
      <c r="E10" s="81"/>
      <c r="F10" s="78"/>
      <c r="G10" s="78"/>
      <c r="H10" s="79"/>
      <c r="P10" s="50"/>
    </row>
    <row r="11" spans="1:21" ht="15" customHeight="1" x14ac:dyDescent="0.25">
      <c r="B11" s="61" t="s">
        <v>549</v>
      </c>
      <c r="C11" s="82">
        <v>43543</v>
      </c>
      <c r="D11" s="83"/>
      <c r="E11" s="83"/>
      <c r="F11" s="83"/>
      <c r="G11" s="83"/>
      <c r="H11" s="84"/>
      <c r="I11" s="54"/>
      <c r="J11" s="54"/>
      <c r="K11" s="54"/>
      <c r="L11" s="54"/>
      <c r="M11" s="54"/>
      <c r="N11" s="54"/>
      <c r="O11" s="54"/>
      <c r="Q11" s="38"/>
      <c r="R11" s="38"/>
    </row>
    <row r="12" spans="1:21" ht="15" customHeight="1" x14ac:dyDescent="0.25">
      <c r="B12" s="38"/>
      <c r="C12" s="38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Q12" s="38"/>
      <c r="R12" s="38"/>
    </row>
    <row r="13" spans="1:21" s="39" customFormat="1" ht="19.5" customHeight="1" x14ac:dyDescent="0.25">
      <c r="A13" s="50"/>
      <c r="B13" s="62"/>
      <c r="P13" s="50"/>
    </row>
    <row r="14" spans="1:21" ht="15" customHeight="1" x14ac:dyDescent="0.25">
      <c r="B14" s="106" t="s">
        <v>542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51"/>
      <c r="Q14" s="63"/>
      <c r="R14" s="65"/>
      <c r="S14" s="94"/>
      <c r="T14" s="95"/>
      <c r="U14" s="64"/>
    </row>
    <row r="15" spans="1:21" ht="48.75" customHeight="1" x14ac:dyDescent="0.25">
      <c r="B15" s="61" t="s">
        <v>552</v>
      </c>
      <c r="C15" s="61" t="s">
        <v>553</v>
      </c>
      <c r="D15" s="146" t="s">
        <v>554</v>
      </c>
      <c r="E15" s="147"/>
      <c r="F15" s="147"/>
      <c r="G15" s="147"/>
      <c r="H15" s="147"/>
      <c r="I15" s="147"/>
      <c r="J15" s="148"/>
      <c r="K15" s="149" t="s">
        <v>32</v>
      </c>
      <c r="L15" s="143" t="s">
        <v>556</v>
      </c>
      <c r="M15" s="144"/>
      <c r="N15" s="145"/>
      <c r="O15" s="99" t="s">
        <v>28</v>
      </c>
      <c r="P15" s="40"/>
      <c r="Q15" s="67" t="s">
        <v>579</v>
      </c>
      <c r="R15" s="104" t="s">
        <v>580</v>
      </c>
      <c r="S15" s="104"/>
      <c r="T15" s="105"/>
      <c r="U15" s="96" t="s">
        <v>581</v>
      </c>
    </row>
    <row r="16" spans="1:21" ht="23.25" customHeight="1" x14ac:dyDescent="0.25">
      <c r="B16" s="72" t="s">
        <v>26</v>
      </c>
      <c r="C16" s="72" t="s">
        <v>26</v>
      </c>
      <c r="D16" s="72" t="s">
        <v>0</v>
      </c>
      <c r="E16" s="72" t="s">
        <v>29</v>
      </c>
      <c r="F16" s="72" t="s">
        <v>5</v>
      </c>
      <c r="G16" s="72" t="s">
        <v>1</v>
      </c>
      <c r="H16" s="72" t="s">
        <v>29</v>
      </c>
      <c r="I16" s="72" t="s">
        <v>6</v>
      </c>
      <c r="J16" s="72" t="s">
        <v>25</v>
      </c>
      <c r="K16" s="150"/>
      <c r="L16" s="72" t="s">
        <v>5</v>
      </c>
      <c r="M16" s="72" t="s">
        <v>6</v>
      </c>
      <c r="N16" s="72" t="s">
        <v>25</v>
      </c>
      <c r="O16" s="100"/>
      <c r="P16" s="40"/>
      <c r="Q16" s="102" t="s">
        <v>555</v>
      </c>
      <c r="R16" s="102" t="s">
        <v>543</v>
      </c>
      <c r="S16" s="63" t="s">
        <v>544</v>
      </c>
      <c r="T16" s="66" t="s">
        <v>2</v>
      </c>
      <c r="U16" s="97"/>
    </row>
    <row r="17" spans="1:21" x14ac:dyDescent="0.25">
      <c r="B17" s="73"/>
      <c r="C17" s="73"/>
      <c r="D17" s="73"/>
      <c r="E17" s="73"/>
      <c r="F17" s="73"/>
      <c r="G17" s="73"/>
      <c r="H17" s="73"/>
      <c r="I17" s="73"/>
      <c r="J17" s="73"/>
      <c r="K17" s="151"/>
      <c r="L17" s="73"/>
      <c r="M17" s="73"/>
      <c r="N17" s="73"/>
      <c r="O17" s="101"/>
      <c r="P17" s="51"/>
      <c r="Q17" s="103"/>
      <c r="R17" s="103"/>
      <c r="S17" s="41" t="s">
        <v>3</v>
      </c>
      <c r="T17" s="41" t="s">
        <v>4</v>
      </c>
      <c r="U17" s="98"/>
    </row>
    <row r="18" spans="1:21" s="55" customFormat="1" ht="48" customHeight="1" x14ac:dyDescent="0.25">
      <c r="A18" s="56"/>
      <c r="B18" s="140" t="s">
        <v>558</v>
      </c>
      <c r="C18" s="58" t="s">
        <v>449</v>
      </c>
      <c r="D18" s="48" t="s">
        <v>37</v>
      </c>
      <c r="E18" s="48" t="s">
        <v>492</v>
      </c>
      <c r="F18" s="43">
        <f t="shared" ref="F18:F55" si="0">IF(D18="MUY ALTA",5,IF(D18="ALTA",4,IF(D18="MODERADA",3,IF(D18="BAJA",2,IF(D18="MUY BAJA",1,"")))))</f>
        <v>1</v>
      </c>
      <c r="G18" s="48" t="s">
        <v>41</v>
      </c>
      <c r="H18" s="48">
        <v>6</v>
      </c>
      <c r="I18" s="43">
        <f t="shared" ref="I18:I55" si="1">IF(G18="SUPERIOR",5,IF(G18="MAYOR",4,IF(G18="IMPORTANTE",3,IF(G18="MENOR",2,IF(G18="INFERIOR",1,"")))))</f>
        <v>4</v>
      </c>
      <c r="J18" s="44">
        <f>VALUE(CONCATENATE(F18,I18))</f>
        <v>14</v>
      </c>
      <c r="K18" s="45" t="str">
        <f>VLOOKUP(J18,'3. Severidad'!$E$6:$F$31,2,0)</f>
        <v>ALTO</v>
      </c>
      <c r="L18" s="127">
        <f>+AVERAGE(F18:F19)</f>
        <v>2.5</v>
      </c>
      <c r="M18" s="127">
        <f>+AVERAGE(I18:I19)</f>
        <v>3.5</v>
      </c>
      <c r="N18" s="133">
        <v>34</v>
      </c>
      <c r="O18" s="125" t="str">
        <f>VLOOKUP(N18,'3. Severidad'!$E$7:$F$31,2,0)</f>
        <v>EXTREMO</v>
      </c>
      <c r="P18" s="46"/>
      <c r="Q18" s="140" t="s">
        <v>563</v>
      </c>
      <c r="R18" s="58" t="s">
        <v>561</v>
      </c>
      <c r="S18" s="48" t="s">
        <v>525</v>
      </c>
      <c r="T18" s="48" t="s">
        <v>526</v>
      </c>
      <c r="U18" s="125" t="s">
        <v>23</v>
      </c>
    </row>
    <row r="19" spans="1:21" s="55" customFormat="1" ht="60" x14ac:dyDescent="0.25">
      <c r="A19" s="56"/>
      <c r="B19" s="142"/>
      <c r="C19" s="57" t="s">
        <v>450</v>
      </c>
      <c r="D19" s="42" t="s">
        <v>34</v>
      </c>
      <c r="E19" s="42" t="s">
        <v>493</v>
      </c>
      <c r="F19" s="43">
        <f t="shared" si="0"/>
        <v>4</v>
      </c>
      <c r="G19" s="42" t="s">
        <v>40</v>
      </c>
      <c r="H19" s="42">
        <v>11</v>
      </c>
      <c r="I19" s="43">
        <f t="shared" si="1"/>
        <v>3</v>
      </c>
      <c r="J19" s="44">
        <f t="shared" ref="J19:J60" si="2">VALUE(CONCATENATE(F19,I19))</f>
        <v>43</v>
      </c>
      <c r="K19" s="45" t="str">
        <f>VLOOKUP(J19,'3. Severidad'!$E$6:$F$31,2,0)</f>
        <v>ALTO</v>
      </c>
      <c r="L19" s="129"/>
      <c r="M19" s="129"/>
      <c r="N19" s="135"/>
      <c r="O19" s="126"/>
      <c r="P19" s="49"/>
      <c r="Q19" s="142"/>
      <c r="R19" s="57" t="s">
        <v>562</v>
      </c>
      <c r="S19" s="42" t="s">
        <v>528</v>
      </c>
      <c r="T19" s="42" t="s">
        <v>526</v>
      </c>
      <c r="U19" s="126"/>
    </row>
    <row r="20" spans="1:21" s="55" customFormat="1" ht="60" x14ac:dyDescent="0.25">
      <c r="A20" s="56"/>
      <c r="B20" s="140" t="s">
        <v>559</v>
      </c>
      <c r="C20" s="58" t="s">
        <v>451</v>
      </c>
      <c r="D20" s="48" t="s">
        <v>37</v>
      </c>
      <c r="E20" s="48" t="s">
        <v>492</v>
      </c>
      <c r="F20" s="43">
        <f t="shared" si="0"/>
        <v>1</v>
      </c>
      <c r="G20" s="48" t="s">
        <v>41</v>
      </c>
      <c r="H20" s="48">
        <v>8</v>
      </c>
      <c r="I20" s="43">
        <f t="shared" si="1"/>
        <v>4</v>
      </c>
      <c r="J20" s="44">
        <f t="shared" si="2"/>
        <v>14</v>
      </c>
      <c r="K20" s="45" t="str">
        <f>VLOOKUP(J20,'3. Severidad'!$E$6:$F$31,2,0)</f>
        <v>ALTO</v>
      </c>
      <c r="L20" s="127">
        <f>+AVERAGE(F20:F22)</f>
        <v>1</v>
      </c>
      <c r="M20" s="130">
        <f>+AVERAGE(I20:I22)</f>
        <v>2</v>
      </c>
      <c r="N20" s="133">
        <f t="shared" ref="N20" si="3">VALUE(CONCATENATE(L20,M20))</f>
        <v>12</v>
      </c>
      <c r="O20" s="125" t="str">
        <f>VLOOKUP(N20,'3. Severidad'!$E$7:$F$31,2,0)</f>
        <v>BAJO</v>
      </c>
      <c r="P20" s="46"/>
      <c r="Q20" s="140" t="s">
        <v>557</v>
      </c>
      <c r="R20" s="58" t="s">
        <v>564</v>
      </c>
      <c r="S20" s="48" t="s">
        <v>528</v>
      </c>
      <c r="T20" s="48" t="s">
        <v>526</v>
      </c>
      <c r="U20" s="125" t="s">
        <v>22</v>
      </c>
    </row>
    <row r="21" spans="1:21" s="55" customFormat="1" ht="72" x14ac:dyDescent="0.25">
      <c r="A21" s="56"/>
      <c r="B21" s="141"/>
      <c r="C21" s="57" t="s">
        <v>452</v>
      </c>
      <c r="D21" s="42" t="s">
        <v>37</v>
      </c>
      <c r="E21" s="42" t="s">
        <v>492</v>
      </c>
      <c r="F21" s="43">
        <f t="shared" si="0"/>
        <v>1</v>
      </c>
      <c r="G21" s="42" t="s">
        <v>38</v>
      </c>
      <c r="H21" s="42">
        <v>23</v>
      </c>
      <c r="I21" s="43">
        <f t="shared" si="1"/>
        <v>1</v>
      </c>
      <c r="J21" s="44">
        <f t="shared" si="2"/>
        <v>11</v>
      </c>
      <c r="K21" s="45" t="str">
        <f>VLOOKUP(J21,'3. Severidad'!$E$6:$F$31,2,0)</f>
        <v>BAJO</v>
      </c>
      <c r="L21" s="128"/>
      <c r="M21" s="131"/>
      <c r="N21" s="134"/>
      <c r="O21" s="136"/>
      <c r="P21" s="46"/>
      <c r="Q21" s="141"/>
      <c r="R21" s="57" t="s">
        <v>498</v>
      </c>
      <c r="S21" s="42" t="s">
        <v>529</v>
      </c>
      <c r="T21" s="42" t="s">
        <v>526</v>
      </c>
      <c r="U21" s="136"/>
    </row>
    <row r="22" spans="1:21" s="55" customFormat="1" ht="48" x14ac:dyDescent="0.25">
      <c r="A22" s="56"/>
      <c r="B22" s="142"/>
      <c r="C22" s="58" t="s">
        <v>453</v>
      </c>
      <c r="D22" s="48" t="s">
        <v>37</v>
      </c>
      <c r="E22" s="48" t="s">
        <v>492</v>
      </c>
      <c r="F22" s="43">
        <f t="shared" si="0"/>
        <v>1</v>
      </c>
      <c r="G22" s="48" t="s">
        <v>38</v>
      </c>
      <c r="H22" s="48">
        <v>23</v>
      </c>
      <c r="I22" s="43">
        <f t="shared" si="1"/>
        <v>1</v>
      </c>
      <c r="J22" s="44">
        <f t="shared" si="2"/>
        <v>11</v>
      </c>
      <c r="K22" s="45" t="str">
        <f>VLOOKUP(J22,'3. Severidad'!$E$6:$F$31,2,0)</f>
        <v>BAJO</v>
      </c>
      <c r="L22" s="129"/>
      <c r="M22" s="132"/>
      <c r="N22" s="135"/>
      <c r="O22" s="126"/>
      <c r="P22" s="46"/>
      <c r="Q22" s="142"/>
      <c r="R22" s="58" t="s">
        <v>499</v>
      </c>
      <c r="S22" s="48" t="s">
        <v>528</v>
      </c>
      <c r="T22" s="48" t="s">
        <v>526</v>
      </c>
      <c r="U22" s="126"/>
    </row>
    <row r="23" spans="1:21" s="55" customFormat="1" ht="48" customHeight="1" x14ac:dyDescent="0.25">
      <c r="A23" s="56"/>
      <c r="B23" s="152" t="s">
        <v>565</v>
      </c>
      <c r="C23" s="57" t="s">
        <v>454</v>
      </c>
      <c r="D23" s="42" t="s">
        <v>36</v>
      </c>
      <c r="E23" s="42" t="s">
        <v>494</v>
      </c>
      <c r="F23" s="43">
        <f t="shared" si="0"/>
        <v>2</v>
      </c>
      <c r="G23" s="42" t="s">
        <v>42</v>
      </c>
      <c r="H23" s="42">
        <v>3</v>
      </c>
      <c r="I23" s="43">
        <f t="shared" si="1"/>
        <v>5</v>
      </c>
      <c r="J23" s="44">
        <f t="shared" si="2"/>
        <v>25</v>
      </c>
      <c r="K23" s="45" t="str">
        <f>VLOOKUP(J23,'3. Severidad'!$E$6:$F$31,2,0)</f>
        <v>EXTREMO</v>
      </c>
      <c r="L23" s="127">
        <f>+AVERAGE(F23:F27)</f>
        <v>1.6</v>
      </c>
      <c r="M23" s="127">
        <f>+AVERAGE(I23:I27)</f>
        <v>2.6</v>
      </c>
      <c r="N23" s="133">
        <v>23</v>
      </c>
      <c r="O23" s="125" t="str">
        <f>VLOOKUP(N23,'3. Severidad'!$E$7:$F$31,2,0)</f>
        <v>MODERADO</v>
      </c>
      <c r="P23" s="46"/>
      <c r="Q23" s="140" t="s">
        <v>563</v>
      </c>
      <c r="R23" s="57" t="s">
        <v>500</v>
      </c>
      <c r="S23" s="42" t="s">
        <v>530</v>
      </c>
      <c r="T23" s="42" t="s">
        <v>526</v>
      </c>
      <c r="U23" s="137" t="s">
        <v>21</v>
      </c>
    </row>
    <row r="24" spans="1:21" s="55" customFormat="1" ht="48" customHeight="1" x14ac:dyDescent="0.25">
      <c r="A24" s="56"/>
      <c r="B24" s="153"/>
      <c r="C24" s="58" t="s">
        <v>455</v>
      </c>
      <c r="D24" s="48" t="s">
        <v>37</v>
      </c>
      <c r="E24" s="48" t="s">
        <v>492</v>
      </c>
      <c r="F24" s="43">
        <f t="shared" si="0"/>
        <v>1</v>
      </c>
      <c r="G24" s="48" t="s">
        <v>38</v>
      </c>
      <c r="H24" s="48">
        <v>21</v>
      </c>
      <c r="I24" s="43">
        <f t="shared" si="1"/>
        <v>1</v>
      </c>
      <c r="J24" s="44">
        <f t="shared" si="2"/>
        <v>11</v>
      </c>
      <c r="K24" s="45" t="str">
        <f>VLOOKUP(J24,'3. Severidad'!$E$6:$F$31,2,0)</f>
        <v>BAJO</v>
      </c>
      <c r="L24" s="128"/>
      <c r="M24" s="128"/>
      <c r="N24" s="134"/>
      <c r="O24" s="136"/>
      <c r="P24" s="46"/>
      <c r="Q24" s="141"/>
      <c r="R24" s="58" t="s">
        <v>501</v>
      </c>
      <c r="S24" s="48" t="s">
        <v>531</v>
      </c>
      <c r="T24" s="48" t="s">
        <v>526</v>
      </c>
      <c r="U24" s="138"/>
    </row>
    <row r="25" spans="1:21" s="55" customFormat="1" ht="60" x14ac:dyDescent="0.25">
      <c r="A25" s="56"/>
      <c r="B25" s="153"/>
      <c r="C25" s="57" t="s">
        <v>456</v>
      </c>
      <c r="D25" s="42" t="s">
        <v>36</v>
      </c>
      <c r="E25" s="42" t="s">
        <v>494</v>
      </c>
      <c r="F25" s="43">
        <f t="shared" si="0"/>
        <v>2</v>
      </c>
      <c r="G25" s="42" t="s">
        <v>39</v>
      </c>
      <c r="H25" s="42">
        <v>19</v>
      </c>
      <c r="I25" s="43">
        <f t="shared" si="1"/>
        <v>2</v>
      </c>
      <c r="J25" s="44">
        <f t="shared" si="2"/>
        <v>22</v>
      </c>
      <c r="K25" s="45" t="str">
        <f>VLOOKUP(J25,'3. Severidad'!$E$6:$F$31,2,0)</f>
        <v>BAJO</v>
      </c>
      <c r="L25" s="128"/>
      <c r="M25" s="128"/>
      <c r="N25" s="134"/>
      <c r="O25" s="136"/>
      <c r="P25" s="49"/>
      <c r="Q25" s="141"/>
      <c r="R25" s="58" t="s">
        <v>564</v>
      </c>
      <c r="S25" s="42" t="s">
        <v>532</v>
      </c>
      <c r="T25" s="42" t="s">
        <v>526</v>
      </c>
      <c r="U25" s="138"/>
    </row>
    <row r="26" spans="1:21" s="55" customFormat="1" ht="60" x14ac:dyDescent="0.25">
      <c r="A26" s="56"/>
      <c r="B26" s="153"/>
      <c r="C26" s="58" t="s">
        <v>457</v>
      </c>
      <c r="D26" s="48" t="s">
        <v>37</v>
      </c>
      <c r="E26" s="48" t="s">
        <v>492</v>
      </c>
      <c r="F26" s="43">
        <f t="shared" si="0"/>
        <v>1</v>
      </c>
      <c r="G26" s="48" t="s">
        <v>40</v>
      </c>
      <c r="H26" s="48">
        <v>13</v>
      </c>
      <c r="I26" s="43">
        <f t="shared" si="1"/>
        <v>3</v>
      </c>
      <c r="J26" s="44">
        <f t="shared" si="2"/>
        <v>13</v>
      </c>
      <c r="K26" s="45" t="str">
        <f>VLOOKUP(J26,'3. Severidad'!$E$6:$F$31,2,0)</f>
        <v>MODERADO</v>
      </c>
      <c r="L26" s="128"/>
      <c r="M26" s="128"/>
      <c r="N26" s="134"/>
      <c r="O26" s="136"/>
      <c r="P26" s="46"/>
      <c r="Q26" s="141"/>
      <c r="R26" s="58" t="s">
        <v>566</v>
      </c>
      <c r="S26" s="48" t="s">
        <v>532</v>
      </c>
      <c r="T26" s="48" t="s">
        <v>526</v>
      </c>
      <c r="U26" s="138"/>
    </row>
    <row r="27" spans="1:21" s="55" customFormat="1" ht="60" x14ac:dyDescent="0.25">
      <c r="A27" s="56"/>
      <c r="B27" s="154"/>
      <c r="C27" s="57" t="s">
        <v>458</v>
      </c>
      <c r="D27" s="42" t="s">
        <v>36</v>
      </c>
      <c r="E27" s="42" t="s">
        <v>494</v>
      </c>
      <c r="F27" s="43">
        <f t="shared" si="0"/>
        <v>2</v>
      </c>
      <c r="G27" s="42" t="s">
        <v>39</v>
      </c>
      <c r="H27" s="42">
        <v>19</v>
      </c>
      <c r="I27" s="43">
        <f t="shared" si="1"/>
        <v>2</v>
      </c>
      <c r="J27" s="44">
        <f t="shared" si="2"/>
        <v>22</v>
      </c>
      <c r="K27" s="45" t="str">
        <f>VLOOKUP(J27,'3. Severidad'!$E$6:$F$31,2,0)</f>
        <v>BAJO</v>
      </c>
      <c r="L27" s="129"/>
      <c r="M27" s="129"/>
      <c r="N27" s="135"/>
      <c r="O27" s="126"/>
      <c r="P27" s="46"/>
      <c r="Q27" s="142"/>
      <c r="R27" s="58" t="s">
        <v>564</v>
      </c>
      <c r="S27" s="42" t="s">
        <v>532</v>
      </c>
      <c r="T27" s="42" t="s">
        <v>526</v>
      </c>
      <c r="U27" s="139"/>
    </row>
    <row r="28" spans="1:21" s="55" customFormat="1" ht="48" x14ac:dyDescent="0.25">
      <c r="A28" s="56"/>
      <c r="B28" s="140" t="s">
        <v>567</v>
      </c>
      <c r="C28" s="58" t="s">
        <v>459</v>
      </c>
      <c r="D28" s="48" t="s">
        <v>37</v>
      </c>
      <c r="E28" s="48" t="s">
        <v>492</v>
      </c>
      <c r="F28" s="43">
        <f t="shared" si="0"/>
        <v>1</v>
      </c>
      <c r="G28" s="48" t="s">
        <v>40</v>
      </c>
      <c r="H28" s="48">
        <v>13</v>
      </c>
      <c r="I28" s="43">
        <f t="shared" si="1"/>
        <v>3</v>
      </c>
      <c r="J28" s="44">
        <f t="shared" si="2"/>
        <v>13</v>
      </c>
      <c r="K28" s="45" t="str">
        <f>VLOOKUP(J28,'3. Severidad'!$E$6:$F$31,2,0)</f>
        <v>MODERADO</v>
      </c>
      <c r="L28" s="127">
        <f>+AVERAGE(F28:F37)</f>
        <v>1.5</v>
      </c>
      <c r="M28" s="127">
        <f>+AVERAGE(I28:I37)</f>
        <v>2.6</v>
      </c>
      <c r="N28" s="133">
        <v>23</v>
      </c>
      <c r="O28" s="125" t="str">
        <f>VLOOKUP(N28,'3. Severidad'!$E$7:$F$31,2,0)</f>
        <v>MODERADO</v>
      </c>
      <c r="P28" s="46"/>
      <c r="Q28" s="140" t="s">
        <v>563</v>
      </c>
      <c r="R28" s="58" t="s">
        <v>502</v>
      </c>
      <c r="S28" s="48" t="s">
        <v>531</v>
      </c>
      <c r="T28" s="48" t="s">
        <v>526</v>
      </c>
      <c r="U28" s="137" t="s">
        <v>21</v>
      </c>
    </row>
    <row r="29" spans="1:21" s="55" customFormat="1" ht="60" x14ac:dyDescent="0.25">
      <c r="A29" s="56"/>
      <c r="B29" s="141"/>
      <c r="C29" s="57" t="s">
        <v>460</v>
      </c>
      <c r="D29" s="42" t="s">
        <v>35</v>
      </c>
      <c r="E29" s="42" t="s">
        <v>495</v>
      </c>
      <c r="F29" s="43">
        <f t="shared" si="0"/>
        <v>3</v>
      </c>
      <c r="G29" s="42" t="s">
        <v>39</v>
      </c>
      <c r="H29" s="42">
        <v>18</v>
      </c>
      <c r="I29" s="43">
        <f t="shared" si="1"/>
        <v>2</v>
      </c>
      <c r="J29" s="44">
        <f t="shared" si="2"/>
        <v>32</v>
      </c>
      <c r="K29" s="45" t="str">
        <f>VLOOKUP(J29,'3. Severidad'!$E$6:$F$31,2,0)</f>
        <v>MODERADO</v>
      </c>
      <c r="L29" s="128"/>
      <c r="M29" s="128"/>
      <c r="N29" s="134"/>
      <c r="O29" s="136"/>
      <c r="P29" s="46"/>
      <c r="Q29" s="141"/>
      <c r="R29" s="58" t="s">
        <v>564</v>
      </c>
      <c r="S29" s="42" t="s">
        <v>532</v>
      </c>
      <c r="T29" s="42" t="s">
        <v>526</v>
      </c>
      <c r="U29" s="138"/>
    </row>
    <row r="30" spans="1:21" s="55" customFormat="1" ht="24" x14ac:dyDescent="0.25">
      <c r="A30" s="56"/>
      <c r="B30" s="141"/>
      <c r="C30" s="58" t="s">
        <v>461</v>
      </c>
      <c r="D30" s="48" t="s">
        <v>37</v>
      </c>
      <c r="E30" s="48" t="s">
        <v>492</v>
      </c>
      <c r="F30" s="43">
        <f t="shared" si="0"/>
        <v>1</v>
      </c>
      <c r="G30" s="48" t="s">
        <v>39</v>
      </c>
      <c r="H30" s="48">
        <v>18</v>
      </c>
      <c r="I30" s="43">
        <f t="shared" si="1"/>
        <v>2</v>
      </c>
      <c r="J30" s="44">
        <f t="shared" si="2"/>
        <v>12</v>
      </c>
      <c r="K30" s="45" t="str">
        <f>VLOOKUP(J30,'3. Severidad'!$E$6:$F$31,2,0)</f>
        <v>BAJO</v>
      </c>
      <c r="L30" s="128"/>
      <c r="M30" s="128"/>
      <c r="N30" s="134"/>
      <c r="O30" s="136"/>
      <c r="P30" s="46"/>
      <c r="Q30" s="141"/>
      <c r="R30" s="58" t="s">
        <v>503</v>
      </c>
      <c r="S30" s="48" t="s">
        <v>531</v>
      </c>
      <c r="T30" s="48" t="s">
        <v>526</v>
      </c>
      <c r="U30" s="138"/>
    </row>
    <row r="31" spans="1:21" s="55" customFormat="1" ht="48" x14ac:dyDescent="0.25">
      <c r="A31" s="56"/>
      <c r="B31" s="141"/>
      <c r="C31" s="57" t="s">
        <v>462</v>
      </c>
      <c r="D31" s="42" t="s">
        <v>37</v>
      </c>
      <c r="E31" s="42" t="s">
        <v>492</v>
      </c>
      <c r="F31" s="43">
        <f t="shared" si="0"/>
        <v>1</v>
      </c>
      <c r="G31" s="42" t="s">
        <v>40</v>
      </c>
      <c r="H31" s="42">
        <v>13</v>
      </c>
      <c r="I31" s="43">
        <f t="shared" si="1"/>
        <v>3</v>
      </c>
      <c r="J31" s="44">
        <f t="shared" si="2"/>
        <v>13</v>
      </c>
      <c r="K31" s="45" t="str">
        <f>VLOOKUP(J31,'3. Severidad'!$E$6:$F$31,2,0)</f>
        <v>MODERADO</v>
      </c>
      <c r="L31" s="128"/>
      <c r="M31" s="128"/>
      <c r="N31" s="134"/>
      <c r="O31" s="136"/>
      <c r="P31" s="49"/>
      <c r="Q31" s="141"/>
      <c r="R31" s="57" t="s">
        <v>504</v>
      </c>
      <c r="S31" s="42" t="s">
        <v>532</v>
      </c>
      <c r="T31" s="42" t="s">
        <v>526</v>
      </c>
      <c r="U31" s="138"/>
    </row>
    <row r="32" spans="1:21" s="55" customFormat="1" ht="60" x14ac:dyDescent="0.25">
      <c r="A32" s="56"/>
      <c r="B32" s="141"/>
      <c r="C32" s="58" t="s">
        <v>463</v>
      </c>
      <c r="D32" s="48" t="s">
        <v>37</v>
      </c>
      <c r="E32" s="48" t="s">
        <v>492</v>
      </c>
      <c r="F32" s="43">
        <f t="shared" si="0"/>
        <v>1</v>
      </c>
      <c r="G32" s="48" t="s">
        <v>39</v>
      </c>
      <c r="H32" s="48">
        <v>18</v>
      </c>
      <c r="I32" s="43">
        <f t="shared" si="1"/>
        <v>2</v>
      </c>
      <c r="J32" s="44">
        <f t="shared" si="2"/>
        <v>12</v>
      </c>
      <c r="K32" s="45" t="str">
        <f>VLOOKUP(J32,'3. Severidad'!$E$6:$F$31,2,0)</f>
        <v>BAJO</v>
      </c>
      <c r="L32" s="128"/>
      <c r="M32" s="128"/>
      <c r="N32" s="134"/>
      <c r="O32" s="136"/>
      <c r="P32" s="46"/>
      <c r="Q32" s="141"/>
      <c r="R32" s="58" t="s">
        <v>564</v>
      </c>
      <c r="S32" s="48" t="s">
        <v>532</v>
      </c>
      <c r="T32" s="48" t="s">
        <v>526</v>
      </c>
      <c r="U32" s="138"/>
    </row>
    <row r="33" spans="1:21" s="55" customFormat="1" ht="60" x14ac:dyDescent="0.25">
      <c r="A33" s="56"/>
      <c r="B33" s="141"/>
      <c r="C33" s="57" t="s">
        <v>464</v>
      </c>
      <c r="D33" s="42" t="s">
        <v>37</v>
      </c>
      <c r="E33" s="42" t="s">
        <v>492</v>
      </c>
      <c r="F33" s="43">
        <f t="shared" si="0"/>
        <v>1</v>
      </c>
      <c r="G33" s="42" t="s">
        <v>39</v>
      </c>
      <c r="H33" s="42">
        <v>19</v>
      </c>
      <c r="I33" s="43">
        <f t="shared" si="1"/>
        <v>2</v>
      </c>
      <c r="J33" s="44">
        <f t="shared" si="2"/>
        <v>12</v>
      </c>
      <c r="K33" s="45" t="str">
        <f>VLOOKUP(J33,'3. Severidad'!$E$6:$F$31,2,0)</f>
        <v>BAJO</v>
      </c>
      <c r="L33" s="128"/>
      <c r="M33" s="128"/>
      <c r="N33" s="134"/>
      <c r="O33" s="136"/>
      <c r="P33" s="46"/>
      <c r="Q33" s="141"/>
      <c r="R33" s="58" t="s">
        <v>564</v>
      </c>
      <c r="S33" s="42" t="s">
        <v>532</v>
      </c>
      <c r="T33" s="42" t="s">
        <v>526</v>
      </c>
      <c r="U33" s="138"/>
    </row>
    <row r="34" spans="1:21" s="55" customFormat="1" ht="36" x14ac:dyDescent="0.25">
      <c r="A34" s="56"/>
      <c r="B34" s="141"/>
      <c r="C34" s="58" t="s">
        <v>465</v>
      </c>
      <c r="D34" s="48" t="s">
        <v>37</v>
      </c>
      <c r="E34" s="48" t="s">
        <v>492</v>
      </c>
      <c r="F34" s="43">
        <f t="shared" si="0"/>
        <v>1</v>
      </c>
      <c r="G34" s="48" t="s">
        <v>40</v>
      </c>
      <c r="H34" s="48">
        <v>14</v>
      </c>
      <c r="I34" s="43">
        <f t="shared" si="1"/>
        <v>3</v>
      </c>
      <c r="J34" s="44">
        <f t="shared" si="2"/>
        <v>13</v>
      </c>
      <c r="K34" s="45" t="str">
        <f>VLOOKUP(J34,'3. Severidad'!$E$6:$F$31,2,0)</f>
        <v>MODERADO</v>
      </c>
      <c r="L34" s="128"/>
      <c r="M34" s="128"/>
      <c r="N34" s="134"/>
      <c r="O34" s="136"/>
      <c r="P34" s="46"/>
      <c r="Q34" s="141"/>
      <c r="R34" s="58" t="s">
        <v>505</v>
      </c>
      <c r="S34" s="48" t="s">
        <v>533</v>
      </c>
      <c r="T34" s="48" t="s">
        <v>534</v>
      </c>
      <c r="U34" s="138"/>
    </row>
    <row r="35" spans="1:21" s="55" customFormat="1" ht="36" x14ac:dyDescent="0.25">
      <c r="A35" s="56"/>
      <c r="B35" s="141"/>
      <c r="C35" s="57" t="s">
        <v>466</v>
      </c>
      <c r="D35" s="42" t="s">
        <v>34</v>
      </c>
      <c r="E35" s="42" t="s">
        <v>493</v>
      </c>
      <c r="F35" s="43">
        <f t="shared" si="0"/>
        <v>4</v>
      </c>
      <c r="G35" s="42" t="s">
        <v>40</v>
      </c>
      <c r="H35" s="42">
        <v>14</v>
      </c>
      <c r="I35" s="43">
        <f t="shared" si="1"/>
        <v>3</v>
      </c>
      <c r="J35" s="44">
        <f t="shared" si="2"/>
        <v>43</v>
      </c>
      <c r="K35" s="45" t="str">
        <f>VLOOKUP(J35,'3. Severidad'!$E$6:$F$31,2,0)</f>
        <v>ALTO</v>
      </c>
      <c r="L35" s="128"/>
      <c r="M35" s="128"/>
      <c r="N35" s="134"/>
      <c r="O35" s="136"/>
      <c r="P35" s="46"/>
      <c r="Q35" s="141"/>
      <c r="R35" s="57" t="s">
        <v>506</v>
      </c>
      <c r="S35" s="42" t="s">
        <v>528</v>
      </c>
      <c r="T35" s="42" t="s">
        <v>526</v>
      </c>
      <c r="U35" s="138"/>
    </row>
    <row r="36" spans="1:21" s="55" customFormat="1" ht="36" x14ac:dyDescent="0.25">
      <c r="A36" s="56"/>
      <c r="B36" s="141"/>
      <c r="C36" s="58" t="s">
        <v>467</v>
      </c>
      <c r="D36" s="48" t="s">
        <v>37</v>
      </c>
      <c r="E36" s="48" t="s">
        <v>492</v>
      </c>
      <c r="F36" s="43">
        <f t="shared" si="0"/>
        <v>1</v>
      </c>
      <c r="G36" s="48" t="s">
        <v>40</v>
      </c>
      <c r="H36" s="48">
        <v>13</v>
      </c>
      <c r="I36" s="43">
        <f t="shared" si="1"/>
        <v>3</v>
      </c>
      <c r="J36" s="44">
        <f t="shared" si="2"/>
        <v>13</v>
      </c>
      <c r="K36" s="45" t="str">
        <f>VLOOKUP(J36,'3. Severidad'!$E$6:$F$31,2,0)</f>
        <v>MODERADO</v>
      </c>
      <c r="L36" s="128"/>
      <c r="M36" s="128"/>
      <c r="N36" s="134"/>
      <c r="O36" s="136"/>
      <c r="P36" s="46"/>
      <c r="Q36" s="141"/>
      <c r="R36" s="58" t="s">
        <v>506</v>
      </c>
      <c r="S36" s="48" t="s">
        <v>528</v>
      </c>
      <c r="T36" s="48" t="s">
        <v>526</v>
      </c>
      <c r="U36" s="138"/>
    </row>
    <row r="37" spans="1:21" s="55" customFormat="1" ht="60" x14ac:dyDescent="0.25">
      <c r="A37" s="56"/>
      <c r="B37" s="142"/>
      <c r="C37" s="57" t="s">
        <v>456</v>
      </c>
      <c r="D37" s="42" t="s">
        <v>37</v>
      </c>
      <c r="E37" s="42" t="s">
        <v>492</v>
      </c>
      <c r="F37" s="43">
        <f t="shared" si="0"/>
        <v>1</v>
      </c>
      <c r="G37" s="42" t="s">
        <v>40</v>
      </c>
      <c r="H37" s="42">
        <v>13</v>
      </c>
      <c r="I37" s="43">
        <f t="shared" si="1"/>
        <v>3</v>
      </c>
      <c r="J37" s="44">
        <f t="shared" si="2"/>
        <v>13</v>
      </c>
      <c r="K37" s="45" t="str">
        <f>VLOOKUP(J37,'3. Severidad'!$E$6:$F$31,2,0)</f>
        <v>MODERADO</v>
      </c>
      <c r="L37" s="129"/>
      <c r="M37" s="129"/>
      <c r="N37" s="135"/>
      <c r="O37" s="126"/>
      <c r="P37" s="49"/>
      <c r="Q37" s="142"/>
      <c r="R37" s="58" t="s">
        <v>564</v>
      </c>
      <c r="S37" s="42" t="s">
        <v>532</v>
      </c>
      <c r="T37" s="42" t="s">
        <v>526</v>
      </c>
      <c r="U37" s="139"/>
    </row>
    <row r="38" spans="1:21" s="55" customFormat="1" ht="60" x14ac:dyDescent="0.25">
      <c r="A38" s="56"/>
      <c r="B38" s="152" t="s">
        <v>568</v>
      </c>
      <c r="C38" s="57" t="s">
        <v>468</v>
      </c>
      <c r="D38" s="42" t="s">
        <v>37</v>
      </c>
      <c r="E38" s="42" t="s">
        <v>492</v>
      </c>
      <c r="F38" s="43">
        <f t="shared" si="0"/>
        <v>1</v>
      </c>
      <c r="G38" s="42" t="s">
        <v>39</v>
      </c>
      <c r="H38" s="42">
        <v>18</v>
      </c>
      <c r="I38" s="43">
        <f t="shared" si="1"/>
        <v>2</v>
      </c>
      <c r="J38" s="44">
        <f t="shared" si="2"/>
        <v>12</v>
      </c>
      <c r="K38" s="45" t="str">
        <f>VLOOKUP(J38,'3. Severidad'!$E$6:$F$31,2,0)</f>
        <v>BAJO</v>
      </c>
      <c r="L38" s="127">
        <f>+AVERAGE(F38:F49)</f>
        <v>2.0833333333333335</v>
      </c>
      <c r="M38" s="127">
        <f>+AVERAGE(I38:I49)</f>
        <v>2.8333333333333335</v>
      </c>
      <c r="N38" s="133">
        <v>23</v>
      </c>
      <c r="O38" s="125" t="str">
        <f>VLOOKUP(N38,'3. Severidad'!$E$7:$F$31,2,0)</f>
        <v>MODERADO</v>
      </c>
      <c r="P38" s="46"/>
      <c r="Q38" s="140" t="s">
        <v>563</v>
      </c>
      <c r="R38" s="58" t="s">
        <v>564</v>
      </c>
      <c r="S38" s="42" t="s">
        <v>532</v>
      </c>
      <c r="T38" s="42" t="s">
        <v>526</v>
      </c>
      <c r="U38" s="137" t="s">
        <v>21</v>
      </c>
    </row>
    <row r="39" spans="1:21" s="55" customFormat="1" ht="48" customHeight="1" x14ac:dyDescent="0.25">
      <c r="A39" s="56"/>
      <c r="B39" s="153"/>
      <c r="C39" s="58" t="s">
        <v>454</v>
      </c>
      <c r="D39" s="48" t="s">
        <v>36</v>
      </c>
      <c r="E39" s="48" t="s">
        <v>494</v>
      </c>
      <c r="F39" s="43">
        <f t="shared" si="0"/>
        <v>2</v>
      </c>
      <c r="G39" s="48" t="s">
        <v>42</v>
      </c>
      <c r="H39" s="48">
        <v>3</v>
      </c>
      <c r="I39" s="43">
        <f t="shared" si="1"/>
        <v>5</v>
      </c>
      <c r="J39" s="44">
        <f t="shared" si="2"/>
        <v>25</v>
      </c>
      <c r="K39" s="45" t="str">
        <f>VLOOKUP(J39,'3. Severidad'!$E$6:$F$31,2,0)</f>
        <v>EXTREMO</v>
      </c>
      <c r="L39" s="128"/>
      <c r="M39" s="128"/>
      <c r="N39" s="134"/>
      <c r="O39" s="136"/>
      <c r="P39" s="46"/>
      <c r="Q39" s="141"/>
      <c r="R39" s="58" t="s">
        <v>500</v>
      </c>
      <c r="S39" s="48" t="s">
        <v>530</v>
      </c>
      <c r="T39" s="48" t="s">
        <v>526</v>
      </c>
      <c r="U39" s="138"/>
    </row>
    <row r="40" spans="1:21" s="55" customFormat="1" ht="60" x14ac:dyDescent="0.25">
      <c r="A40" s="56"/>
      <c r="B40" s="153"/>
      <c r="C40" s="58" t="s">
        <v>469</v>
      </c>
      <c r="D40" s="48" t="s">
        <v>36</v>
      </c>
      <c r="E40" s="48" t="s">
        <v>496</v>
      </c>
      <c r="F40" s="43">
        <f t="shared" si="0"/>
        <v>2</v>
      </c>
      <c r="G40" s="48" t="s">
        <v>41</v>
      </c>
      <c r="H40" s="48">
        <v>8</v>
      </c>
      <c r="I40" s="43">
        <f t="shared" si="1"/>
        <v>4</v>
      </c>
      <c r="J40" s="44">
        <f t="shared" si="2"/>
        <v>24</v>
      </c>
      <c r="K40" s="45" t="str">
        <f>VLOOKUP(J40,'3. Severidad'!$E$6:$F$31,2,0)</f>
        <v>ALTO</v>
      </c>
      <c r="L40" s="128"/>
      <c r="M40" s="128"/>
      <c r="N40" s="134"/>
      <c r="O40" s="136"/>
      <c r="P40" s="46"/>
      <c r="Q40" s="141"/>
      <c r="R40" s="58" t="s">
        <v>564</v>
      </c>
      <c r="S40" s="48" t="s">
        <v>532</v>
      </c>
      <c r="T40" s="48" t="s">
        <v>526</v>
      </c>
      <c r="U40" s="138"/>
    </row>
    <row r="41" spans="1:21" s="55" customFormat="1" ht="48" x14ac:dyDescent="0.25">
      <c r="A41" s="56"/>
      <c r="B41" s="153"/>
      <c r="C41" s="57" t="s">
        <v>470</v>
      </c>
      <c r="D41" s="42" t="s">
        <v>34</v>
      </c>
      <c r="E41" s="42" t="s">
        <v>493</v>
      </c>
      <c r="F41" s="43">
        <f t="shared" si="0"/>
        <v>4</v>
      </c>
      <c r="G41" s="42" t="s">
        <v>40</v>
      </c>
      <c r="H41" s="42">
        <v>11</v>
      </c>
      <c r="I41" s="43">
        <f t="shared" si="1"/>
        <v>3</v>
      </c>
      <c r="J41" s="44">
        <f t="shared" si="2"/>
        <v>43</v>
      </c>
      <c r="K41" s="45" t="str">
        <f>VLOOKUP(J41,'3. Severidad'!$E$6:$F$31,2,0)</f>
        <v>ALTO</v>
      </c>
      <c r="L41" s="128"/>
      <c r="M41" s="128"/>
      <c r="N41" s="134"/>
      <c r="O41" s="136"/>
      <c r="P41" s="49"/>
      <c r="Q41" s="141"/>
      <c r="R41" s="57" t="s">
        <v>507</v>
      </c>
      <c r="S41" s="42" t="s">
        <v>535</v>
      </c>
      <c r="T41" s="42" t="s">
        <v>526</v>
      </c>
      <c r="U41" s="138"/>
    </row>
    <row r="42" spans="1:21" s="55" customFormat="1" ht="48" x14ac:dyDescent="0.25">
      <c r="A42" s="56"/>
      <c r="B42" s="153"/>
      <c r="C42" s="58" t="s">
        <v>471</v>
      </c>
      <c r="D42" s="48" t="s">
        <v>35</v>
      </c>
      <c r="E42" s="48" t="s">
        <v>495</v>
      </c>
      <c r="F42" s="43">
        <f t="shared" si="0"/>
        <v>3</v>
      </c>
      <c r="G42" s="48" t="s">
        <v>39</v>
      </c>
      <c r="H42" s="48">
        <v>18</v>
      </c>
      <c r="I42" s="43">
        <f t="shared" si="1"/>
        <v>2</v>
      </c>
      <c r="J42" s="44">
        <f t="shared" si="2"/>
        <v>32</v>
      </c>
      <c r="K42" s="45" t="str">
        <f>VLOOKUP(J42,'3. Severidad'!$E$6:$F$31,2,0)</f>
        <v>MODERADO</v>
      </c>
      <c r="L42" s="128"/>
      <c r="M42" s="128"/>
      <c r="N42" s="134"/>
      <c r="O42" s="136"/>
      <c r="P42" s="46"/>
      <c r="Q42" s="141"/>
      <c r="R42" s="58" t="s">
        <v>508</v>
      </c>
      <c r="S42" s="48" t="s">
        <v>531</v>
      </c>
      <c r="T42" s="48" t="s">
        <v>526</v>
      </c>
      <c r="U42" s="138"/>
    </row>
    <row r="43" spans="1:21" s="55" customFormat="1" ht="72" x14ac:dyDescent="0.25">
      <c r="A43" s="56"/>
      <c r="B43" s="153"/>
      <c r="C43" s="57" t="s">
        <v>472</v>
      </c>
      <c r="D43" s="42" t="s">
        <v>34</v>
      </c>
      <c r="E43" s="42" t="s">
        <v>493</v>
      </c>
      <c r="F43" s="43">
        <f t="shared" si="0"/>
        <v>4</v>
      </c>
      <c r="G43" s="42" t="s">
        <v>40</v>
      </c>
      <c r="H43" s="42">
        <v>13</v>
      </c>
      <c r="I43" s="43">
        <f t="shared" si="1"/>
        <v>3</v>
      </c>
      <c r="J43" s="44">
        <f t="shared" si="2"/>
        <v>43</v>
      </c>
      <c r="K43" s="45" t="str">
        <f>VLOOKUP(J43,'3. Severidad'!$E$6:$F$31,2,0)</f>
        <v>ALTO</v>
      </c>
      <c r="L43" s="128"/>
      <c r="M43" s="128"/>
      <c r="N43" s="134"/>
      <c r="O43" s="136"/>
      <c r="P43" s="46"/>
      <c r="Q43" s="141"/>
      <c r="R43" s="57" t="s">
        <v>509</v>
      </c>
      <c r="S43" s="42" t="s">
        <v>536</v>
      </c>
      <c r="T43" s="42" t="s">
        <v>526</v>
      </c>
      <c r="U43" s="138"/>
    </row>
    <row r="44" spans="1:21" s="55" customFormat="1" ht="48" x14ac:dyDescent="0.25">
      <c r="A44" s="56"/>
      <c r="B44" s="153"/>
      <c r="C44" s="58" t="s">
        <v>473</v>
      </c>
      <c r="D44" s="48" t="s">
        <v>37</v>
      </c>
      <c r="E44" s="48" t="s">
        <v>492</v>
      </c>
      <c r="F44" s="43">
        <f t="shared" si="0"/>
        <v>1</v>
      </c>
      <c r="G44" s="48" t="s">
        <v>40</v>
      </c>
      <c r="H44" s="48">
        <v>13</v>
      </c>
      <c r="I44" s="43">
        <f t="shared" si="1"/>
        <v>3</v>
      </c>
      <c r="J44" s="44">
        <f t="shared" si="2"/>
        <v>13</v>
      </c>
      <c r="K44" s="45" t="str">
        <f>VLOOKUP(J44,'3. Severidad'!$E$6:$F$31,2,0)</f>
        <v>MODERADO</v>
      </c>
      <c r="L44" s="128"/>
      <c r="M44" s="128"/>
      <c r="N44" s="134"/>
      <c r="O44" s="136"/>
      <c r="P44" s="46"/>
      <c r="Q44" s="141"/>
      <c r="R44" s="58" t="s">
        <v>510</v>
      </c>
      <c r="S44" s="48" t="s">
        <v>537</v>
      </c>
      <c r="T44" s="48" t="s">
        <v>526</v>
      </c>
      <c r="U44" s="138"/>
    </row>
    <row r="45" spans="1:21" s="55" customFormat="1" ht="48" customHeight="1" x14ac:dyDescent="0.25">
      <c r="A45" s="56"/>
      <c r="B45" s="153"/>
      <c r="C45" s="57" t="s">
        <v>461</v>
      </c>
      <c r="D45" s="42" t="s">
        <v>37</v>
      </c>
      <c r="E45" s="42" t="s">
        <v>492</v>
      </c>
      <c r="F45" s="43">
        <f t="shared" si="0"/>
        <v>1</v>
      </c>
      <c r="G45" s="42" t="s">
        <v>39</v>
      </c>
      <c r="H45" s="42">
        <v>18</v>
      </c>
      <c r="I45" s="43">
        <f t="shared" si="1"/>
        <v>2</v>
      </c>
      <c r="J45" s="44">
        <f t="shared" si="2"/>
        <v>12</v>
      </c>
      <c r="K45" s="45" t="str">
        <f>VLOOKUP(J45,'3. Severidad'!$E$6:$F$31,2,0)</f>
        <v>BAJO</v>
      </c>
      <c r="L45" s="128"/>
      <c r="M45" s="128"/>
      <c r="N45" s="134"/>
      <c r="O45" s="136"/>
      <c r="P45" s="46"/>
      <c r="Q45" s="141"/>
      <c r="R45" s="57" t="s">
        <v>503</v>
      </c>
      <c r="S45" s="42" t="s">
        <v>531</v>
      </c>
      <c r="T45" s="42" t="s">
        <v>526</v>
      </c>
      <c r="U45" s="138"/>
    </row>
    <row r="46" spans="1:21" s="55" customFormat="1" ht="48" customHeight="1" x14ac:dyDescent="0.25">
      <c r="A46" s="56"/>
      <c r="B46" s="153"/>
      <c r="C46" s="58" t="s">
        <v>474</v>
      </c>
      <c r="D46" s="48" t="s">
        <v>37</v>
      </c>
      <c r="E46" s="48" t="s">
        <v>492</v>
      </c>
      <c r="F46" s="43">
        <f t="shared" si="0"/>
        <v>1</v>
      </c>
      <c r="G46" s="48" t="s">
        <v>40</v>
      </c>
      <c r="H46" s="48">
        <v>14</v>
      </c>
      <c r="I46" s="43">
        <f t="shared" si="1"/>
        <v>3</v>
      </c>
      <c r="J46" s="44">
        <f t="shared" si="2"/>
        <v>13</v>
      </c>
      <c r="K46" s="45" t="str">
        <f>VLOOKUP(J46,'3. Severidad'!$E$6:$F$31,2,0)</f>
        <v>MODERADO</v>
      </c>
      <c r="L46" s="128"/>
      <c r="M46" s="128"/>
      <c r="N46" s="134"/>
      <c r="O46" s="136"/>
      <c r="P46" s="46"/>
      <c r="Q46" s="141"/>
      <c r="R46" s="58" t="s">
        <v>511</v>
      </c>
      <c r="S46" s="48" t="s">
        <v>538</v>
      </c>
      <c r="T46" s="48" t="s">
        <v>526</v>
      </c>
      <c r="U46" s="138"/>
    </row>
    <row r="47" spans="1:21" s="55" customFormat="1" ht="60" x14ac:dyDescent="0.25">
      <c r="A47" s="56"/>
      <c r="B47" s="153"/>
      <c r="C47" s="57" t="s">
        <v>475</v>
      </c>
      <c r="D47" s="42" t="s">
        <v>37</v>
      </c>
      <c r="E47" s="42" t="s">
        <v>492</v>
      </c>
      <c r="F47" s="43">
        <f t="shared" si="0"/>
        <v>1</v>
      </c>
      <c r="G47" s="42" t="s">
        <v>40</v>
      </c>
      <c r="H47" s="42">
        <v>13</v>
      </c>
      <c r="I47" s="43">
        <f t="shared" si="1"/>
        <v>3</v>
      </c>
      <c r="J47" s="44">
        <f t="shared" si="2"/>
        <v>13</v>
      </c>
      <c r="K47" s="45" t="str">
        <f>VLOOKUP(J47,'3. Severidad'!$E$6:$F$31,2,0)</f>
        <v>MODERADO</v>
      </c>
      <c r="L47" s="128"/>
      <c r="M47" s="128"/>
      <c r="N47" s="134"/>
      <c r="O47" s="136"/>
      <c r="P47" s="49"/>
      <c r="Q47" s="141"/>
      <c r="R47" s="58" t="s">
        <v>564</v>
      </c>
      <c r="S47" s="42" t="s">
        <v>532</v>
      </c>
      <c r="T47" s="42" t="s">
        <v>526</v>
      </c>
      <c r="U47" s="138"/>
    </row>
    <row r="48" spans="1:21" s="55" customFormat="1" ht="60" x14ac:dyDescent="0.25">
      <c r="A48" s="56"/>
      <c r="B48" s="153"/>
      <c r="C48" s="58" t="s">
        <v>476</v>
      </c>
      <c r="D48" s="48" t="s">
        <v>35</v>
      </c>
      <c r="E48" s="48" t="s">
        <v>495</v>
      </c>
      <c r="F48" s="43">
        <f t="shared" si="0"/>
        <v>3</v>
      </c>
      <c r="G48" s="48" t="s">
        <v>39</v>
      </c>
      <c r="H48" s="48">
        <v>18</v>
      </c>
      <c r="I48" s="43">
        <f t="shared" si="1"/>
        <v>2</v>
      </c>
      <c r="J48" s="44">
        <f t="shared" si="2"/>
        <v>32</v>
      </c>
      <c r="K48" s="45" t="str">
        <f>VLOOKUP(J48,'3. Severidad'!$E$6:$F$31,2,0)</f>
        <v>MODERADO</v>
      </c>
      <c r="L48" s="128"/>
      <c r="M48" s="128"/>
      <c r="N48" s="134"/>
      <c r="O48" s="136"/>
      <c r="P48" s="46"/>
      <c r="Q48" s="141"/>
      <c r="R48" s="58" t="s">
        <v>564</v>
      </c>
      <c r="S48" s="48" t="s">
        <v>532</v>
      </c>
      <c r="T48" s="48" t="s">
        <v>526</v>
      </c>
      <c r="U48" s="138"/>
    </row>
    <row r="49" spans="1:21" s="55" customFormat="1" ht="48" customHeight="1" x14ac:dyDescent="0.25">
      <c r="A49" s="56"/>
      <c r="B49" s="154"/>
      <c r="C49" s="57" t="s">
        <v>477</v>
      </c>
      <c r="D49" s="42" t="s">
        <v>36</v>
      </c>
      <c r="E49" s="42" t="s">
        <v>494</v>
      </c>
      <c r="F49" s="43">
        <f t="shared" si="0"/>
        <v>2</v>
      </c>
      <c r="G49" s="42" t="s">
        <v>39</v>
      </c>
      <c r="H49" s="42">
        <v>18</v>
      </c>
      <c r="I49" s="43">
        <f t="shared" si="1"/>
        <v>2</v>
      </c>
      <c r="J49" s="44">
        <f t="shared" si="2"/>
        <v>22</v>
      </c>
      <c r="K49" s="45" t="str">
        <f>VLOOKUP(J49,'3. Severidad'!$E$6:$F$31,2,0)</f>
        <v>BAJO</v>
      </c>
      <c r="L49" s="129"/>
      <c r="M49" s="129"/>
      <c r="N49" s="135"/>
      <c r="O49" s="126"/>
      <c r="P49" s="46"/>
      <c r="Q49" s="142"/>
      <c r="R49" s="57" t="s">
        <v>512</v>
      </c>
      <c r="S49" s="42" t="s">
        <v>530</v>
      </c>
      <c r="T49" s="42" t="s">
        <v>526</v>
      </c>
      <c r="U49" s="139"/>
    </row>
    <row r="50" spans="1:21" s="55" customFormat="1" ht="72" x14ac:dyDescent="0.25">
      <c r="A50" s="56"/>
      <c r="B50" s="140" t="s">
        <v>570</v>
      </c>
      <c r="C50" s="58" t="s">
        <v>457</v>
      </c>
      <c r="D50" s="48" t="s">
        <v>37</v>
      </c>
      <c r="E50" s="48" t="s">
        <v>492</v>
      </c>
      <c r="F50" s="43">
        <f t="shared" si="0"/>
        <v>1</v>
      </c>
      <c r="G50" s="48" t="s">
        <v>40</v>
      </c>
      <c r="H50" s="48">
        <v>13</v>
      </c>
      <c r="I50" s="43">
        <f t="shared" si="1"/>
        <v>3</v>
      </c>
      <c r="J50" s="44">
        <f t="shared" si="2"/>
        <v>13</v>
      </c>
      <c r="K50" s="45" t="str">
        <f>VLOOKUP(J50,'3. Severidad'!$E$6:$F$31,2,0)</f>
        <v>MODERADO</v>
      </c>
      <c r="L50" s="127">
        <f>+AVERAGE(F50:F51)</f>
        <v>2.5</v>
      </c>
      <c r="M50" s="130">
        <f>+AVERAGE(I50:I51)</f>
        <v>3</v>
      </c>
      <c r="N50" s="133">
        <v>33</v>
      </c>
      <c r="O50" s="125" t="str">
        <f>VLOOKUP(N50,'3. Severidad'!$E$7:$F$31,2,0)</f>
        <v>ALTO</v>
      </c>
      <c r="P50" s="46"/>
      <c r="Q50" s="140" t="s">
        <v>560</v>
      </c>
      <c r="R50" s="58" t="s">
        <v>513</v>
      </c>
      <c r="S50" s="48" t="s">
        <v>530</v>
      </c>
      <c r="T50" s="48" t="s">
        <v>526</v>
      </c>
      <c r="U50" s="137" t="s">
        <v>21</v>
      </c>
    </row>
    <row r="51" spans="1:21" s="55" customFormat="1" ht="84" x14ac:dyDescent="0.25">
      <c r="A51" s="56"/>
      <c r="B51" s="142"/>
      <c r="C51" s="57" t="s">
        <v>450</v>
      </c>
      <c r="D51" s="42" t="s">
        <v>34</v>
      </c>
      <c r="E51" s="42" t="s">
        <v>493</v>
      </c>
      <c r="F51" s="43">
        <f t="shared" si="0"/>
        <v>4</v>
      </c>
      <c r="G51" s="42" t="s">
        <v>40</v>
      </c>
      <c r="H51" s="42">
        <v>11</v>
      </c>
      <c r="I51" s="43">
        <f t="shared" si="1"/>
        <v>3</v>
      </c>
      <c r="J51" s="44">
        <f t="shared" si="2"/>
        <v>43</v>
      </c>
      <c r="K51" s="45" t="str">
        <f>VLOOKUP(J51,'3. Severidad'!$E$6:$F$31,2,0)</f>
        <v>ALTO</v>
      </c>
      <c r="L51" s="129"/>
      <c r="M51" s="132"/>
      <c r="N51" s="135"/>
      <c r="O51" s="126"/>
      <c r="P51" s="46"/>
      <c r="Q51" s="142"/>
      <c r="R51" s="57" t="s">
        <v>569</v>
      </c>
      <c r="S51" s="42" t="s">
        <v>527</v>
      </c>
      <c r="T51" s="42" t="s">
        <v>526</v>
      </c>
      <c r="U51" s="139"/>
    </row>
    <row r="52" spans="1:21" s="55" customFormat="1" ht="60" x14ac:dyDescent="0.25">
      <c r="A52" s="56"/>
      <c r="B52" s="140" t="s">
        <v>571</v>
      </c>
      <c r="C52" s="58" t="s">
        <v>468</v>
      </c>
      <c r="D52" s="48" t="s">
        <v>37</v>
      </c>
      <c r="E52" s="48" t="s">
        <v>492</v>
      </c>
      <c r="F52" s="43">
        <f t="shared" si="0"/>
        <v>1</v>
      </c>
      <c r="G52" s="48" t="s">
        <v>39</v>
      </c>
      <c r="H52" s="48">
        <v>18</v>
      </c>
      <c r="I52" s="43">
        <f t="shared" si="1"/>
        <v>2</v>
      </c>
      <c r="J52" s="44">
        <f t="shared" si="2"/>
        <v>12</v>
      </c>
      <c r="K52" s="45" t="str">
        <f>VLOOKUP(J52,'3. Severidad'!$E$6:$F$31,2,0)</f>
        <v>BAJO</v>
      </c>
      <c r="L52" s="127">
        <f>+AVERAGE(F52:F75)</f>
        <v>1.9583333333333333</v>
      </c>
      <c r="M52" s="130">
        <f>+AVERAGE(I52:I75)</f>
        <v>3</v>
      </c>
      <c r="N52" s="133">
        <v>23</v>
      </c>
      <c r="O52" s="125" t="str">
        <f>VLOOKUP(N52,'3. Severidad'!$E$7:$F$31,2,0)</f>
        <v>MODERADO</v>
      </c>
      <c r="P52" s="46"/>
      <c r="Q52" s="140" t="s">
        <v>560</v>
      </c>
      <c r="R52" s="58" t="s">
        <v>564</v>
      </c>
      <c r="S52" s="48" t="s">
        <v>532</v>
      </c>
      <c r="T52" s="48" t="s">
        <v>526</v>
      </c>
      <c r="U52" s="137" t="s">
        <v>21</v>
      </c>
    </row>
    <row r="53" spans="1:21" s="55" customFormat="1" ht="60" customHeight="1" x14ac:dyDescent="0.25">
      <c r="A53" s="56"/>
      <c r="B53" s="141"/>
      <c r="C53" s="57" t="s">
        <v>474</v>
      </c>
      <c r="D53" s="42" t="s">
        <v>37</v>
      </c>
      <c r="E53" s="42" t="s">
        <v>492</v>
      </c>
      <c r="F53" s="43">
        <f t="shared" si="0"/>
        <v>1</v>
      </c>
      <c r="G53" s="42" t="s">
        <v>40</v>
      </c>
      <c r="H53" s="42">
        <v>14</v>
      </c>
      <c r="I53" s="43">
        <f t="shared" si="1"/>
        <v>3</v>
      </c>
      <c r="J53" s="44">
        <f t="shared" si="2"/>
        <v>13</v>
      </c>
      <c r="K53" s="45" t="str">
        <f>VLOOKUP(J53,'3. Severidad'!$E$6:$F$31,2,0)</f>
        <v>MODERADO</v>
      </c>
      <c r="L53" s="128"/>
      <c r="M53" s="131"/>
      <c r="N53" s="134"/>
      <c r="O53" s="136"/>
      <c r="P53" s="49"/>
      <c r="Q53" s="141"/>
      <c r="R53" s="57" t="s">
        <v>572</v>
      </c>
      <c r="S53" s="42" t="s">
        <v>538</v>
      </c>
      <c r="T53" s="42" t="s">
        <v>526</v>
      </c>
      <c r="U53" s="138"/>
    </row>
    <row r="54" spans="1:21" s="55" customFormat="1" ht="60" customHeight="1" x14ac:dyDescent="0.25">
      <c r="A54" s="56"/>
      <c r="B54" s="141"/>
      <c r="C54" s="58" t="s">
        <v>478</v>
      </c>
      <c r="D54" s="48" t="s">
        <v>37</v>
      </c>
      <c r="E54" s="48" t="s">
        <v>492</v>
      </c>
      <c r="F54" s="43">
        <f t="shared" si="0"/>
        <v>1</v>
      </c>
      <c r="G54" s="48" t="s">
        <v>39</v>
      </c>
      <c r="H54" s="48">
        <v>18</v>
      </c>
      <c r="I54" s="43">
        <f t="shared" si="1"/>
        <v>2</v>
      </c>
      <c r="J54" s="44">
        <f t="shared" si="2"/>
        <v>12</v>
      </c>
      <c r="K54" s="45" t="str">
        <f>VLOOKUP(J54,'3. Severidad'!$E$6:$F$31,2,0)</f>
        <v>BAJO</v>
      </c>
      <c r="L54" s="128"/>
      <c r="M54" s="131"/>
      <c r="N54" s="134"/>
      <c r="O54" s="136"/>
      <c r="P54" s="46"/>
      <c r="Q54" s="141"/>
      <c r="R54" s="58" t="s">
        <v>514</v>
      </c>
      <c r="S54" s="48" t="s">
        <v>532</v>
      </c>
      <c r="T54" s="48" t="s">
        <v>526</v>
      </c>
      <c r="U54" s="138"/>
    </row>
    <row r="55" spans="1:21" s="55" customFormat="1" ht="60" customHeight="1" x14ac:dyDescent="0.25">
      <c r="A55" s="56"/>
      <c r="B55" s="141"/>
      <c r="C55" s="57" t="s">
        <v>479</v>
      </c>
      <c r="D55" s="42" t="s">
        <v>34</v>
      </c>
      <c r="E55" s="42" t="s">
        <v>493</v>
      </c>
      <c r="F55" s="43">
        <f t="shared" si="0"/>
        <v>4</v>
      </c>
      <c r="G55" s="42" t="s">
        <v>40</v>
      </c>
      <c r="H55" s="42">
        <v>11</v>
      </c>
      <c r="I55" s="43">
        <f t="shared" si="1"/>
        <v>3</v>
      </c>
      <c r="J55" s="44">
        <f t="shared" si="2"/>
        <v>43</v>
      </c>
      <c r="K55" s="45" t="str">
        <f>VLOOKUP(J55,'3. Severidad'!$E$6:$F$31,2,0)</f>
        <v>ALTO</v>
      </c>
      <c r="L55" s="128"/>
      <c r="M55" s="131"/>
      <c r="N55" s="134"/>
      <c r="O55" s="136"/>
      <c r="P55" s="46"/>
      <c r="Q55" s="141"/>
      <c r="R55" s="57" t="s">
        <v>573</v>
      </c>
      <c r="S55" s="42" t="s">
        <v>539</v>
      </c>
      <c r="T55" s="42" t="s">
        <v>526</v>
      </c>
      <c r="U55" s="138"/>
    </row>
    <row r="56" spans="1:21" s="55" customFormat="1" ht="60" customHeight="1" x14ac:dyDescent="0.25">
      <c r="A56" s="56"/>
      <c r="B56" s="141"/>
      <c r="C56" s="58" t="s">
        <v>480</v>
      </c>
      <c r="D56" s="48" t="s">
        <v>37</v>
      </c>
      <c r="E56" s="48" t="s">
        <v>492</v>
      </c>
      <c r="F56" s="43">
        <f t="shared" ref="F56:F75" si="4">IF(D56="MUY ALTA",5,IF(D56="ALTA",4,IF(D56="MODERADA",3,IF(D56="BAJA",2,IF(D56="MUY BAJA",1,"")))))</f>
        <v>1</v>
      </c>
      <c r="G56" s="48" t="s">
        <v>39</v>
      </c>
      <c r="H56" s="48">
        <v>18</v>
      </c>
      <c r="I56" s="43">
        <f t="shared" ref="I56:I75" si="5">IF(G56="SUPERIOR",5,IF(G56="MAYOR",4,IF(G56="IMPORTANTE",3,IF(G56="MENOR",2,IF(G56="INFERIOR",1,"")))))</f>
        <v>2</v>
      </c>
      <c r="J56" s="44">
        <f t="shared" si="2"/>
        <v>12</v>
      </c>
      <c r="K56" s="45" t="str">
        <f>VLOOKUP(J56,'3. Severidad'!$E$6:$F$31,2,0)</f>
        <v>BAJO</v>
      </c>
      <c r="L56" s="128"/>
      <c r="M56" s="131"/>
      <c r="N56" s="134"/>
      <c r="O56" s="136"/>
      <c r="P56" s="46"/>
      <c r="Q56" s="141"/>
      <c r="R56" s="58" t="s">
        <v>574</v>
      </c>
      <c r="S56" s="48" t="s">
        <v>31</v>
      </c>
      <c r="T56" s="48" t="s">
        <v>526</v>
      </c>
      <c r="U56" s="138"/>
    </row>
    <row r="57" spans="1:21" s="55" customFormat="1" ht="60" customHeight="1" x14ac:dyDescent="0.25">
      <c r="A57" s="56"/>
      <c r="B57" s="141"/>
      <c r="C57" s="57" t="s">
        <v>481</v>
      </c>
      <c r="D57" s="42" t="s">
        <v>34</v>
      </c>
      <c r="E57" s="42" t="s">
        <v>493</v>
      </c>
      <c r="F57" s="43">
        <f t="shared" si="4"/>
        <v>4</v>
      </c>
      <c r="G57" s="42" t="s">
        <v>40</v>
      </c>
      <c r="H57" s="42">
        <v>11</v>
      </c>
      <c r="I57" s="43">
        <f t="shared" si="5"/>
        <v>3</v>
      </c>
      <c r="J57" s="44">
        <f t="shared" si="2"/>
        <v>43</v>
      </c>
      <c r="K57" s="45" t="str">
        <f>VLOOKUP(J57,'3. Severidad'!$E$6:$F$31,2,0)</f>
        <v>ALTO</v>
      </c>
      <c r="L57" s="128"/>
      <c r="M57" s="131"/>
      <c r="N57" s="134"/>
      <c r="O57" s="136"/>
      <c r="P57" s="46"/>
      <c r="Q57" s="141"/>
      <c r="R57" s="57" t="s">
        <v>575</v>
      </c>
      <c r="S57" s="42" t="s">
        <v>537</v>
      </c>
      <c r="T57" s="42" t="s">
        <v>534</v>
      </c>
      <c r="U57" s="138"/>
    </row>
    <row r="58" spans="1:21" s="55" customFormat="1" ht="60" customHeight="1" x14ac:dyDescent="0.25">
      <c r="A58" s="56"/>
      <c r="B58" s="141"/>
      <c r="C58" s="58" t="s">
        <v>482</v>
      </c>
      <c r="D58" s="48" t="s">
        <v>36</v>
      </c>
      <c r="E58" s="48" t="s">
        <v>496</v>
      </c>
      <c r="F58" s="43">
        <f t="shared" si="4"/>
        <v>2</v>
      </c>
      <c r="G58" s="48" t="s">
        <v>39</v>
      </c>
      <c r="H58" s="48">
        <v>18</v>
      </c>
      <c r="I58" s="43">
        <f t="shared" si="5"/>
        <v>2</v>
      </c>
      <c r="J58" s="44">
        <f t="shared" si="2"/>
        <v>22</v>
      </c>
      <c r="K58" s="45" t="str">
        <f>VLOOKUP(J58,'3. Severidad'!$E$6:$F$31,2,0)</f>
        <v>BAJO</v>
      </c>
      <c r="L58" s="128"/>
      <c r="M58" s="131"/>
      <c r="N58" s="134"/>
      <c r="O58" s="136"/>
      <c r="P58" s="46"/>
      <c r="Q58" s="141"/>
      <c r="R58" s="58" t="s">
        <v>515</v>
      </c>
      <c r="S58" s="48" t="s">
        <v>531</v>
      </c>
      <c r="T58" s="48" t="s">
        <v>526</v>
      </c>
      <c r="U58" s="138"/>
    </row>
    <row r="59" spans="1:21" s="55" customFormat="1" ht="60" customHeight="1" x14ac:dyDescent="0.25">
      <c r="A59" s="56"/>
      <c r="B59" s="141"/>
      <c r="C59" s="57" t="s">
        <v>483</v>
      </c>
      <c r="D59" s="42" t="s">
        <v>37</v>
      </c>
      <c r="E59" s="42" t="s">
        <v>492</v>
      </c>
      <c r="F59" s="43">
        <f t="shared" si="4"/>
        <v>1</v>
      </c>
      <c r="G59" s="42" t="s">
        <v>39</v>
      </c>
      <c r="H59" s="42">
        <v>18</v>
      </c>
      <c r="I59" s="43">
        <f t="shared" si="5"/>
        <v>2</v>
      </c>
      <c r="J59" s="44">
        <f t="shared" si="2"/>
        <v>12</v>
      </c>
      <c r="K59" s="45" t="str">
        <f>VLOOKUP(J59,'3. Severidad'!$E$6:$F$31,2,0)</f>
        <v>BAJO</v>
      </c>
      <c r="L59" s="128"/>
      <c r="M59" s="131"/>
      <c r="N59" s="134"/>
      <c r="O59" s="136"/>
      <c r="P59" s="49"/>
      <c r="Q59" s="141"/>
      <c r="R59" s="57" t="s">
        <v>576</v>
      </c>
      <c r="S59" s="42" t="s">
        <v>31</v>
      </c>
      <c r="T59" s="42" t="s">
        <v>526</v>
      </c>
      <c r="U59" s="138"/>
    </row>
    <row r="60" spans="1:21" s="55" customFormat="1" ht="60" x14ac:dyDescent="0.25">
      <c r="A60" s="56"/>
      <c r="B60" s="141"/>
      <c r="C60" s="58" t="s">
        <v>484</v>
      </c>
      <c r="D60" s="48" t="s">
        <v>35</v>
      </c>
      <c r="E60" s="48" t="s">
        <v>495</v>
      </c>
      <c r="F60" s="43">
        <f t="shared" si="4"/>
        <v>3</v>
      </c>
      <c r="G60" s="48" t="s">
        <v>40</v>
      </c>
      <c r="H60" s="48">
        <v>14</v>
      </c>
      <c r="I60" s="43">
        <f t="shared" si="5"/>
        <v>3</v>
      </c>
      <c r="J60" s="44">
        <f t="shared" si="2"/>
        <v>33</v>
      </c>
      <c r="K60" s="45" t="str">
        <f>VLOOKUP(J60,'3. Severidad'!$E$6:$F$31,2,0)</f>
        <v>ALTO</v>
      </c>
      <c r="L60" s="128"/>
      <c r="M60" s="131"/>
      <c r="N60" s="134"/>
      <c r="O60" s="136"/>
      <c r="P60" s="46"/>
      <c r="Q60" s="141"/>
      <c r="R60" s="58" t="s">
        <v>516</v>
      </c>
      <c r="S60" s="48" t="s">
        <v>31</v>
      </c>
      <c r="T60" s="48" t="s">
        <v>526</v>
      </c>
      <c r="U60" s="138"/>
    </row>
    <row r="61" spans="1:21" s="55" customFormat="1" ht="60" customHeight="1" x14ac:dyDescent="0.25">
      <c r="A61" s="56"/>
      <c r="B61" s="141"/>
      <c r="C61" s="57" t="s">
        <v>462</v>
      </c>
      <c r="D61" s="42" t="s">
        <v>37</v>
      </c>
      <c r="E61" s="42" t="s">
        <v>492</v>
      </c>
      <c r="F61" s="43">
        <f t="shared" si="4"/>
        <v>1</v>
      </c>
      <c r="G61" s="42" t="s">
        <v>40</v>
      </c>
      <c r="H61" s="42">
        <v>13</v>
      </c>
      <c r="I61" s="43">
        <f t="shared" si="5"/>
        <v>3</v>
      </c>
      <c r="J61" s="44">
        <f>VALUE(CONCATENATE(F61,I61))</f>
        <v>13</v>
      </c>
      <c r="K61" s="45" t="str">
        <f>VLOOKUP(J61,'3. Severidad'!$E$6:$F$31,2,0)</f>
        <v>MODERADO</v>
      </c>
      <c r="L61" s="128"/>
      <c r="M61" s="131"/>
      <c r="N61" s="134"/>
      <c r="O61" s="136"/>
      <c r="P61" s="46"/>
      <c r="Q61" s="141"/>
      <c r="R61" s="57" t="s">
        <v>517</v>
      </c>
      <c r="S61" s="42" t="s">
        <v>31</v>
      </c>
      <c r="T61" s="42" t="s">
        <v>526</v>
      </c>
      <c r="U61" s="138"/>
    </row>
    <row r="62" spans="1:21" s="55" customFormat="1" ht="60" customHeight="1" x14ac:dyDescent="0.25">
      <c r="A62" s="56"/>
      <c r="B62" s="141"/>
      <c r="C62" s="58" t="s">
        <v>462</v>
      </c>
      <c r="D62" s="48" t="s">
        <v>37</v>
      </c>
      <c r="E62" s="48" t="s">
        <v>492</v>
      </c>
      <c r="F62" s="43">
        <f t="shared" si="4"/>
        <v>1</v>
      </c>
      <c r="G62" s="48" t="s">
        <v>40</v>
      </c>
      <c r="H62" s="48">
        <v>13</v>
      </c>
      <c r="I62" s="43">
        <f t="shared" si="5"/>
        <v>3</v>
      </c>
      <c r="J62" s="44">
        <f t="shared" ref="J62:J75" si="6">VALUE(CONCATENATE(F62,I62))</f>
        <v>13</v>
      </c>
      <c r="K62" s="45" t="str">
        <f>VLOOKUP(J62,'3. Severidad'!$E$6:$F$31,2,0)</f>
        <v>MODERADO</v>
      </c>
      <c r="L62" s="128"/>
      <c r="M62" s="131"/>
      <c r="N62" s="134"/>
      <c r="O62" s="136"/>
      <c r="P62" s="46"/>
      <c r="Q62" s="141"/>
      <c r="R62" s="58" t="s">
        <v>506</v>
      </c>
      <c r="S62" s="48" t="s">
        <v>528</v>
      </c>
      <c r="T62" s="48" t="s">
        <v>526</v>
      </c>
      <c r="U62" s="138"/>
    </row>
    <row r="63" spans="1:21" s="55" customFormat="1" ht="60" customHeight="1" x14ac:dyDescent="0.25">
      <c r="A63" s="56"/>
      <c r="B63" s="141"/>
      <c r="C63" s="59" t="s">
        <v>474</v>
      </c>
      <c r="D63" s="47" t="s">
        <v>37</v>
      </c>
      <c r="E63" s="47" t="s">
        <v>492</v>
      </c>
      <c r="F63" s="52">
        <f t="shared" si="4"/>
        <v>1</v>
      </c>
      <c r="G63" s="47" t="s">
        <v>40</v>
      </c>
      <c r="H63" s="47">
        <v>14</v>
      </c>
      <c r="I63" s="52">
        <f t="shared" si="5"/>
        <v>3</v>
      </c>
      <c r="J63" s="44">
        <f t="shared" si="6"/>
        <v>13</v>
      </c>
      <c r="K63" s="45" t="str">
        <f>VLOOKUP(J63,'3. Severidad'!$E$6:$F$31,2,0)</f>
        <v>MODERADO</v>
      </c>
      <c r="L63" s="128"/>
      <c r="M63" s="131"/>
      <c r="N63" s="134"/>
      <c r="O63" s="136"/>
      <c r="P63" s="46"/>
      <c r="Q63" s="141"/>
      <c r="R63" s="57" t="s">
        <v>518</v>
      </c>
      <c r="S63" s="42" t="s">
        <v>538</v>
      </c>
      <c r="T63" s="42" t="s">
        <v>526</v>
      </c>
      <c r="U63" s="138"/>
    </row>
    <row r="64" spans="1:21" s="55" customFormat="1" ht="60" customHeight="1" x14ac:dyDescent="0.25">
      <c r="A64" s="56"/>
      <c r="B64" s="141"/>
      <c r="C64" s="58" t="s">
        <v>474</v>
      </c>
      <c r="D64" s="48" t="s">
        <v>37</v>
      </c>
      <c r="E64" s="48" t="s">
        <v>492</v>
      </c>
      <c r="F64" s="43">
        <f t="shared" si="4"/>
        <v>1</v>
      </c>
      <c r="G64" s="48" t="s">
        <v>40</v>
      </c>
      <c r="H64" s="48">
        <v>14</v>
      </c>
      <c r="I64" s="43">
        <f t="shared" si="5"/>
        <v>3</v>
      </c>
      <c r="J64" s="44">
        <f t="shared" si="6"/>
        <v>13</v>
      </c>
      <c r="K64" s="45" t="str">
        <f>VLOOKUP(J64,'3. Severidad'!$E$6:$F$31,2,0)</f>
        <v>MODERADO</v>
      </c>
      <c r="L64" s="128"/>
      <c r="M64" s="131"/>
      <c r="N64" s="134"/>
      <c r="O64" s="136"/>
      <c r="P64" s="46"/>
      <c r="Q64" s="141"/>
      <c r="R64" s="58" t="s">
        <v>519</v>
      </c>
      <c r="S64" s="48" t="s">
        <v>538</v>
      </c>
      <c r="T64" s="48" t="s">
        <v>526</v>
      </c>
      <c r="U64" s="138"/>
    </row>
    <row r="65" spans="1:21" s="55" customFormat="1" ht="72" x14ac:dyDescent="0.25">
      <c r="A65" s="56"/>
      <c r="B65" s="141"/>
      <c r="C65" s="57" t="s">
        <v>485</v>
      </c>
      <c r="D65" s="42" t="s">
        <v>35</v>
      </c>
      <c r="E65" s="42" t="s">
        <v>497</v>
      </c>
      <c r="F65" s="43">
        <f t="shared" si="4"/>
        <v>3</v>
      </c>
      <c r="G65" s="42" t="s">
        <v>40</v>
      </c>
      <c r="H65" s="42">
        <v>14</v>
      </c>
      <c r="I65" s="43">
        <f t="shared" si="5"/>
        <v>3</v>
      </c>
      <c r="J65" s="44">
        <f t="shared" si="6"/>
        <v>33</v>
      </c>
      <c r="K65" s="45" t="str">
        <f>VLOOKUP(J65,'3. Severidad'!$E$6:$F$31,2,0)</f>
        <v>ALTO</v>
      </c>
      <c r="L65" s="128"/>
      <c r="M65" s="131"/>
      <c r="N65" s="134"/>
      <c r="O65" s="136"/>
      <c r="P65" s="46"/>
      <c r="Q65" s="141"/>
      <c r="R65" s="57" t="s">
        <v>520</v>
      </c>
      <c r="S65" s="42" t="s">
        <v>538</v>
      </c>
      <c r="T65" s="42" t="s">
        <v>526</v>
      </c>
      <c r="U65" s="138"/>
    </row>
    <row r="66" spans="1:21" s="55" customFormat="1" ht="60" customHeight="1" x14ac:dyDescent="0.25">
      <c r="A66" s="56"/>
      <c r="B66" s="141"/>
      <c r="C66" s="58" t="s">
        <v>454</v>
      </c>
      <c r="D66" s="48" t="s">
        <v>36</v>
      </c>
      <c r="E66" s="48" t="s">
        <v>494</v>
      </c>
      <c r="F66" s="43">
        <f t="shared" si="4"/>
        <v>2</v>
      </c>
      <c r="G66" s="48" t="s">
        <v>42</v>
      </c>
      <c r="H66" s="48">
        <v>3</v>
      </c>
      <c r="I66" s="43">
        <f t="shared" si="5"/>
        <v>5</v>
      </c>
      <c r="J66" s="44">
        <f t="shared" si="6"/>
        <v>25</v>
      </c>
      <c r="K66" s="45" t="str">
        <f>VLOOKUP(J66,'3. Severidad'!$E$6:$F$31,2,0)</f>
        <v>EXTREMO</v>
      </c>
      <c r="L66" s="128"/>
      <c r="M66" s="131"/>
      <c r="N66" s="134"/>
      <c r="O66" s="136"/>
      <c r="P66" s="46"/>
      <c r="Q66" s="141"/>
      <c r="R66" s="58" t="s">
        <v>500</v>
      </c>
      <c r="S66" s="48" t="s">
        <v>530</v>
      </c>
      <c r="T66" s="48" t="s">
        <v>526</v>
      </c>
      <c r="U66" s="138"/>
    </row>
    <row r="67" spans="1:21" s="55" customFormat="1" ht="60" customHeight="1" x14ac:dyDescent="0.25">
      <c r="A67" s="56"/>
      <c r="B67" s="141"/>
      <c r="C67" s="57" t="s">
        <v>471</v>
      </c>
      <c r="D67" s="42" t="s">
        <v>37</v>
      </c>
      <c r="E67" s="42" t="s">
        <v>492</v>
      </c>
      <c r="F67" s="43">
        <f t="shared" si="4"/>
        <v>1</v>
      </c>
      <c r="G67" s="42" t="s">
        <v>39</v>
      </c>
      <c r="H67" s="42">
        <v>18</v>
      </c>
      <c r="I67" s="43">
        <f t="shared" si="5"/>
        <v>2</v>
      </c>
      <c r="J67" s="44">
        <f t="shared" si="6"/>
        <v>12</v>
      </c>
      <c r="K67" s="45" t="str">
        <f>VLOOKUP(J67,'3. Severidad'!$E$6:$F$31,2,0)</f>
        <v>BAJO</v>
      </c>
      <c r="L67" s="128"/>
      <c r="M67" s="131"/>
      <c r="N67" s="134"/>
      <c r="O67" s="136"/>
      <c r="P67" s="46"/>
      <c r="Q67" s="141"/>
      <c r="R67" s="57" t="s">
        <v>521</v>
      </c>
      <c r="S67" s="42" t="s">
        <v>531</v>
      </c>
      <c r="T67" s="42" t="s">
        <v>526</v>
      </c>
      <c r="U67" s="138"/>
    </row>
    <row r="68" spans="1:21" s="55" customFormat="1" ht="60" customHeight="1" x14ac:dyDescent="0.25">
      <c r="A68" s="56"/>
      <c r="B68" s="141"/>
      <c r="C68" s="58" t="s">
        <v>486</v>
      </c>
      <c r="D68" s="48" t="s">
        <v>36</v>
      </c>
      <c r="E68" s="48" t="s">
        <v>496</v>
      </c>
      <c r="F68" s="43">
        <f t="shared" si="4"/>
        <v>2</v>
      </c>
      <c r="G68" s="48" t="s">
        <v>42</v>
      </c>
      <c r="H68" s="48">
        <v>5</v>
      </c>
      <c r="I68" s="43">
        <f t="shared" si="5"/>
        <v>5</v>
      </c>
      <c r="J68" s="44">
        <f t="shared" si="6"/>
        <v>25</v>
      </c>
      <c r="K68" s="45" t="str">
        <f>VLOOKUP(J68,'3. Severidad'!$E$6:$F$31,2,0)</f>
        <v>EXTREMO</v>
      </c>
      <c r="L68" s="128"/>
      <c r="M68" s="131"/>
      <c r="N68" s="134"/>
      <c r="O68" s="136"/>
      <c r="P68" s="46"/>
      <c r="Q68" s="141"/>
      <c r="R68" s="58" t="s">
        <v>522</v>
      </c>
      <c r="S68" s="48" t="s">
        <v>540</v>
      </c>
      <c r="T68" s="48" t="s">
        <v>526</v>
      </c>
      <c r="U68" s="138"/>
    </row>
    <row r="69" spans="1:21" s="55" customFormat="1" ht="60" customHeight="1" x14ac:dyDescent="0.25">
      <c r="A69" s="56"/>
      <c r="B69" s="141"/>
      <c r="C69" s="57" t="s">
        <v>462</v>
      </c>
      <c r="D69" s="42" t="s">
        <v>37</v>
      </c>
      <c r="E69" s="42" t="s">
        <v>492</v>
      </c>
      <c r="F69" s="43">
        <f t="shared" si="4"/>
        <v>1</v>
      </c>
      <c r="G69" s="42" t="s">
        <v>40</v>
      </c>
      <c r="H69" s="42">
        <v>13</v>
      </c>
      <c r="I69" s="43">
        <f t="shared" si="5"/>
        <v>3</v>
      </c>
      <c r="J69" s="44">
        <f t="shared" si="6"/>
        <v>13</v>
      </c>
      <c r="K69" s="45" t="str">
        <f>VLOOKUP(J69,'3. Severidad'!$E$6:$F$31,2,0)</f>
        <v>MODERADO</v>
      </c>
      <c r="L69" s="128"/>
      <c r="M69" s="131"/>
      <c r="N69" s="134"/>
      <c r="O69" s="136"/>
      <c r="P69" s="49"/>
      <c r="Q69" s="141"/>
      <c r="R69" s="57" t="s">
        <v>504</v>
      </c>
      <c r="S69" s="42" t="s">
        <v>532</v>
      </c>
      <c r="T69" s="42" t="s">
        <v>526</v>
      </c>
      <c r="U69" s="138"/>
    </row>
    <row r="70" spans="1:21" s="55" customFormat="1" ht="60" x14ac:dyDescent="0.25">
      <c r="A70" s="56"/>
      <c r="B70" s="141"/>
      <c r="C70" s="58" t="s">
        <v>456</v>
      </c>
      <c r="D70" s="48" t="s">
        <v>37</v>
      </c>
      <c r="E70" s="48" t="s">
        <v>492</v>
      </c>
      <c r="F70" s="43">
        <f t="shared" si="4"/>
        <v>1</v>
      </c>
      <c r="G70" s="48" t="s">
        <v>40</v>
      </c>
      <c r="H70" s="48">
        <v>13</v>
      </c>
      <c r="I70" s="43">
        <f t="shared" si="5"/>
        <v>3</v>
      </c>
      <c r="J70" s="44">
        <f t="shared" si="6"/>
        <v>13</v>
      </c>
      <c r="K70" s="45" t="str">
        <f>VLOOKUP(J70,'3. Severidad'!$E$6:$F$31,2,0)</f>
        <v>MODERADO</v>
      </c>
      <c r="L70" s="128"/>
      <c r="M70" s="131"/>
      <c r="N70" s="134"/>
      <c r="O70" s="136"/>
      <c r="P70" s="46"/>
      <c r="Q70" s="141"/>
      <c r="R70" s="58" t="s">
        <v>564</v>
      </c>
      <c r="S70" s="48" t="s">
        <v>532</v>
      </c>
      <c r="T70" s="48" t="s">
        <v>526</v>
      </c>
      <c r="U70" s="138"/>
    </row>
    <row r="71" spans="1:21" s="55" customFormat="1" ht="60" customHeight="1" x14ac:dyDescent="0.25">
      <c r="A71" s="56"/>
      <c r="B71" s="141"/>
      <c r="C71" s="57" t="s">
        <v>487</v>
      </c>
      <c r="D71" s="42" t="s">
        <v>35</v>
      </c>
      <c r="E71" s="42" t="s">
        <v>497</v>
      </c>
      <c r="F71" s="43">
        <f t="shared" si="4"/>
        <v>3</v>
      </c>
      <c r="G71" s="42" t="s">
        <v>41</v>
      </c>
      <c r="H71" s="42">
        <v>7</v>
      </c>
      <c r="I71" s="43">
        <f t="shared" si="5"/>
        <v>4</v>
      </c>
      <c r="J71" s="44">
        <f t="shared" si="6"/>
        <v>34</v>
      </c>
      <c r="K71" s="45" t="str">
        <f>VLOOKUP(J71,'3. Severidad'!$E$6:$F$31,2,0)</f>
        <v>EXTREMO</v>
      </c>
      <c r="L71" s="128"/>
      <c r="M71" s="131"/>
      <c r="N71" s="134"/>
      <c r="O71" s="136"/>
      <c r="P71" s="46"/>
      <c r="Q71" s="141"/>
      <c r="R71" s="57" t="s">
        <v>577</v>
      </c>
      <c r="S71" s="42" t="s">
        <v>528</v>
      </c>
      <c r="T71" s="42" t="s">
        <v>526</v>
      </c>
      <c r="U71" s="138"/>
    </row>
    <row r="72" spans="1:21" s="55" customFormat="1" ht="60" customHeight="1" x14ac:dyDescent="0.25">
      <c r="A72" s="56"/>
      <c r="B72" s="141"/>
      <c r="C72" s="58" t="s">
        <v>488</v>
      </c>
      <c r="D72" s="48" t="s">
        <v>37</v>
      </c>
      <c r="E72" s="48" t="s">
        <v>492</v>
      </c>
      <c r="F72" s="43">
        <f t="shared" si="4"/>
        <v>1</v>
      </c>
      <c r="G72" s="48" t="s">
        <v>39</v>
      </c>
      <c r="H72" s="48">
        <v>18</v>
      </c>
      <c r="I72" s="43">
        <f t="shared" si="5"/>
        <v>2</v>
      </c>
      <c r="J72" s="44">
        <f t="shared" si="6"/>
        <v>12</v>
      </c>
      <c r="K72" s="45" t="str">
        <f>VLOOKUP(J72,'3. Severidad'!$E$6:$F$31,2,0)</f>
        <v>BAJO</v>
      </c>
      <c r="L72" s="128"/>
      <c r="M72" s="131"/>
      <c r="N72" s="134"/>
      <c r="O72" s="136"/>
      <c r="P72" s="46"/>
      <c r="Q72" s="141"/>
      <c r="R72" s="58" t="s">
        <v>523</v>
      </c>
      <c r="S72" s="48" t="s">
        <v>532</v>
      </c>
      <c r="T72" s="48" t="s">
        <v>526</v>
      </c>
      <c r="U72" s="138"/>
    </row>
    <row r="73" spans="1:21" s="55" customFormat="1" ht="60" customHeight="1" x14ac:dyDescent="0.25">
      <c r="A73" s="56"/>
      <c r="B73" s="141"/>
      <c r="C73" s="57" t="s">
        <v>489</v>
      </c>
      <c r="D73" s="42" t="s">
        <v>33</v>
      </c>
      <c r="E73" s="42" t="s">
        <v>30</v>
      </c>
      <c r="F73" s="43">
        <f t="shared" si="4"/>
        <v>5</v>
      </c>
      <c r="G73" s="42" t="s">
        <v>42</v>
      </c>
      <c r="H73" s="42">
        <v>5</v>
      </c>
      <c r="I73" s="43">
        <f t="shared" si="5"/>
        <v>5</v>
      </c>
      <c r="J73" s="44">
        <f t="shared" si="6"/>
        <v>55</v>
      </c>
      <c r="K73" s="45" t="str">
        <f>VLOOKUP(J73,'3. Severidad'!$E$6:$F$31,2,0)</f>
        <v>EXTREMO</v>
      </c>
      <c r="L73" s="128"/>
      <c r="M73" s="131"/>
      <c r="N73" s="134"/>
      <c r="O73" s="136"/>
      <c r="P73" s="46"/>
      <c r="Q73" s="141"/>
      <c r="R73" s="57" t="s">
        <v>524</v>
      </c>
      <c r="S73" s="42" t="s">
        <v>541</v>
      </c>
      <c r="T73" s="42" t="s">
        <v>526</v>
      </c>
      <c r="U73" s="138"/>
    </row>
    <row r="74" spans="1:21" s="55" customFormat="1" ht="60" customHeight="1" x14ac:dyDescent="0.25">
      <c r="A74" s="56"/>
      <c r="B74" s="141"/>
      <c r="C74" s="58" t="s">
        <v>490</v>
      </c>
      <c r="D74" s="48" t="s">
        <v>35</v>
      </c>
      <c r="E74" s="48" t="s">
        <v>497</v>
      </c>
      <c r="F74" s="43">
        <f t="shared" si="4"/>
        <v>3</v>
      </c>
      <c r="G74" s="48" t="s">
        <v>40</v>
      </c>
      <c r="H74" s="48">
        <v>14</v>
      </c>
      <c r="I74" s="43">
        <f t="shared" si="5"/>
        <v>3</v>
      </c>
      <c r="J74" s="44">
        <f t="shared" si="6"/>
        <v>33</v>
      </c>
      <c r="K74" s="45" t="str">
        <f>VLOOKUP(J74,'3. Severidad'!$E$6:$F$31,2,0)</f>
        <v>ALTO</v>
      </c>
      <c r="L74" s="128"/>
      <c r="M74" s="131"/>
      <c r="N74" s="134"/>
      <c r="O74" s="136"/>
      <c r="P74" s="46"/>
      <c r="Q74" s="141"/>
      <c r="R74" s="58" t="s">
        <v>578</v>
      </c>
      <c r="S74" s="48" t="s">
        <v>532</v>
      </c>
      <c r="T74" s="48" t="s">
        <v>526</v>
      </c>
      <c r="U74" s="138"/>
    </row>
    <row r="75" spans="1:21" s="55" customFormat="1" ht="60" customHeight="1" x14ac:dyDescent="0.25">
      <c r="A75" s="56"/>
      <c r="B75" s="141"/>
      <c r="C75" s="57" t="s">
        <v>491</v>
      </c>
      <c r="D75" s="42" t="s">
        <v>35</v>
      </c>
      <c r="E75" s="42" t="s">
        <v>497</v>
      </c>
      <c r="F75" s="43">
        <f t="shared" si="4"/>
        <v>3</v>
      </c>
      <c r="G75" s="42" t="s">
        <v>40</v>
      </c>
      <c r="H75" s="42">
        <v>14</v>
      </c>
      <c r="I75" s="43">
        <f t="shared" si="5"/>
        <v>3</v>
      </c>
      <c r="J75" s="44">
        <f t="shared" si="6"/>
        <v>33</v>
      </c>
      <c r="K75" s="45" t="str">
        <f>VLOOKUP(J75,'3. Severidad'!$E$6:$F$31,2,0)</f>
        <v>ALTO</v>
      </c>
      <c r="L75" s="128"/>
      <c r="M75" s="131"/>
      <c r="N75" s="134"/>
      <c r="O75" s="136"/>
      <c r="P75" s="49"/>
      <c r="Q75" s="141"/>
      <c r="R75" s="57" t="s">
        <v>520</v>
      </c>
      <c r="S75" s="42" t="s">
        <v>538</v>
      </c>
      <c r="T75" s="42" t="s">
        <v>526</v>
      </c>
      <c r="U75" s="138"/>
    </row>
  </sheetData>
  <dataConsolidate/>
  <mergeCells count="82">
    <mergeCell ref="B50:B51"/>
    <mergeCell ref="B52:B75"/>
    <mergeCell ref="Q18:Q19"/>
    <mergeCell ref="Q20:Q22"/>
    <mergeCell ref="B18:B19"/>
    <mergeCell ref="B20:B22"/>
    <mergeCell ref="B23:B27"/>
    <mergeCell ref="B28:B37"/>
    <mergeCell ref="B38:B49"/>
    <mergeCell ref="L15:N15"/>
    <mergeCell ref="D15:J15"/>
    <mergeCell ref="F16:F17"/>
    <mergeCell ref="I16:I17"/>
    <mergeCell ref="L16:L17"/>
    <mergeCell ref="K15:K17"/>
    <mergeCell ref="J16:J17"/>
    <mergeCell ref="U52:U75"/>
    <mergeCell ref="L52:L75"/>
    <mergeCell ref="M52:M75"/>
    <mergeCell ref="N52:N75"/>
    <mergeCell ref="O52:O75"/>
    <mergeCell ref="Q52:Q75"/>
    <mergeCell ref="U38:U49"/>
    <mergeCell ref="L50:L51"/>
    <mergeCell ref="M50:M51"/>
    <mergeCell ref="N50:N51"/>
    <mergeCell ref="O50:O51"/>
    <mergeCell ref="U50:U51"/>
    <mergeCell ref="L38:L49"/>
    <mergeCell ref="M38:M49"/>
    <mergeCell ref="N38:N49"/>
    <mergeCell ref="O38:O49"/>
    <mergeCell ref="Q38:Q49"/>
    <mergeCell ref="Q50:Q51"/>
    <mergeCell ref="U23:U27"/>
    <mergeCell ref="L28:L37"/>
    <mergeCell ref="M28:M37"/>
    <mergeCell ref="N28:N37"/>
    <mergeCell ref="O28:O37"/>
    <mergeCell ref="U28:U37"/>
    <mergeCell ref="L23:L27"/>
    <mergeCell ref="M23:M27"/>
    <mergeCell ref="N23:N27"/>
    <mergeCell ref="O23:O27"/>
    <mergeCell ref="Q23:Q27"/>
    <mergeCell ref="Q28:Q37"/>
    <mergeCell ref="U18:U19"/>
    <mergeCell ref="L20:L22"/>
    <mergeCell ref="M20:M22"/>
    <mergeCell ref="N20:N22"/>
    <mergeCell ref="O20:O22"/>
    <mergeCell ref="U20:U22"/>
    <mergeCell ref="L18:L19"/>
    <mergeCell ref="M18:M19"/>
    <mergeCell ref="N18:N19"/>
    <mergeCell ref="O18:O19"/>
    <mergeCell ref="S1:U1"/>
    <mergeCell ref="S2:U3"/>
    <mergeCell ref="S4:U4"/>
    <mergeCell ref="N16:N17"/>
    <mergeCell ref="S14:T14"/>
    <mergeCell ref="U15:U17"/>
    <mergeCell ref="O15:O17"/>
    <mergeCell ref="R16:R17"/>
    <mergeCell ref="R15:T15"/>
    <mergeCell ref="Q16:Q17"/>
    <mergeCell ref="B14:O14"/>
    <mergeCell ref="C16:C17"/>
    <mergeCell ref="D16:D17"/>
    <mergeCell ref="A1:C4"/>
    <mergeCell ref="D1:R4"/>
    <mergeCell ref="M16:M17"/>
    <mergeCell ref="B16:B17"/>
    <mergeCell ref="E16:E17"/>
    <mergeCell ref="B6:B7"/>
    <mergeCell ref="C6:D7"/>
    <mergeCell ref="E9:H10"/>
    <mergeCell ref="C11:H11"/>
    <mergeCell ref="H16:H17"/>
    <mergeCell ref="B9:B10"/>
    <mergeCell ref="C9:D10"/>
    <mergeCell ref="G16:G17"/>
  </mergeCells>
  <conditionalFormatting sqref="K18:K21 O18:P18 O20:P20 P19 P21 P34:P37 U38 O38:P38 P39:P43 K34:K43">
    <cfRule type="cellIs" dxfId="71" priority="890" operator="equal">
      <formula>"BAJO"</formula>
    </cfRule>
    <cfRule type="cellIs" dxfId="70" priority="891" operator="equal">
      <formula>"MODERADO"</formula>
    </cfRule>
    <cfRule type="cellIs" dxfId="69" priority="892" operator="equal">
      <formula>"ALTO"</formula>
    </cfRule>
    <cfRule type="cellIs" dxfId="68" priority="893" operator="equal">
      <formula>"EXTREMO"</formula>
    </cfRule>
  </conditionalFormatting>
  <conditionalFormatting sqref="P22:P27 K22:K27">
    <cfRule type="cellIs" dxfId="67" priority="802" operator="equal">
      <formula>"BAJO"</formula>
    </cfRule>
    <cfRule type="cellIs" dxfId="66" priority="803" operator="equal">
      <formula>"MODERADO"</formula>
    </cfRule>
    <cfRule type="cellIs" dxfId="65" priority="804" operator="equal">
      <formula>"ALTO"</formula>
    </cfRule>
    <cfRule type="cellIs" dxfId="64" priority="805" operator="equal">
      <formula>"EXTREMO"</formula>
    </cfRule>
  </conditionalFormatting>
  <conditionalFormatting sqref="U23">
    <cfRule type="cellIs" dxfId="63" priority="798" operator="equal">
      <formula>"BAJO"</formula>
    </cfRule>
    <cfRule type="cellIs" dxfId="62" priority="799" operator="equal">
      <formula>"MODERADO"</formula>
    </cfRule>
    <cfRule type="cellIs" dxfId="61" priority="800" operator="equal">
      <formula>"ALTO"</formula>
    </cfRule>
    <cfRule type="cellIs" dxfId="60" priority="801" operator="equal">
      <formula>"EXTREMO"</formula>
    </cfRule>
  </conditionalFormatting>
  <conditionalFormatting sqref="O23">
    <cfRule type="cellIs" dxfId="59" priority="794" operator="equal">
      <formula>"BAJO"</formula>
    </cfRule>
    <cfRule type="cellIs" dxfId="58" priority="795" operator="equal">
      <formula>"MODERADO"</formula>
    </cfRule>
    <cfRule type="cellIs" dxfId="57" priority="796" operator="equal">
      <formula>"ALTO"</formula>
    </cfRule>
    <cfRule type="cellIs" dxfId="56" priority="797" operator="equal">
      <formula>"EXTREMO"</formula>
    </cfRule>
  </conditionalFormatting>
  <conditionalFormatting sqref="P28:P33 K28:K33">
    <cfRule type="cellIs" dxfId="55" priority="786" operator="equal">
      <formula>"BAJO"</formula>
    </cfRule>
    <cfRule type="cellIs" dxfId="54" priority="787" operator="equal">
      <formula>"MODERADO"</formula>
    </cfRule>
    <cfRule type="cellIs" dxfId="53" priority="788" operator="equal">
      <formula>"ALTO"</formula>
    </cfRule>
    <cfRule type="cellIs" dxfId="52" priority="789" operator="equal">
      <formula>"EXTREMO"</formula>
    </cfRule>
  </conditionalFormatting>
  <conditionalFormatting sqref="U28">
    <cfRule type="cellIs" dxfId="51" priority="782" operator="equal">
      <formula>"BAJO"</formula>
    </cfRule>
    <cfRule type="cellIs" dxfId="50" priority="783" operator="equal">
      <formula>"MODERADO"</formula>
    </cfRule>
    <cfRule type="cellIs" dxfId="49" priority="784" operator="equal">
      <formula>"ALTO"</formula>
    </cfRule>
    <cfRule type="cellIs" dxfId="48" priority="785" operator="equal">
      <formula>"EXTREMO"</formula>
    </cfRule>
  </conditionalFormatting>
  <conditionalFormatting sqref="O28">
    <cfRule type="cellIs" dxfId="47" priority="778" operator="equal">
      <formula>"BAJO"</formula>
    </cfRule>
    <cfRule type="cellIs" dxfId="46" priority="779" operator="equal">
      <formula>"MODERADO"</formula>
    </cfRule>
    <cfRule type="cellIs" dxfId="45" priority="780" operator="equal">
      <formula>"ALTO"</formula>
    </cfRule>
    <cfRule type="cellIs" dxfId="44" priority="781" operator="equal">
      <formula>"EXTREMO"</formula>
    </cfRule>
  </conditionalFormatting>
  <conditionalFormatting sqref="P44:P49 K44:K49">
    <cfRule type="cellIs" dxfId="43" priority="738" operator="equal">
      <formula>"BAJO"</formula>
    </cfRule>
    <cfRule type="cellIs" dxfId="42" priority="739" operator="equal">
      <formula>"MODERADO"</formula>
    </cfRule>
    <cfRule type="cellIs" dxfId="41" priority="740" operator="equal">
      <formula>"ALTO"</formula>
    </cfRule>
    <cfRule type="cellIs" dxfId="40" priority="741" operator="equal">
      <formula>"EXTREMO"</formula>
    </cfRule>
  </conditionalFormatting>
  <conditionalFormatting sqref="P50:P55 K50:K55">
    <cfRule type="cellIs" dxfId="39" priority="722" operator="equal">
      <formula>"BAJO"</formula>
    </cfRule>
    <cfRule type="cellIs" dxfId="38" priority="723" operator="equal">
      <formula>"MODERADO"</formula>
    </cfRule>
    <cfRule type="cellIs" dxfId="37" priority="724" operator="equal">
      <formula>"ALTO"</formula>
    </cfRule>
    <cfRule type="cellIs" dxfId="36" priority="725" operator="equal">
      <formula>"EXTREMO"</formula>
    </cfRule>
  </conditionalFormatting>
  <conditionalFormatting sqref="U50 U52">
    <cfRule type="cellIs" dxfId="35" priority="718" operator="equal">
      <formula>"BAJO"</formula>
    </cfRule>
    <cfRule type="cellIs" dxfId="34" priority="719" operator="equal">
      <formula>"MODERADO"</formula>
    </cfRule>
    <cfRule type="cellIs" dxfId="33" priority="720" operator="equal">
      <formula>"ALTO"</formula>
    </cfRule>
    <cfRule type="cellIs" dxfId="32" priority="721" operator="equal">
      <formula>"EXTREMO"</formula>
    </cfRule>
  </conditionalFormatting>
  <conditionalFormatting sqref="O50 O52">
    <cfRule type="cellIs" dxfId="31" priority="714" operator="equal">
      <formula>"BAJO"</formula>
    </cfRule>
    <cfRule type="cellIs" dxfId="30" priority="715" operator="equal">
      <formula>"MODERADO"</formula>
    </cfRule>
    <cfRule type="cellIs" dxfId="29" priority="716" operator="equal">
      <formula>"ALTO"</formula>
    </cfRule>
    <cfRule type="cellIs" dxfId="28" priority="717" operator="equal">
      <formula>"EXTREMO"</formula>
    </cfRule>
  </conditionalFormatting>
  <conditionalFormatting sqref="P56:P60 K56:K60">
    <cfRule type="cellIs" dxfId="27" priority="706" operator="equal">
      <formula>"BAJO"</formula>
    </cfRule>
    <cfRule type="cellIs" dxfId="26" priority="707" operator="equal">
      <formula>"MODERADO"</formula>
    </cfRule>
    <cfRule type="cellIs" dxfId="25" priority="708" operator="equal">
      <formula>"ALTO"</formula>
    </cfRule>
    <cfRule type="cellIs" dxfId="24" priority="709" operator="equal">
      <formula>"EXTREMO"</formula>
    </cfRule>
  </conditionalFormatting>
  <conditionalFormatting sqref="P61:P62 P65:P71 K61:K71">
    <cfRule type="cellIs" dxfId="23" priority="690" operator="equal">
      <formula>"BAJO"</formula>
    </cfRule>
    <cfRule type="cellIs" dxfId="22" priority="691" operator="equal">
      <formula>"MODERADO"</formula>
    </cfRule>
    <cfRule type="cellIs" dxfId="21" priority="692" operator="equal">
      <formula>"ALTO"</formula>
    </cfRule>
    <cfRule type="cellIs" dxfId="20" priority="693" operator="equal">
      <formula>"EXTREMO"</formula>
    </cfRule>
  </conditionalFormatting>
  <conditionalFormatting sqref="P63">
    <cfRule type="cellIs" dxfId="19" priority="682" operator="equal">
      <formula>"BAJO"</formula>
    </cfRule>
    <cfRule type="cellIs" dxfId="18" priority="683" operator="equal">
      <formula>"MODERADO"</formula>
    </cfRule>
    <cfRule type="cellIs" dxfId="17" priority="684" operator="equal">
      <formula>"ALTO"</formula>
    </cfRule>
    <cfRule type="cellIs" dxfId="16" priority="685" operator="equal">
      <formula>"EXTREMO"</formula>
    </cfRule>
  </conditionalFormatting>
  <conditionalFormatting sqref="P64">
    <cfRule type="cellIs" dxfId="15" priority="674" operator="equal">
      <formula>"BAJO"</formula>
    </cfRule>
    <cfRule type="cellIs" dxfId="14" priority="675" operator="equal">
      <formula>"MODERADO"</formula>
    </cfRule>
    <cfRule type="cellIs" dxfId="13" priority="676" operator="equal">
      <formula>"ALTO"</formula>
    </cfRule>
    <cfRule type="cellIs" dxfId="12" priority="677" operator="equal">
      <formula>"EXTREMO"</formula>
    </cfRule>
  </conditionalFormatting>
  <conditionalFormatting sqref="P72:P75 K72:K75">
    <cfRule type="cellIs" dxfId="11" priority="666" operator="equal">
      <formula>"BAJO"</formula>
    </cfRule>
    <cfRule type="cellIs" dxfId="10" priority="667" operator="equal">
      <formula>"MODERADO"</formula>
    </cfRule>
    <cfRule type="cellIs" dxfId="9" priority="668" operator="equal">
      <formula>"ALTO"</formula>
    </cfRule>
    <cfRule type="cellIs" dxfId="8" priority="669" operator="equal">
      <formula>"EXTREMO"</formula>
    </cfRule>
  </conditionalFormatting>
  <conditionalFormatting sqref="U20">
    <cfRule type="cellIs" dxfId="7" priority="1" operator="equal">
      <formula>"BAJO"</formula>
    </cfRule>
    <cfRule type="cellIs" dxfId="6" priority="2" operator="equal">
      <formula>"MODERADO"</formula>
    </cfRule>
    <cfRule type="cellIs" dxfId="5" priority="3" operator="equal">
      <formula>"ALTO"</formula>
    </cfRule>
    <cfRule type="cellIs" dxfId="4" priority="4" operator="equal">
      <formula>"EXTREMO"</formula>
    </cfRule>
  </conditionalFormatting>
  <conditionalFormatting sqref="U18">
    <cfRule type="cellIs" dxfId="3" priority="5" operator="equal">
      <formula>"BAJO"</formula>
    </cfRule>
    <cfRule type="cellIs" dxfId="2" priority="6" operator="equal">
      <formula>"MODERADO"</formula>
    </cfRule>
    <cfRule type="cellIs" dxfId="1" priority="7" operator="equal">
      <formula>"ALTO"</formula>
    </cfRule>
    <cfRule type="cellIs" dxfId="0" priority="8" operator="equal">
      <formula>"EXTREMO"</formula>
    </cfRule>
  </conditionalFormatting>
  <dataValidations count="4">
    <dataValidation type="list" allowBlank="1" showInputMessage="1" showErrorMessage="1" sqref="Q18 Q20 Q23 Q28 Q50 Q52 Q38">
      <formula1>"Evitar,Reducir,Transferir,Aceptar"</formula1>
    </dataValidation>
    <dataValidation type="list" allowBlank="1" showInputMessage="1" showErrorMessage="1" sqref="G18:G75">
      <formula1>"Superior,Mayor,Importante,Menor,Inferior"</formula1>
    </dataValidation>
    <dataValidation type="list" allowBlank="1" showInputMessage="1" showErrorMessage="1" sqref="D18:D75">
      <formula1>"Muy Alta,Alta,Moderada,Baja,Muy Baja"</formula1>
    </dataValidation>
    <dataValidation type="list" allowBlank="1" showInputMessage="1" showErrorMessage="1" sqref="T18:T75">
      <formula1>"Preventivo,Detectivo,Correctivo"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&amp;C&amp;G</oddHeader>
    <oddFooter>&amp;R76-F.02 V.02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J29"/>
  <sheetViews>
    <sheetView showGridLines="0" zoomScaleNormal="100" workbookViewId="0">
      <selection activeCell="J7" sqref="J7"/>
    </sheetView>
  </sheetViews>
  <sheetFormatPr baseColWidth="10" defaultColWidth="11.42578125" defaultRowHeight="15" x14ac:dyDescent="0.25"/>
  <cols>
    <col min="3" max="3" width="7" customWidth="1"/>
    <col min="4" max="4" width="9.42578125" bestFit="1" customWidth="1"/>
    <col min="5" max="5" width="10.5703125" customWidth="1"/>
    <col min="6" max="6" width="18.140625" customWidth="1"/>
    <col min="7" max="7" width="21" customWidth="1"/>
    <col min="8" max="8" width="21.42578125" customWidth="1"/>
    <col min="9" max="9" width="21.5703125" customWidth="1"/>
    <col min="10" max="10" width="21.28515625" customWidth="1"/>
  </cols>
  <sheetData>
    <row r="1" spans="1:10" ht="15.75" customHeight="1" x14ac:dyDescent="0.25">
      <c r="A1" s="161"/>
      <c r="B1" s="162"/>
      <c r="C1" s="162"/>
      <c r="D1" s="167" t="s">
        <v>586</v>
      </c>
      <c r="E1" s="167"/>
      <c r="F1" s="167"/>
      <c r="G1" s="167"/>
      <c r="H1" s="167"/>
      <c r="I1" s="170" t="s">
        <v>583</v>
      </c>
      <c r="J1" s="171"/>
    </row>
    <row r="2" spans="1:10" ht="15.75" customHeight="1" x14ac:dyDescent="0.25">
      <c r="A2" s="163"/>
      <c r="B2" s="164"/>
      <c r="C2" s="164"/>
      <c r="D2" s="168"/>
      <c r="E2" s="168"/>
      <c r="F2" s="168"/>
      <c r="G2" s="168"/>
      <c r="H2" s="168"/>
      <c r="I2" s="172" t="s">
        <v>584</v>
      </c>
      <c r="J2" s="173"/>
    </row>
    <row r="3" spans="1:10" ht="15.75" customHeight="1" x14ac:dyDescent="0.25">
      <c r="A3" s="163"/>
      <c r="B3" s="164"/>
      <c r="C3" s="164"/>
      <c r="D3" s="168"/>
      <c r="E3" s="168"/>
      <c r="F3" s="168"/>
      <c r="G3" s="168"/>
      <c r="H3" s="168"/>
      <c r="I3" s="172"/>
      <c r="J3" s="173"/>
    </row>
    <row r="4" spans="1:10" ht="15.75" customHeight="1" thickBot="1" x14ac:dyDescent="0.3">
      <c r="A4" s="165"/>
      <c r="B4" s="166"/>
      <c r="C4" s="166"/>
      <c r="D4" s="169"/>
      <c r="E4" s="169"/>
      <c r="F4" s="169"/>
      <c r="G4" s="169"/>
      <c r="H4" s="169"/>
      <c r="I4" s="174" t="s">
        <v>588</v>
      </c>
      <c r="J4" s="175"/>
    </row>
    <row r="5" spans="1:10" x14ac:dyDescent="0.25">
      <c r="I5" s="71"/>
      <c r="J5" s="71"/>
    </row>
    <row r="9" spans="1:10" ht="15.75" thickBot="1" x14ac:dyDescent="0.3"/>
    <row r="10" spans="1:10" ht="60" customHeight="1" thickBot="1" x14ac:dyDescent="0.3">
      <c r="C10" s="155" t="s">
        <v>7</v>
      </c>
      <c r="D10" s="1" t="s">
        <v>8</v>
      </c>
      <c r="E10" s="2">
        <v>5</v>
      </c>
      <c r="F10" s="8" t="s">
        <v>23</v>
      </c>
      <c r="G10" s="9" t="s">
        <v>23</v>
      </c>
      <c r="H10" s="10" t="s">
        <v>24</v>
      </c>
      <c r="I10" s="10" t="s">
        <v>24</v>
      </c>
      <c r="J10" s="10" t="s">
        <v>24</v>
      </c>
    </row>
    <row r="11" spans="1:10" ht="63.75" customHeight="1" thickBot="1" x14ac:dyDescent="0.3">
      <c r="C11" s="156"/>
      <c r="D11" s="1" t="s">
        <v>9</v>
      </c>
      <c r="E11" s="2">
        <v>4</v>
      </c>
      <c r="F11" s="11" t="s">
        <v>21</v>
      </c>
      <c r="G11" s="12" t="s">
        <v>23</v>
      </c>
      <c r="H11" s="12" t="s">
        <v>23</v>
      </c>
      <c r="I11" s="13" t="s">
        <v>24</v>
      </c>
      <c r="J11" s="13" t="s">
        <v>24</v>
      </c>
    </row>
    <row r="12" spans="1:10" ht="70.5" customHeight="1" thickBot="1" x14ac:dyDescent="0.3">
      <c r="C12" s="156"/>
      <c r="D12" s="1" t="s">
        <v>10</v>
      </c>
      <c r="E12" s="2">
        <v>3</v>
      </c>
      <c r="F12" s="14" t="s">
        <v>22</v>
      </c>
      <c r="G12" s="15" t="s">
        <v>21</v>
      </c>
      <c r="H12" s="12" t="s">
        <v>23</v>
      </c>
      <c r="I12" s="13" t="s">
        <v>24</v>
      </c>
      <c r="J12" s="13" t="s">
        <v>24</v>
      </c>
    </row>
    <row r="13" spans="1:10" ht="67.5" customHeight="1" thickBot="1" x14ac:dyDescent="0.3">
      <c r="C13" s="156"/>
      <c r="D13" s="1" t="s">
        <v>11</v>
      </c>
      <c r="E13" s="2">
        <v>2</v>
      </c>
      <c r="F13" s="14" t="s">
        <v>22</v>
      </c>
      <c r="G13" s="14" t="s">
        <v>22</v>
      </c>
      <c r="H13" s="15" t="s">
        <v>21</v>
      </c>
      <c r="I13" s="12" t="s">
        <v>23</v>
      </c>
      <c r="J13" s="13" t="s">
        <v>24</v>
      </c>
    </row>
    <row r="14" spans="1:10" ht="82.5" customHeight="1" thickBot="1" x14ac:dyDescent="0.3">
      <c r="C14" s="157"/>
      <c r="D14" s="1" t="s">
        <v>12</v>
      </c>
      <c r="E14" s="2">
        <v>1</v>
      </c>
      <c r="F14" s="14" t="s">
        <v>22</v>
      </c>
      <c r="G14" s="14" t="s">
        <v>22</v>
      </c>
      <c r="H14" s="15" t="s">
        <v>21</v>
      </c>
      <c r="I14" s="12" t="s">
        <v>23</v>
      </c>
      <c r="J14" s="12" t="s">
        <v>23</v>
      </c>
    </row>
    <row r="15" spans="1:10" x14ac:dyDescent="0.25">
      <c r="C15" s="3"/>
      <c r="D15" s="3"/>
      <c r="E15" s="4"/>
      <c r="F15" s="5">
        <v>1</v>
      </c>
      <c r="G15" s="5">
        <v>2</v>
      </c>
      <c r="H15" s="5">
        <v>3</v>
      </c>
      <c r="I15" s="5">
        <v>4</v>
      </c>
      <c r="J15" s="5">
        <v>5</v>
      </c>
    </row>
    <row r="16" spans="1:10" ht="15.75" thickBot="1" x14ac:dyDescent="0.3">
      <c r="C16" s="3"/>
      <c r="D16" s="3"/>
      <c r="E16" s="4"/>
      <c r="F16" s="5" t="s">
        <v>16</v>
      </c>
      <c r="G16" s="5" t="s">
        <v>13</v>
      </c>
      <c r="H16" s="5" t="s">
        <v>18</v>
      </c>
      <c r="I16" s="5" t="s">
        <v>14</v>
      </c>
      <c r="J16" s="5" t="s">
        <v>17</v>
      </c>
    </row>
    <row r="17" spans="3:10" ht="24" thickBot="1" x14ac:dyDescent="0.4">
      <c r="C17" s="3"/>
      <c r="D17" s="3"/>
      <c r="E17" s="4"/>
      <c r="F17" s="158" t="s">
        <v>15</v>
      </c>
      <c r="G17" s="159"/>
      <c r="H17" s="159"/>
      <c r="I17" s="159"/>
      <c r="J17" s="160"/>
    </row>
    <row r="18" spans="3:10" ht="23.25" x14ac:dyDescent="0.35">
      <c r="C18" s="3"/>
      <c r="D18" s="3"/>
      <c r="E18" s="4"/>
      <c r="F18" s="7"/>
      <c r="G18" s="7"/>
      <c r="H18" s="7"/>
      <c r="I18" s="7"/>
      <c r="J18" s="7"/>
    </row>
    <row r="25" spans="3:10" x14ac:dyDescent="0.25">
      <c r="F25" s="19"/>
    </row>
    <row r="26" spans="3:10" x14ac:dyDescent="0.25">
      <c r="F26" s="19"/>
    </row>
    <row r="27" spans="3:10" x14ac:dyDescent="0.25">
      <c r="F27" s="19"/>
    </row>
    <row r="28" spans="3:10" x14ac:dyDescent="0.25">
      <c r="F28" s="19"/>
    </row>
    <row r="29" spans="3:10" x14ac:dyDescent="0.25">
      <c r="F29" s="19"/>
    </row>
  </sheetData>
  <sortState ref="F28:F32">
    <sortCondition ref="F28"/>
  </sortState>
  <mergeCells count="7">
    <mergeCell ref="C10:C14"/>
    <mergeCell ref="F17:J17"/>
    <mergeCell ref="A1:C4"/>
    <mergeCell ref="D1:H4"/>
    <mergeCell ref="I1:J1"/>
    <mergeCell ref="I2:J3"/>
    <mergeCell ref="I4:J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J31"/>
  <sheetViews>
    <sheetView showGridLines="0" topLeftCell="A19" workbookViewId="0">
      <selection activeCell="B24" sqref="B24:C24"/>
    </sheetView>
  </sheetViews>
  <sheetFormatPr baseColWidth="10" defaultColWidth="11.42578125" defaultRowHeight="15" x14ac:dyDescent="0.25"/>
  <cols>
    <col min="1" max="1" width="14.140625" bestFit="1" customWidth="1"/>
    <col min="2" max="2" width="2.5703125" bestFit="1" customWidth="1"/>
    <col min="3" max="3" width="12.7109375" bestFit="1" customWidth="1"/>
    <col min="4" max="4" width="2" customWidth="1"/>
    <col min="5" max="5" width="3" bestFit="1" customWidth="1"/>
    <col min="6" max="6" width="11.5703125" style="6" bestFit="1" customWidth="1"/>
    <col min="10" max="10" width="14" customWidth="1"/>
  </cols>
  <sheetData>
    <row r="1" spans="1:10" ht="15.75" customHeight="1" x14ac:dyDescent="0.25">
      <c r="A1" s="161"/>
      <c r="B1" s="162"/>
      <c r="C1" s="162"/>
      <c r="D1" s="176" t="s">
        <v>587</v>
      </c>
      <c r="E1" s="176"/>
      <c r="F1" s="176"/>
      <c r="G1" s="176"/>
      <c r="H1" s="176"/>
      <c r="I1" s="170" t="s">
        <v>583</v>
      </c>
      <c r="J1" s="171"/>
    </row>
    <row r="2" spans="1:10" ht="22.5" customHeight="1" x14ac:dyDescent="0.25">
      <c r="A2" s="163"/>
      <c r="B2" s="164"/>
      <c r="C2" s="164"/>
      <c r="D2" s="177"/>
      <c r="E2" s="177"/>
      <c r="F2" s="177"/>
      <c r="G2" s="177"/>
      <c r="H2" s="177"/>
      <c r="I2" s="172" t="s">
        <v>584</v>
      </c>
      <c r="J2" s="173"/>
    </row>
    <row r="3" spans="1:10" ht="22.5" customHeight="1" x14ac:dyDescent="0.25">
      <c r="A3" s="163"/>
      <c r="B3" s="164"/>
      <c r="C3" s="164"/>
      <c r="D3" s="177"/>
      <c r="E3" s="177"/>
      <c r="F3" s="177"/>
      <c r="G3" s="177"/>
      <c r="H3" s="177"/>
      <c r="I3" s="172"/>
      <c r="J3" s="173"/>
    </row>
    <row r="4" spans="1:10" ht="15.75" customHeight="1" thickBot="1" x14ac:dyDescent="0.3">
      <c r="A4" s="165"/>
      <c r="B4" s="166"/>
      <c r="C4" s="166"/>
      <c r="D4" s="178"/>
      <c r="E4" s="178"/>
      <c r="F4" s="178"/>
      <c r="G4" s="178"/>
      <c r="H4" s="178"/>
      <c r="I4" s="174" t="s">
        <v>589</v>
      </c>
      <c r="J4" s="175"/>
    </row>
    <row r="5" spans="1:10" ht="15.75" customHeight="1" x14ac:dyDescent="0.25">
      <c r="A5" s="68"/>
      <c r="B5" s="68"/>
      <c r="C5" s="68"/>
      <c r="D5" s="69"/>
      <c r="E5" s="69"/>
      <c r="F5" s="69"/>
      <c r="G5" s="69"/>
      <c r="H5" s="69"/>
      <c r="I5" s="70"/>
      <c r="J5" s="70"/>
    </row>
    <row r="6" spans="1:10" ht="15" customHeight="1" x14ac:dyDescent="0.25">
      <c r="A6" s="17" t="s">
        <v>19</v>
      </c>
      <c r="B6" s="17" t="s">
        <v>5</v>
      </c>
      <c r="C6" s="17" t="s">
        <v>15</v>
      </c>
      <c r="D6" s="17" t="s">
        <v>6</v>
      </c>
      <c r="E6" s="17" t="s">
        <v>25</v>
      </c>
      <c r="F6" s="17" t="s">
        <v>20</v>
      </c>
    </row>
    <row r="7" spans="1:10" x14ac:dyDescent="0.25">
      <c r="A7" s="18" t="s">
        <v>12</v>
      </c>
      <c r="B7" s="18">
        <f>IF(A7="MUY ALTA",5,IF(A7="ALTA",4,IF(A7="MODERADA",3,IF(A7="BAJA",2,IF(A7="MUY BAJA",1,"")))))</f>
        <v>1</v>
      </c>
      <c r="C7" s="18" t="s">
        <v>16</v>
      </c>
      <c r="D7" s="18">
        <f>IF(C7="SUPERIOR",5,IF(C7="MAYOR",4,IF(C7="IMPORTANTE",3,IF(C7="MENOR",2,IF(C7="INFERIOR",1,"")))))</f>
        <v>1</v>
      </c>
      <c r="E7" s="18">
        <v>11</v>
      </c>
      <c r="F7" s="18" t="s">
        <v>22</v>
      </c>
    </row>
    <row r="8" spans="1:10" x14ac:dyDescent="0.25">
      <c r="A8" s="18" t="s">
        <v>11</v>
      </c>
      <c r="B8" s="18">
        <f>IF(A8="MUY ALTA",5,IF(A8="ALTA",4,IF(A8="MODERADA",3,IF(A8="BAJA",2,IF(A8="MUY BAJA",1,"")))))</f>
        <v>2</v>
      </c>
      <c r="C8" s="18" t="s">
        <v>16</v>
      </c>
      <c r="D8" s="18">
        <f t="shared" ref="D8:D31" si="0">IF(C8="SUPERIOR",5,IF(C8="MAYOR",4,IF(C8="IMPORTANTE",3,IF(C8="MENOR",2,IF(C8="INFERIOR",1,"")))))</f>
        <v>1</v>
      </c>
      <c r="E8" s="18">
        <v>21</v>
      </c>
      <c r="F8" s="18" t="s">
        <v>22</v>
      </c>
    </row>
    <row r="9" spans="1:10" x14ac:dyDescent="0.25">
      <c r="A9" s="18" t="s">
        <v>10</v>
      </c>
      <c r="B9" s="18">
        <f>IF(A9="MUY ALTA",5,IF(A9="ALTA",4,IF(A9="MODERADA",3,IF(A9="BAJA",2,IF(A9="MUY BAJA",1,"")))))</f>
        <v>3</v>
      </c>
      <c r="C9" s="18" t="s">
        <v>16</v>
      </c>
      <c r="D9" s="18">
        <f t="shared" si="0"/>
        <v>1</v>
      </c>
      <c r="E9" s="18">
        <v>31</v>
      </c>
      <c r="F9" s="18" t="s">
        <v>22</v>
      </c>
    </row>
    <row r="10" spans="1:10" x14ac:dyDescent="0.25">
      <c r="A10" s="18" t="s">
        <v>9</v>
      </c>
      <c r="B10" s="18">
        <f>IF(A10="MUY ALTA",5,IF(A10="ALTA",4,IF(A10="MODERADA",3,IF(A10="BAJA",2,IF(A10="MUY BAJA",1,"")))))</f>
        <v>4</v>
      </c>
      <c r="C10" s="18" t="s">
        <v>16</v>
      </c>
      <c r="D10" s="18">
        <f t="shared" si="0"/>
        <v>1</v>
      </c>
      <c r="E10" s="18">
        <v>41</v>
      </c>
      <c r="F10" s="18" t="s">
        <v>21</v>
      </c>
    </row>
    <row r="11" spans="1:10" x14ac:dyDescent="0.25">
      <c r="A11" s="18" t="s">
        <v>8</v>
      </c>
      <c r="B11" s="18">
        <f>IF(A11="MUY ALTA",5,IF(A11="ALTA",4,IF(A11="MODERADA",3,IF(A11="BAJA",2,IF(A11="MUY BAJA",1,"")))))</f>
        <v>5</v>
      </c>
      <c r="C11" s="18" t="s">
        <v>16</v>
      </c>
      <c r="D11" s="18">
        <f t="shared" si="0"/>
        <v>1</v>
      </c>
      <c r="E11" s="18">
        <v>51</v>
      </c>
      <c r="F11" s="18" t="s">
        <v>23</v>
      </c>
    </row>
    <row r="12" spans="1:10" x14ac:dyDescent="0.25">
      <c r="A12" s="18" t="s">
        <v>12</v>
      </c>
      <c r="B12" s="18">
        <f t="shared" ref="B12:B31" si="1">IF(A12="MUY ALTA",5,IF(A12="ALTA",4,IF(A12="MODERADA",3,IF(A12="BAJA",2,IF(A12="MUY BAJA",1,"")))))</f>
        <v>1</v>
      </c>
      <c r="C12" s="18" t="s">
        <v>13</v>
      </c>
      <c r="D12" s="18">
        <f t="shared" si="0"/>
        <v>2</v>
      </c>
      <c r="E12" s="18">
        <v>12</v>
      </c>
      <c r="F12" s="18" t="s">
        <v>22</v>
      </c>
    </row>
    <row r="13" spans="1:10" x14ac:dyDescent="0.25">
      <c r="A13" s="18" t="s">
        <v>11</v>
      </c>
      <c r="B13" s="18">
        <f t="shared" si="1"/>
        <v>2</v>
      </c>
      <c r="C13" s="18" t="s">
        <v>13</v>
      </c>
      <c r="D13" s="18">
        <f t="shared" si="0"/>
        <v>2</v>
      </c>
      <c r="E13" s="18">
        <v>22</v>
      </c>
      <c r="F13" s="18" t="s">
        <v>22</v>
      </c>
    </row>
    <row r="14" spans="1:10" x14ac:dyDescent="0.25">
      <c r="A14" s="18" t="s">
        <v>10</v>
      </c>
      <c r="B14" s="18">
        <f t="shared" si="1"/>
        <v>3</v>
      </c>
      <c r="C14" s="18" t="s">
        <v>13</v>
      </c>
      <c r="D14" s="18">
        <f t="shared" si="0"/>
        <v>2</v>
      </c>
      <c r="E14" s="18">
        <v>32</v>
      </c>
      <c r="F14" s="18" t="s">
        <v>21</v>
      </c>
    </row>
    <row r="15" spans="1:10" x14ac:dyDescent="0.25">
      <c r="A15" s="18" t="s">
        <v>9</v>
      </c>
      <c r="B15" s="18">
        <f t="shared" si="1"/>
        <v>4</v>
      </c>
      <c r="C15" s="18" t="s">
        <v>13</v>
      </c>
      <c r="D15" s="18">
        <f t="shared" si="0"/>
        <v>2</v>
      </c>
      <c r="E15" s="18">
        <v>42</v>
      </c>
      <c r="F15" s="18" t="s">
        <v>23</v>
      </c>
    </row>
    <row r="16" spans="1:10" x14ac:dyDescent="0.25">
      <c r="A16" s="18" t="s">
        <v>8</v>
      </c>
      <c r="B16" s="18">
        <f t="shared" si="1"/>
        <v>5</v>
      </c>
      <c r="C16" s="18" t="s">
        <v>13</v>
      </c>
      <c r="D16" s="18">
        <f t="shared" si="0"/>
        <v>2</v>
      </c>
      <c r="E16" s="18">
        <v>52</v>
      </c>
      <c r="F16" s="18" t="s">
        <v>23</v>
      </c>
    </row>
    <row r="17" spans="1:6" x14ac:dyDescent="0.25">
      <c r="A17" s="18" t="s">
        <v>12</v>
      </c>
      <c r="B17" s="18">
        <f t="shared" si="1"/>
        <v>1</v>
      </c>
      <c r="C17" s="18" t="s">
        <v>18</v>
      </c>
      <c r="D17" s="18">
        <f t="shared" si="0"/>
        <v>3</v>
      </c>
      <c r="E17" s="18">
        <v>13</v>
      </c>
      <c r="F17" s="18" t="s">
        <v>21</v>
      </c>
    </row>
    <row r="18" spans="1:6" x14ac:dyDescent="0.25">
      <c r="A18" s="18" t="s">
        <v>11</v>
      </c>
      <c r="B18" s="18">
        <f t="shared" si="1"/>
        <v>2</v>
      </c>
      <c r="C18" s="18" t="s">
        <v>18</v>
      </c>
      <c r="D18" s="18">
        <f t="shared" si="0"/>
        <v>3</v>
      </c>
      <c r="E18" s="18">
        <v>23</v>
      </c>
      <c r="F18" s="18" t="s">
        <v>21</v>
      </c>
    </row>
    <row r="19" spans="1:6" x14ac:dyDescent="0.25">
      <c r="A19" s="18" t="s">
        <v>10</v>
      </c>
      <c r="B19" s="18">
        <f t="shared" si="1"/>
        <v>3</v>
      </c>
      <c r="C19" s="18" t="s">
        <v>18</v>
      </c>
      <c r="D19" s="18">
        <f t="shared" si="0"/>
        <v>3</v>
      </c>
      <c r="E19" s="18">
        <v>33</v>
      </c>
      <c r="F19" s="18" t="s">
        <v>23</v>
      </c>
    </row>
    <row r="20" spans="1:6" x14ac:dyDescent="0.25">
      <c r="A20" s="18" t="s">
        <v>9</v>
      </c>
      <c r="B20" s="18">
        <f t="shared" si="1"/>
        <v>4</v>
      </c>
      <c r="C20" s="18" t="s">
        <v>18</v>
      </c>
      <c r="D20" s="18">
        <f t="shared" si="0"/>
        <v>3</v>
      </c>
      <c r="E20" s="18">
        <v>43</v>
      </c>
      <c r="F20" s="18" t="s">
        <v>23</v>
      </c>
    </row>
    <row r="21" spans="1:6" x14ac:dyDescent="0.25">
      <c r="A21" s="18" t="s">
        <v>8</v>
      </c>
      <c r="B21" s="18">
        <f t="shared" si="1"/>
        <v>5</v>
      </c>
      <c r="C21" s="18" t="s">
        <v>18</v>
      </c>
      <c r="D21" s="18">
        <f t="shared" si="0"/>
        <v>3</v>
      </c>
      <c r="E21" s="18">
        <v>53</v>
      </c>
      <c r="F21" s="18" t="s">
        <v>24</v>
      </c>
    </row>
    <row r="22" spans="1:6" x14ac:dyDescent="0.25">
      <c r="A22" s="18" t="s">
        <v>12</v>
      </c>
      <c r="B22" s="18">
        <f t="shared" si="1"/>
        <v>1</v>
      </c>
      <c r="C22" s="18" t="s">
        <v>14</v>
      </c>
      <c r="D22" s="18">
        <f t="shared" si="0"/>
        <v>4</v>
      </c>
      <c r="E22" s="18">
        <v>14</v>
      </c>
      <c r="F22" s="18" t="s">
        <v>23</v>
      </c>
    </row>
    <row r="23" spans="1:6" x14ac:dyDescent="0.25">
      <c r="A23" s="18" t="s">
        <v>11</v>
      </c>
      <c r="B23" s="18">
        <f t="shared" si="1"/>
        <v>2</v>
      </c>
      <c r="C23" s="18" t="s">
        <v>14</v>
      </c>
      <c r="D23" s="18">
        <f t="shared" si="0"/>
        <v>4</v>
      </c>
      <c r="E23" s="18">
        <v>24</v>
      </c>
      <c r="F23" s="18" t="s">
        <v>23</v>
      </c>
    </row>
    <row r="24" spans="1:6" x14ac:dyDescent="0.25">
      <c r="A24" s="18" t="s">
        <v>10</v>
      </c>
      <c r="B24" s="18">
        <f t="shared" si="1"/>
        <v>3</v>
      </c>
      <c r="C24" s="18" t="s">
        <v>14</v>
      </c>
      <c r="D24" s="18">
        <f t="shared" si="0"/>
        <v>4</v>
      </c>
      <c r="E24" s="18">
        <v>34</v>
      </c>
      <c r="F24" s="18" t="s">
        <v>24</v>
      </c>
    </row>
    <row r="25" spans="1:6" x14ac:dyDescent="0.25">
      <c r="A25" s="18" t="s">
        <v>9</v>
      </c>
      <c r="B25" s="18">
        <f t="shared" si="1"/>
        <v>4</v>
      </c>
      <c r="C25" s="18" t="s">
        <v>14</v>
      </c>
      <c r="D25" s="18">
        <f t="shared" si="0"/>
        <v>4</v>
      </c>
      <c r="E25" s="18">
        <v>44</v>
      </c>
      <c r="F25" s="18" t="s">
        <v>24</v>
      </c>
    </row>
    <row r="26" spans="1:6" x14ac:dyDescent="0.25">
      <c r="A26" s="18" t="s">
        <v>8</v>
      </c>
      <c r="B26" s="18">
        <f t="shared" si="1"/>
        <v>5</v>
      </c>
      <c r="C26" s="18" t="s">
        <v>14</v>
      </c>
      <c r="D26" s="18">
        <f t="shared" si="0"/>
        <v>4</v>
      </c>
      <c r="E26" s="18">
        <v>54</v>
      </c>
      <c r="F26" s="18" t="s">
        <v>24</v>
      </c>
    </row>
    <row r="27" spans="1:6" x14ac:dyDescent="0.25">
      <c r="A27" s="18" t="s">
        <v>12</v>
      </c>
      <c r="B27" s="18">
        <f t="shared" si="1"/>
        <v>1</v>
      </c>
      <c r="C27" s="18" t="s">
        <v>17</v>
      </c>
      <c r="D27" s="18">
        <f t="shared" si="0"/>
        <v>5</v>
      </c>
      <c r="E27" s="18">
        <v>15</v>
      </c>
      <c r="F27" s="18" t="s">
        <v>23</v>
      </c>
    </row>
    <row r="28" spans="1:6" x14ac:dyDescent="0.25">
      <c r="A28" s="18" t="s">
        <v>11</v>
      </c>
      <c r="B28" s="18">
        <f t="shared" si="1"/>
        <v>2</v>
      </c>
      <c r="C28" s="18" t="s">
        <v>17</v>
      </c>
      <c r="D28" s="18">
        <f t="shared" si="0"/>
        <v>5</v>
      </c>
      <c r="E28" s="18">
        <v>25</v>
      </c>
      <c r="F28" s="18" t="s">
        <v>24</v>
      </c>
    </row>
    <row r="29" spans="1:6" x14ac:dyDescent="0.25">
      <c r="A29" s="18" t="s">
        <v>10</v>
      </c>
      <c r="B29" s="18">
        <f t="shared" si="1"/>
        <v>3</v>
      </c>
      <c r="C29" s="18" t="s">
        <v>17</v>
      </c>
      <c r="D29" s="18">
        <f t="shared" si="0"/>
        <v>5</v>
      </c>
      <c r="E29" s="18">
        <v>35</v>
      </c>
      <c r="F29" s="18" t="s">
        <v>24</v>
      </c>
    </row>
    <row r="30" spans="1:6" x14ac:dyDescent="0.25">
      <c r="A30" s="18" t="s">
        <v>9</v>
      </c>
      <c r="B30" s="18">
        <f t="shared" si="1"/>
        <v>4</v>
      </c>
      <c r="C30" s="18" t="s">
        <v>17</v>
      </c>
      <c r="D30" s="18">
        <f t="shared" si="0"/>
        <v>5</v>
      </c>
      <c r="E30" s="18">
        <v>45</v>
      </c>
      <c r="F30" s="18" t="s">
        <v>24</v>
      </c>
    </row>
    <row r="31" spans="1:6" x14ac:dyDescent="0.25">
      <c r="A31" s="18" t="s">
        <v>8</v>
      </c>
      <c r="B31" s="18">
        <f t="shared" si="1"/>
        <v>5</v>
      </c>
      <c r="C31" s="18" t="s">
        <v>17</v>
      </c>
      <c r="D31" s="18">
        <f t="shared" si="0"/>
        <v>5</v>
      </c>
      <c r="E31" s="18">
        <v>55</v>
      </c>
      <c r="F31" s="18" t="s">
        <v>24</v>
      </c>
    </row>
  </sheetData>
  <mergeCells count="5">
    <mergeCell ref="A1:C4"/>
    <mergeCell ref="D1:H4"/>
    <mergeCell ref="I1:J1"/>
    <mergeCell ref="I2:J3"/>
    <mergeCell ref="I4:J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B139"/>
  <sheetViews>
    <sheetView showGridLines="0" zoomScale="55" zoomScaleNormal="55" workbookViewId="0">
      <selection activeCell="C13" sqref="C13"/>
    </sheetView>
  </sheetViews>
  <sheetFormatPr baseColWidth="10" defaultColWidth="11.42578125" defaultRowHeight="15" x14ac:dyDescent="0.25"/>
  <cols>
    <col min="1" max="1" width="151" bestFit="1" customWidth="1"/>
  </cols>
  <sheetData>
    <row r="2" spans="1:1" x14ac:dyDescent="0.25">
      <c r="A2" s="16" t="s">
        <v>545</v>
      </c>
    </row>
    <row r="3" spans="1:1" ht="15" customHeight="1" x14ac:dyDescent="0.25">
      <c r="A3" s="24" t="s">
        <v>119</v>
      </c>
    </row>
    <row r="4" spans="1:1" ht="15" customHeight="1" x14ac:dyDescent="0.25">
      <c r="A4" s="21" t="s">
        <v>154</v>
      </c>
    </row>
    <row r="5" spans="1:1" ht="15" customHeight="1" x14ac:dyDescent="0.25">
      <c r="A5" s="21" t="s">
        <v>43</v>
      </c>
    </row>
    <row r="6" spans="1:1" ht="15" customHeight="1" x14ac:dyDescent="0.25">
      <c r="A6" s="21" t="s">
        <v>159</v>
      </c>
    </row>
    <row r="7" spans="1:1" ht="15" customHeight="1" x14ac:dyDescent="0.25">
      <c r="A7" s="21" t="s">
        <v>110</v>
      </c>
    </row>
    <row r="8" spans="1:1" ht="15" customHeight="1" x14ac:dyDescent="0.25">
      <c r="A8" s="21" t="s">
        <v>111</v>
      </c>
    </row>
    <row r="9" spans="1:1" ht="15" customHeight="1" x14ac:dyDescent="0.25">
      <c r="A9" s="21" t="s">
        <v>318</v>
      </c>
    </row>
    <row r="10" spans="1:1" ht="15" customHeight="1" x14ac:dyDescent="0.25">
      <c r="A10" s="21" t="s">
        <v>45</v>
      </c>
    </row>
    <row r="11" spans="1:1" ht="15" customHeight="1" x14ac:dyDescent="0.25">
      <c r="A11" s="21" t="s">
        <v>155</v>
      </c>
    </row>
    <row r="12" spans="1:1" ht="15" customHeight="1" x14ac:dyDescent="0.25">
      <c r="A12" s="21" t="s">
        <v>160</v>
      </c>
    </row>
    <row r="13" spans="1:1" ht="15" customHeight="1" x14ac:dyDescent="0.25">
      <c r="A13" s="21" t="s">
        <v>85</v>
      </c>
    </row>
    <row r="14" spans="1:1" ht="15" customHeight="1" x14ac:dyDescent="0.25">
      <c r="A14" s="21" t="s">
        <v>112</v>
      </c>
    </row>
    <row r="15" spans="1:1" ht="15" customHeight="1" x14ac:dyDescent="0.25">
      <c r="A15" s="21" t="s">
        <v>113</v>
      </c>
    </row>
    <row r="16" spans="1:1" ht="15" customHeight="1" x14ac:dyDescent="0.25">
      <c r="A16" s="21" t="s">
        <v>319</v>
      </c>
    </row>
    <row r="17" spans="1:1" ht="15" customHeight="1" x14ac:dyDescent="0.25">
      <c r="A17" s="21" t="s">
        <v>114</v>
      </c>
    </row>
    <row r="18" spans="1:1" ht="15" customHeight="1" x14ac:dyDescent="0.25">
      <c r="A18" s="21" t="s">
        <v>115</v>
      </c>
    </row>
    <row r="19" spans="1:1" ht="15" customHeight="1" x14ac:dyDescent="0.25">
      <c r="A19" s="21" t="s">
        <v>44</v>
      </c>
    </row>
    <row r="20" spans="1:1" ht="15" customHeight="1" x14ac:dyDescent="0.25">
      <c r="A20" s="22" t="s">
        <v>116</v>
      </c>
    </row>
    <row r="21" spans="1:1" ht="15" customHeight="1" x14ac:dyDescent="0.25">
      <c r="A21" s="21" t="s">
        <v>156</v>
      </c>
    </row>
    <row r="22" spans="1:1" ht="15" customHeight="1" x14ac:dyDescent="0.25">
      <c r="A22" s="21" t="s">
        <v>117</v>
      </c>
    </row>
    <row r="23" spans="1:1" ht="15" customHeight="1" x14ac:dyDescent="0.25">
      <c r="A23" s="21" t="s">
        <v>266</v>
      </c>
    </row>
    <row r="24" spans="1:1" ht="15" customHeight="1" x14ac:dyDescent="0.25">
      <c r="A24" s="21" t="s">
        <v>89</v>
      </c>
    </row>
    <row r="25" spans="1:1" ht="15" customHeight="1" x14ac:dyDescent="0.25">
      <c r="A25" s="21" t="s">
        <v>90</v>
      </c>
    </row>
    <row r="26" spans="1:1" ht="15" customHeight="1" x14ac:dyDescent="0.25">
      <c r="A26" s="21" t="s">
        <v>118</v>
      </c>
    </row>
    <row r="27" spans="1:1" ht="15" customHeight="1" x14ac:dyDescent="0.25">
      <c r="A27" s="21" t="s">
        <v>161</v>
      </c>
    </row>
    <row r="28" spans="1:1" ht="15" customHeight="1" x14ac:dyDescent="0.25">
      <c r="A28" s="21" t="s">
        <v>162</v>
      </c>
    </row>
    <row r="29" spans="1:1" ht="15" customHeight="1" x14ac:dyDescent="0.25">
      <c r="A29" s="21" t="s">
        <v>163</v>
      </c>
    </row>
    <row r="30" spans="1:1" ht="15" customHeight="1" x14ac:dyDescent="0.25">
      <c r="A30" s="21" t="s">
        <v>91</v>
      </c>
    </row>
    <row r="31" spans="1:1" ht="15" customHeight="1" x14ac:dyDescent="0.25">
      <c r="A31" s="21" t="s">
        <v>92</v>
      </c>
    </row>
    <row r="32" spans="1:1" ht="15" customHeight="1" x14ac:dyDescent="0.25">
      <c r="A32" s="21" t="s">
        <v>93</v>
      </c>
    </row>
    <row r="33" spans="1:1" ht="15" customHeight="1" x14ac:dyDescent="0.25">
      <c r="A33" s="21" t="s">
        <v>104</v>
      </c>
    </row>
    <row r="34" spans="1:1" ht="15" customHeight="1" x14ac:dyDescent="0.25">
      <c r="A34" s="21" t="s">
        <v>108</v>
      </c>
    </row>
    <row r="35" spans="1:1" ht="15" customHeight="1" x14ac:dyDescent="0.25">
      <c r="A35" s="21" t="s">
        <v>152</v>
      </c>
    </row>
    <row r="36" spans="1:1" ht="15" customHeight="1" x14ac:dyDescent="0.25">
      <c r="A36" s="21" t="s">
        <v>157</v>
      </c>
    </row>
    <row r="37" spans="1:1" ht="15" customHeight="1" x14ac:dyDescent="0.25">
      <c r="A37" s="21" t="s">
        <v>164</v>
      </c>
    </row>
    <row r="38" spans="1:1" ht="15" customHeight="1" x14ac:dyDescent="0.25">
      <c r="A38" s="21" t="s">
        <v>165</v>
      </c>
    </row>
    <row r="39" spans="1:1" ht="15" customHeight="1" x14ac:dyDescent="0.25">
      <c r="A39" s="21" t="s">
        <v>173</v>
      </c>
    </row>
    <row r="40" spans="1:1" ht="15" customHeight="1" x14ac:dyDescent="0.25">
      <c r="A40" s="21" t="s">
        <v>176</v>
      </c>
    </row>
    <row r="41" spans="1:1" ht="15" customHeight="1" x14ac:dyDescent="0.25">
      <c r="A41" s="21" t="s">
        <v>195</v>
      </c>
    </row>
    <row r="42" spans="1:1" ht="15" customHeight="1" x14ac:dyDescent="0.25">
      <c r="A42" s="21" t="s">
        <v>182</v>
      </c>
    </row>
    <row r="43" spans="1:1" ht="15" customHeight="1" x14ac:dyDescent="0.25">
      <c r="A43" s="21" t="s">
        <v>183</v>
      </c>
    </row>
    <row r="44" spans="1:1" ht="15" customHeight="1" x14ac:dyDescent="0.25">
      <c r="A44" s="21" t="s">
        <v>190</v>
      </c>
    </row>
    <row r="45" spans="1:1" ht="15" customHeight="1" x14ac:dyDescent="0.25">
      <c r="A45" s="21" t="s">
        <v>194</v>
      </c>
    </row>
    <row r="46" spans="1:1" ht="15" customHeight="1" x14ac:dyDescent="0.25">
      <c r="A46" s="21" t="s">
        <v>219</v>
      </c>
    </row>
    <row r="47" spans="1:1" ht="15" customHeight="1" x14ac:dyDescent="0.25">
      <c r="A47" s="21" t="s">
        <v>223</v>
      </c>
    </row>
    <row r="48" spans="1:1" ht="15" customHeight="1" x14ac:dyDescent="0.25">
      <c r="A48" s="21" t="s">
        <v>226</v>
      </c>
    </row>
    <row r="49" spans="1:2" ht="15" customHeight="1" x14ac:dyDescent="0.25">
      <c r="A49" s="21" t="s">
        <v>234</v>
      </c>
    </row>
    <row r="50" spans="1:2" ht="15" customHeight="1" x14ac:dyDescent="0.25">
      <c r="A50" s="21" t="s">
        <v>236</v>
      </c>
    </row>
    <row r="51" spans="1:2" ht="15" customHeight="1" x14ac:dyDescent="0.25">
      <c r="A51" s="21" t="s">
        <v>241</v>
      </c>
    </row>
    <row r="52" spans="1:2" ht="15" customHeight="1" x14ac:dyDescent="0.25">
      <c r="A52" s="21" t="s">
        <v>244</v>
      </c>
    </row>
    <row r="53" spans="1:2" ht="15" customHeight="1" x14ac:dyDescent="0.25">
      <c r="A53" s="21" t="s">
        <v>248</v>
      </c>
    </row>
    <row r="54" spans="1:2" ht="15" customHeight="1" x14ac:dyDescent="0.25">
      <c r="A54" s="21" t="s">
        <v>255</v>
      </c>
    </row>
    <row r="55" spans="1:2" ht="15" customHeight="1" x14ac:dyDescent="0.25">
      <c r="A55" s="21" t="s">
        <v>254</v>
      </c>
    </row>
    <row r="56" spans="1:2" x14ac:dyDescent="0.25">
      <c r="A56" s="21" t="s">
        <v>257</v>
      </c>
    </row>
    <row r="57" spans="1:2" x14ac:dyDescent="0.25">
      <c r="A57" s="21" t="s">
        <v>260</v>
      </c>
    </row>
    <row r="58" spans="1:2" x14ac:dyDescent="0.25">
      <c r="A58" s="21" t="s">
        <v>262</v>
      </c>
    </row>
    <row r="59" spans="1:2" x14ac:dyDescent="0.25">
      <c r="A59" s="21" t="s">
        <v>265</v>
      </c>
    </row>
    <row r="60" spans="1:2" x14ac:dyDescent="0.25">
      <c r="A60" s="21" t="s">
        <v>267</v>
      </c>
    </row>
    <row r="61" spans="1:2" x14ac:dyDescent="0.25">
      <c r="A61" s="21" t="s">
        <v>280</v>
      </c>
    </row>
    <row r="62" spans="1:2" x14ac:dyDescent="0.25">
      <c r="A62" s="21" t="s">
        <v>278</v>
      </c>
    </row>
    <row r="63" spans="1:2" x14ac:dyDescent="0.25">
      <c r="A63" s="21" t="s">
        <v>282</v>
      </c>
      <c r="B63" s="21"/>
    </row>
    <row r="64" spans="1:2" x14ac:dyDescent="0.25">
      <c r="A64" s="21" t="s">
        <v>269</v>
      </c>
    </row>
    <row r="65" spans="1:2" x14ac:dyDescent="0.25">
      <c r="A65" s="21" t="s">
        <v>276</v>
      </c>
    </row>
    <row r="66" spans="1:2" x14ac:dyDescent="0.25">
      <c r="A66" s="21" t="s">
        <v>271</v>
      </c>
      <c r="B66" s="21"/>
    </row>
    <row r="67" spans="1:2" x14ac:dyDescent="0.25">
      <c r="A67" s="21" t="s">
        <v>270</v>
      </c>
    </row>
    <row r="68" spans="1:2" x14ac:dyDescent="0.25">
      <c r="A68" s="21" t="s">
        <v>275</v>
      </c>
    </row>
    <row r="69" spans="1:2" x14ac:dyDescent="0.25">
      <c r="A69" s="21" t="s">
        <v>281</v>
      </c>
    </row>
    <row r="70" spans="1:2" x14ac:dyDescent="0.25">
      <c r="A70" s="21" t="s">
        <v>279</v>
      </c>
    </row>
    <row r="71" spans="1:2" x14ac:dyDescent="0.25">
      <c r="A71" s="21" t="s">
        <v>284</v>
      </c>
    </row>
    <row r="72" spans="1:2" x14ac:dyDescent="0.25">
      <c r="A72" s="21" t="s">
        <v>273</v>
      </c>
    </row>
    <row r="73" spans="1:2" x14ac:dyDescent="0.25">
      <c r="A73" s="21" t="s">
        <v>277</v>
      </c>
    </row>
    <row r="74" spans="1:2" x14ac:dyDescent="0.25">
      <c r="A74" s="21" t="s">
        <v>153</v>
      </c>
    </row>
    <row r="75" spans="1:2" x14ac:dyDescent="0.25">
      <c r="A75" s="21" t="s">
        <v>268</v>
      </c>
    </row>
    <row r="76" spans="1:2" x14ac:dyDescent="0.25">
      <c r="A76" s="21" t="s">
        <v>293</v>
      </c>
    </row>
    <row r="77" spans="1:2" x14ac:dyDescent="0.25">
      <c r="A77" s="21" t="s">
        <v>274</v>
      </c>
      <c r="B77" s="21"/>
    </row>
    <row r="78" spans="1:2" x14ac:dyDescent="0.25">
      <c r="A78" s="21" t="s">
        <v>272</v>
      </c>
    </row>
    <row r="79" spans="1:2" x14ac:dyDescent="0.25">
      <c r="A79" s="21" t="s">
        <v>292</v>
      </c>
      <c r="B79" s="21"/>
    </row>
    <row r="80" spans="1:2" x14ac:dyDescent="0.25">
      <c r="A80" s="21" t="s">
        <v>66</v>
      </c>
      <c r="B80" s="21"/>
    </row>
    <row r="81" spans="1:2" x14ac:dyDescent="0.25">
      <c r="A81" s="22" t="s">
        <v>298</v>
      </c>
      <c r="B81" s="21"/>
    </row>
    <row r="82" spans="1:2" x14ac:dyDescent="0.25">
      <c r="A82" s="21" t="s">
        <v>382</v>
      </c>
      <c r="B82" s="21"/>
    </row>
    <row r="83" spans="1:2" x14ac:dyDescent="0.25">
      <c r="A83" s="21" t="s">
        <v>300</v>
      </c>
      <c r="B83" s="21"/>
    </row>
    <row r="84" spans="1:2" x14ac:dyDescent="0.25">
      <c r="A84" s="21" t="s">
        <v>301</v>
      </c>
      <c r="B84" s="21"/>
    </row>
    <row r="85" spans="1:2" x14ac:dyDescent="0.25">
      <c r="A85" s="21" t="s">
        <v>383</v>
      </c>
      <c r="B85" s="21"/>
    </row>
    <row r="86" spans="1:2" x14ac:dyDescent="0.25">
      <c r="A86" s="21" t="s">
        <v>305</v>
      </c>
      <c r="B86" s="21"/>
    </row>
    <row r="87" spans="1:2" x14ac:dyDescent="0.25">
      <c r="A87" s="21" t="s">
        <v>306</v>
      </c>
      <c r="B87" s="21"/>
    </row>
    <row r="88" spans="1:2" x14ac:dyDescent="0.25">
      <c r="A88" s="21" t="s">
        <v>316</v>
      </c>
      <c r="B88" s="21"/>
    </row>
    <row r="89" spans="1:2" x14ac:dyDescent="0.25">
      <c r="A89" s="21" t="s">
        <v>317</v>
      </c>
      <c r="B89" s="21"/>
    </row>
    <row r="90" spans="1:2" x14ac:dyDescent="0.25">
      <c r="A90" s="23" t="s">
        <v>321</v>
      </c>
      <c r="B90" s="21"/>
    </row>
    <row r="91" spans="1:2" x14ac:dyDescent="0.25">
      <c r="A91" s="21" t="s">
        <v>443</v>
      </c>
      <c r="B91" s="21"/>
    </row>
    <row r="92" spans="1:2" x14ac:dyDescent="0.25">
      <c r="A92" s="21" t="s">
        <v>322</v>
      </c>
      <c r="B92" s="23"/>
    </row>
    <row r="93" spans="1:2" x14ac:dyDescent="0.25">
      <c r="A93" s="21" t="s">
        <v>408</v>
      </c>
      <c r="B93" s="23"/>
    </row>
    <row r="94" spans="1:2" x14ac:dyDescent="0.25">
      <c r="A94" s="21" t="s">
        <v>402</v>
      </c>
      <c r="B94" s="23"/>
    </row>
    <row r="95" spans="1:2" x14ac:dyDescent="0.25">
      <c r="A95" s="21" t="s">
        <v>403</v>
      </c>
      <c r="B95" s="23"/>
    </row>
    <row r="96" spans="1:2" x14ac:dyDescent="0.25">
      <c r="A96" s="21" t="s">
        <v>323</v>
      </c>
    </row>
    <row r="97" spans="1:1" x14ac:dyDescent="0.25">
      <c r="A97" s="21" t="s">
        <v>310</v>
      </c>
    </row>
    <row r="98" spans="1:1" x14ac:dyDescent="0.25">
      <c r="A98" s="21" t="s">
        <v>410</v>
      </c>
    </row>
    <row r="99" spans="1:1" x14ac:dyDescent="0.25">
      <c r="A99" s="21" t="s">
        <v>324</v>
      </c>
    </row>
    <row r="100" spans="1:1" x14ac:dyDescent="0.25">
      <c r="A100" s="34" t="s">
        <v>313</v>
      </c>
    </row>
    <row r="101" spans="1:1" x14ac:dyDescent="0.25">
      <c r="A101" s="34" t="s">
        <v>312</v>
      </c>
    </row>
    <row r="102" spans="1:1" x14ac:dyDescent="0.25">
      <c r="A102" s="34" t="s">
        <v>325</v>
      </c>
    </row>
    <row r="103" spans="1:1" x14ac:dyDescent="0.25">
      <c r="A103" s="34" t="s">
        <v>326</v>
      </c>
    </row>
    <row r="104" spans="1:1" x14ac:dyDescent="0.25">
      <c r="A104" s="34" t="s">
        <v>328</v>
      </c>
    </row>
    <row r="105" spans="1:1" x14ac:dyDescent="0.25">
      <c r="A105" s="34" t="s">
        <v>329</v>
      </c>
    </row>
    <row r="106" spans="1:1" x14ac:dyDescent="0.25">
      <c r="A106" s="34" t="s">
        <v>330</v>
      </c>
    </row>
    <row r="107" spans="1:1" x14ac:dyDescent="0.25">
      <c r="A107" s="34" t="s">
        <v>331</v>
      </c>
    </row>
    <row r="108" spans="1:1" x14ac:dyDescent="0.25">
      <c r="A108" s="34" t="s">
        <v>314</v>
      </c>
    </row>
    <row r="109" spans="1:1" x14ac:dyDescent="0.25">
      <c r="A109" s="34" t="s">
        <v>412</v>
      </c>
    </row>
    <row r="110" spans="1:1" x14ac:dyDescent="0.25">
      <c r="A110" s="34" t="s">
        <v>315</v>
      </c>
    </row>
    <row r="111" spans="1:1" x14ac:dyDescent="0.25">
      <c r="A111" s="34" t="s">
        <v>327</v>
      </c>
    </row>
    <row r="112" spans="1:1" x14ac:dyDescent="0.25">
      <c r="A112" s="21" t="s">
        <v>320</v>
      </c>
    </row>
    <row r="113" spans="1:1" x14ac:dyDescent="0.25">
      <c r="A113" s="21" t="s">
        <v>309</v>
      </c>
    </row>
    <row r="114" spans="1:1" x14ac:dyDescent="0.25">
      <c r="A114" s="21" t="s">
        <v>404</v>
      </c>
    </row>
    <row r="115" spans="1:1" x14ac:dyDescent="0.25">
      <c r="A115" s="21" t="s">
        <v>311</v>
      </c>
    </row>
    <row r="116" spans="1:1" x14ac:dyDescent="0.25">
      <c r="A116" s="34" t="s">
        <v>405</v>
      </c>
    </row>
    <row r="117" spans="1:1" x14ac:dyDescent="0.25">
      <c r="A117" s="20" t="s">
        <v>406</v>
      </c>
    </row>
    <row r="118" spans="1:1" x14ac:dyDescent="0.25">
      <c r="A118" s="34" t="s">
        <v>407</v>
      </c>
    </row>
    <row r="119" spans="1:1" x14ac:dyDescent="0.25">
      <c r="A119" s="20" t="s">
        <v>413</v>
      </c>
    </row>
    <row r="120" spans="1:1" x14ac:dyDescent="0.25">
      <c r="A120" s="34" t="s">
        <v>414</v>
      </c>
    </row>
    <row r="121" spans="1:1" x14ac:dyDescent="0.25">
      <c r="A121" s="34" t="s">
        <v>415</v>
      </c>
    </row>
    <row r="122" spans="1:1" x14ac:dyDescent="0.25">
      <c r="A122" s="34" t="s">
        <v>416</v>
      </c>
    </row>
    <row r="123" spans="1:1" x14ac:dyDescent="0.25">
      <c r="A123" s="20" t="s">
        <v>417</v>
      </c>
    </row>
    <row r="124" spans="1:1" x14ac:dyDescent="0.25">
      <c r="A124" s="20" t="s">
        <v>420</v>
      </c>
    </row>
    <row r="125" spans="1:1" x14ac:dyDescent="0.25">
      <c r="A125" s="20" t="s">
        <v>424</v>
      </c>
    </row>
    <row r="126" spans="1:1" x14ac:dyDescent="0.25">
      <c r="A126" s="20" t="s">
        <v>427</v>
      </c>
    </row>
    <row r="127" spans="1:1" x14ac:dyDescent="0.25">
      <c r="A127" s="20" t="s">
        <v>428</v>
      </c>
    </row>
    <row r="128" spans="1:1" x14ac:dyDescent="0.25">
      <c r="A128" s="21" t="s">
        <v>429</v>
      </c>
    </row>
    <row r="129" spans="1:1" x14ac:dyDescent="0.25">
      <c r="A129" s="21" t="s">
        <v>432</v>
      </c>
    </row>
    <row r="130" spans="1:1" x14ac:dyDescent="0.25">
      <c r="A130" s="21" t="s">
        <v>435</v>
      </c>
    </row>
    <row r="131" spans="1:1" x14ac:dyDescent="0.25">
      <c r="A131" s="21" t="s">
        <v>437</v>
      </c>
    </row>
    <row r="132" spans="1:1" x14ac:dyDescent="0.25">
      <c r="A132" s="21" t="s">
        <v>438</v>
      </c>
    </row>
    <row r="133" spans="1:1" x14ac:dyDescent="0.25">
      <c r="A133" s="21" t="s">
        <v>440</v>
      </c>
    </row>
    <row r="134" spans="1:1" x14ac:dyDescent="0.25">
      <c r="A134" s="21" t="s">
        <v>441</v>
      </c>
    </row>
    <row r="135" spans="1:1" x14ac:dyDescent="0.25">
      <c r="A135" s="21" t="s">
        <v>442</v>
      </c>
    </row>
    <row r="136" spans="1:1" x14ac:dyDescent="0.25">
      <c r="A136" s="26" t="s">
        <v>445</v>
      </c>
    </row>
    <row r="137" spans="1:1" x14ac:dyDescent="0.25">
      <c r="A137" s="21"/>
    </row>
    <row r="138" spans="1:1" x14ac:dyDescent="0.25">
      <c r="A138" s="21"/>
    </row>
    <row r="139" spans="1:1" x14ac:dyDescent="0.25">
      <c r="A139" s="21"/>
    </row>
  </sheetData>
  <dataValidations disablePrompts="1" count="1">
    <dataValidation allowBlank="1" showInputMessage="1" showErrorMessage="1" sqref="A29 A18"/>
  </dataValidation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K354"/>
  <sheetViews>
    <sheetView showGridLines="0" zoomScaleNormal="100" workbookViewId="0">
      <selection activeCell="C6" sqref="C6"/>
    </sheetView>
  </sheetViews>
  <sheetFormatPr baseColWidth="10" defaultColWidth="11.42578125" defaultRowHeight="15" x14ac:dyDescent="0.25"/>
  <cols>
    <col min="1" max="1" width="104.85546875" bestFit="1" customWidth="1"/>
    <col min="2" max="2" width="20.7109375" customWidth="1"/>
    <col min="3" max="3" width="43.7109375" customWidth="1"/>
  </cols>
  <sheetData>
    <row r="1" spans="1:2" x14ac:dyDescent="0.25">
      <c r="A1" s="16" t="s">
        <v>46</v>
      </c>
      <c r="B1" s="17" t="s">
        <v>27</v>
      </c>
    </row>
    <row r="2" spans="1:2" ht="15" customHeight="1" x14ac:dyDescent="0.25">
      <c r="A2" s="20" t="s">
        <v>120</v>
      </c>
      <c r="B2" s="28" t="s">
        <v>47</v>
      </c>
    </row>
    <row r="3" spans="1:2" ht="15" customHeight="1" x14ac:dyDescent="0.25">
      <c r="A3" s="20" t="s">
        <v>185</v>
      </c>
      <c r="B3" s="28" t="s">
        <v>48</v>
      </c>
    </row>
    <row r="4" spans="1:2" ht="15" customHeight="1" x14ac:dyDescent="0.25">
      <c r="A4" s="20" t="s">
        <v>49</v>
      </c>
      <c r="B4" s="28" t="s">
        <v>48</v>
      </c>
    </row>
    <row r="5" spans="1:2" ht="15" customHeight="1" x14ac:dyDescent="0.25">
      <c r="A5" s="20" t="s">
        <v>186</v>
      </c>
      <c r="B5" s="28" t="s">
        <v>48</v>
      </c>
    </row>
    <row r="6" spans="1:2" ht="15" customHeight="1" x14ac:dyDescent="0.25">
      <c r="A6" s="20" t="s">
        <v>50</v>
      </c>
      <c r="B6" s="28" t="s">
        <v>47</v>
      </c>
    </row>
    <row r="7" spans="1:2" ht="15" customHeight="1" x14ac:dyDescent="0.25">
      <c r="A7" s="20" t="s">
        <v>51</v>
      </c>
      <c r="B7" s="28" t="s">
        <v>52</v>
      </c>
    </row>
    <row r="8" spans="1:2" ht="15" customHeight="1" x14ac:dyDescent="0.25">
      <c r="A8" s="20" t="s">
        <v>224</v>
      </c>
      <c r="B8" s="28" t="s">
        <v>52</v>
      </c>
    </row>
    <row r="9" spans="1:2" ht="15" customHeight="1" x14ac:dyDescent="0.25">
      <c r="A9" s="20" t="s">
        <v>53</v>
      </c>
      <c r="B9" s="28" t="s">
        <v>48</v>
      </c>
    </row>
    <row r="10" spans="1:2" ht="15" customHeight="1" x14ac:dyDescent="0.25">
      <c r="A10" s="20" t="s">
        <v>54</v>
      </c>
      <c r="B10" s="28" t="s">
        <v>65</v>
      </c>
    </row>
    <row r="11" spans="1:2" ht="15" customHeight="1" x14ac:dyDescent="0.25">
      <c r="A11" s="20" t="s">
        <v>55</v>
      </c>
      <c r="B11" s="28" t="s">
        <v>48</v>
      </c>
    </row>
    <row r="12" spans="1:2" ht="15" customHeight="1" x14ac:dyDescent="0.25">
      <c r="A12" s="20" t="s">
        <v>121</v>
      </c>
      <c r="B12" s="27" t="s">
        <v>65</v>
      </c>
    </row>
    <row r="13" spans="1:2" ht="15" customHeight="1" x14ac:dyDescent="0.25">
      <c r="A13" s="20" t="s">
        <v>56</v>
      </c>
      <c r="B13" s="28" t="s">
        <v>52</v>
      </c>
    </row>
    <row r="14" spans="1:2" ht="15" customHeight="1" x14ac:dyDescent="0.25">
      <c r="A14" s="20" t="s">
        <v>57</v>
      </c>
      <c r="B14" s="28" t="s">
        <v>48</v>
      </c>
    </row>
    <row r="15" spans="1:2" ht="15" customHeight="1" x14ac:dyDescent="0.25">
      <c r="A15" s="20" t="s">
        <v>58</v>
      </c>
      <c r="B15" s="28" t="s">
        <v>48</v>
      </c>
    </row>
    <row r="16" spans="1:2" ht="15" customHeight="1" x14ac:dyDescent="0.25">
      <c r="A16" s="20" t="s">
        <v>187</v>
      </c>
      <c r="B16" s="28" t="s">
        <v>48</v>
      </c>
    </row>
    <row r="17" spans="1:2" ht="15" customHeight="1" x14ac:dyDescent="0.25">
      <c r="A17" s="20" t="s">
        <v>59</v>
      </c>
      <c r="B17" s="28" t="s">
        <v>52</v>
      </c>
    </row>
    <row r="18" spans="1:2" ht="15" customHeight="1" x14ac:dyDescent="0.25">
      <c r="A18" s="20" t="s">
        <v>60</v>
      </c>
      <c r="B18" s="28" t="s">
        <v>48</v>
      </c>
    </row>
    <row r="19" spans="1:2" ht="15" customHeight="1" x14ac:dyDescent="0.25">
      <c r="A19" s="20" t="s">
        <v>61</v>
      </c>
      <c r="B19" s="28" t="s">
        <v>229</v>
      </c>
    </row>
    <row r="20" spans="1:2" ht="15" customHeight="1" x14ac:dyDescent="0.25">
      <c r="A20" s="20" t="s">
        <v>62</v>
      </c>
      <c r="B20" s="28" t="s">
        <v>52</v>
      </c>
    </row>
    <row r="21" spans="1:2" ht="15" customHeight="1" x14ac:dyDescent="0.25">
      <c r="A21" s="20" t="s">
        <v>63</v>
      </c>
      <c r="B21" s="28" t="s">
        <v>52</v>
      </c>
    </row>
    <row r="22" spans="1:2" ht="15" customHeight="1" x14ac:dyDescent="0.25">
      <c r="A22" s="20" t="s">
        <v>64</v>
      </c>
      <c r="B22" s="28" t="s">
        <v>68</v>
      </c>
    </row>
    <row r="23" spans="1:2" ht="15" customHeight="1" x14ac:dyDescent="0.25">
      <c r="A23" s="20" t="s">
        <v>179</v>
      </c>
      <c r="B23" s="28" t="s">
        <v>65</v>
      </c>
    </row>
    <row r="24" spans="1:2" ht="15" customHeight="1" x14ac:dyDescent="0.25">
      <c r="A24" s="20" t="s">
        <v>188</v>
      </c>
      <c r="B24" s="28" t="s">
        <v>48</v>
      </c>
    </row>
    <row r="25" spans="1:2" ht="15" customHeight="1" x14ac:dyDescent="0.25">
      <c r="A25" s="20" t="s">
        <v>66</v>
      </c>
      <c r="B25" s="28" t="s">
        <v>48</v>
      </c>
    </row>
    <row r="26" spans="1:2" ht="15" customHeight="1" x14ac:dyDescent="0.25">
      <c r="A26" s="20" t="s">
        <v>171</v>
      </c>
      <c r="B26" s="28" t="s">
        <v>48</v>
      </c>
    </row>
    <row r="27" spans="1:2" ht="15" customHeight="1" x14ac:dyDescent="0.25">
      <c r="A27" s="20" t="s">
        <v>67</v>
      </c>
      <c r="B27" s="28" t="s">
        <v>68</v>
      </c>
    </row>
    <row r="28" spans="1:2" ht="15" customHeight="1" x14ac:dyDescent="0.25">
      <c r="A28" s="20" t="s">
        <v>122</v>
      </c>
      <c r="B28" s="28" t="s">
        <v>48</v>
      </c>
    </row>
    <row r="29" spans="1:2" ht="15" customHeight="1" x14ac:dyDescent="0.25">
      <c r="A29" s="20" t="s">
        <v>70</v>
      </c>
      <c r="B29" s="28" t="s">
        <v>48</v>
      </c>
    </row>
    <row r="30" spans="1:2" ht="15" customHeight="1" x14ac:dyDescent="0.25">
      <c r="A30" s="20" t="s">
        <v>71</v>
      </c>
      <c r="B30" s="28" t="s">
        <v>229</v>
      </c>
    </row>
    <row r="31" spans="1:2" ht="15" customHeight="1" x14ac:dyDescent="0.25">
      <c r="A31" s="20" t="s">
        <v>123</v>
      </c>
      <c r="B31" s="28" t="s">
        <v>68</v>
      </c>
    </row>
    <row r="32" spans="1:2" ht="15" customHeight="1" x14ac:dyDescent="0.25">
      <c r="A32" s="20" t="s">
        <v>384</v>
      </c>
      <c r="B32" s="28" t="s">
        <v>68</v>
      </c>
    </row>
    <row r="33" spans="1:2" ht="15" customHeight="1" x14ac:dyDescent="0.25">
      <c r="A33" s="20" t="s">
        <v>72</v>
      </c>
      <c r="B33" s="28" t="s">
        <v>52</v>
      </c>
    </row>
    <row r="34" spans="1:2" ht="15" customHeight="1" x14ac:dyDescent="0.25">
      <c r="A34" s="20" t="s">
        <v>69</v>
      </c>
      <c r="B34" s="28" t="s">
        <v>229</v>
      </c>
    </row>
    <row r="35" spans="1:2" ht="15" customHeight="1" x14ac:dyDescent="0.25">
      <c r="A35" s="20" t="s">
        <v>399</v>
      </c>
      <c r="B35" s="28" t="s">
        <v>48</v>
      </c>
    </row>
    <row r="36" spans="1:2" ht="15" customHeight="1" x14ac:dyDescent="0.25">
      <c r="A36" s="20" t="s">
        <v>124</v>
      </c>
      <c r="B36" s="28" t="s">
        <v>52</v>
      </c>
    </row>
    <row r="37" spans="1:2" ht="15" customHeight="1" x14ac:dyDescent="0.25">
      <c r="A37" s="20" t="s">
        <v>73</v>
      </c>
      <c r="B37" s="28" t="s">
        <v>48</v>
      </c>
    </row>
    <row r="38" spans="1:2" ht="15" customHeight="1" x14ac:dyDescent="0.25">
      <c r="A38" s="20" t="s">
        <v>125</v>
      </c>
      <c r="B38" s="28" t="s">
        <v>68</v>
      </c>
    </row>
    <row r="39" spans="1:2" ht="15" customHeight="1" x14ac:dyDescent="0.25">
      <c r="A39" s="20" t="s">
        <v>307</v>
      </c>
      <c r="B39" s="28" t="s">
        <v>48</v>
      </c>
    </row>
    <row r="40" spans="1:2" ht="15" customHeight="1" x14ac:dyDescent="0.25">
      <c r="A40" s="20" t="s">
        <v>308</v>
      </c>
      <c r="B40" s="28" t="s">
        <v>229</v>
      </c>
    </row>
    <row r="41" spans="1:2" ht="15" customHeight="1" x14ac:dyDescent="0.25">
      <c r="A41" s="20" t="s">
        <v>126</v>
      </c>
      <c r="B41" s="28" t="s">
        <v>229</v>
      </c>
    </row>
    <row r="42" spans="1:2" ht="15" customHeight="1" x14ac:dyDescent="0.25">
      <c r="A42" s="20" t="s">
        <v>74</v>
      </c>
      <c r="B42" s="28" t="s">
        <v>52</v>
      </c>
    </row>
    <row r="43" spans="1:2" ht="15" customHeight="1" x14ac:dyDescent="0.25">
      <c r="A43" s="20" t="s">
        <v>75</v>
      </c>
      <c r="B43" s="28" t="s">
        <v>65</v>
      </c>
    </row>
    <row r="44" spans="1:2" ht="15" customHeight="1" x14ac:dyDescent="0.25">
      <c r="A44" s="20" t="s">
        <v>230</v>
      </c>
      <c r="B44" s="28" t="s">
        <v>52</v>
      </c>
    </row>
    <row r="45" spans="1:2" ht="15" customHeight="1" x14ac:dyDescent="0.25">
      <c r="A45" s="20" t="s">
        <v>76</v>
      </c>
      <c r="B45" s="28" t="s">
        <v>52</v>
      </c>
    </row>
    <row r="46" spans="1:2" ht="15" customHeight="1" x14ac:dyDescent="0.25">
      <c r="A46" s="20" t="s">
        <v>231</v>
      </c>
      <c r="B46" s="28" t="s">
        <v>77</v>
      </c>
    </row>
    <row r="47" spans="1:2" ht="15" customHeight="1" x14ac:dyDescent="0.25">
      <c r="A47" s="20" t="s">
        <v>232</v>
      </c>
      <c r="B47" s="28" t="s">
        <v>65</v>
      </c>
    </row>
    <row r="48" spans="1:2" ht="15" customHeight="1" x14ac:dyDescent="0.25">
      <c r="A48" s="20" t="s">
        <v>127</v>
      </c>
      <c r="B48" s="28" t="s">
        <v>52</v>
      </c>
    </row>
    <row r="49" spans="1:3" ht="15" customHeight="1" x14ac:dyDescent="0.25">
      <c r="A49" s="20" t="s">
        <v>233</v>
      </c>
      <c r="B49" s="28" t="s">
        <v>52</v>
      </c>
    </row>
    <row r="50" spans="1:3" ht="15" customHeight="1" x14ac:dyDescent="0.25">
      <c r="A50" s="20" t="s">
        <v>78</v>
      </c>
      <c r="B50" s="28" t="s">
        <v>52</v>
      </c>
    </row>
    <row r="51" spans="1:3" ht="15" customHeight="1" x14ac:dyDescent="0.25">
      <c r="A51" s="20" t="s">
        <v>128</v>
      </c>
      <c r="B51" s="28" t="s">
        <v>48</v>
      </c>
    </row>
    <row r="52" spans="1:3" ht="15" customHeight="1" x14ac:dyDescent="0.25">
      <c r="A52" s="20" t="s">
        <v>129</v>
      </c>
      <c r="B52" s="28" t="s">
        <v>48</v>
      </c>
    </row>
    <row r="53" spans="1:3" ht="15" customHeight="1" x14ac:dyDescent="0.25">
      <c r="A53" s="20" t="s">
        <v>180</v>
      </c>
      <c r="B53" s="28" t="s">
        <v>68</v>
      </c>
    </row>
    <row r="54" spans="1:3" ht="15" customHeight="1" x14ac:dyDescent="0.25">
      <c r="A54" s="20" t="s">
        <v>130</v>
      </c>
      <c r="B54" s="28" t="s">
        <v>48</v>
      </c>
    </row>
    <row r="55" spans="1:3" ht="15" customHeight="1" x14ac:dyDescent="0.25">
      <c r="A55" s="20" t="s">
        <v>79</v>
      </c>
      <c r="B55" s="28" t="s">
        <v>52</v>
      </c>
    </row>
    <row r="56" spans="1:3" ht="15" customHeight="1" x14ac:dyDescent="0.25">
      <c r="A56" s="20" t="s">
        <v>172</v>
      </c>
      <c r="B56" s="28" t="s">
        <v>229</v>
      </c>
    </row>
    <row r="57" spans="1:3" ht="15" customHeight="1" x14ac:dyDescent="0.25">
      <c r="A57" s="20" t="s">
        <v>80</v>
      </c>
      <c r="B57" s="28" t="s">
        <v>48</v>
      </c>
    </row>
    <row r="58" spans="1:3" ht="15" customHeight="1" x14ac:dyDescent="0.25">
      <c r="A58" s="20" t="s">
        <v>103</v>
      </c>
      <c r="B58" s="28" t="s">
        <v>65</v>
      </c>
    </row>
    <row r="59" spans="1:3" ht="15" customHeight="1" x14ac:dyDescent="0.25">
      <c r="A59" s="20" t="s">
        <v>131</v>
      </c>
      <c r="B59" s="28" t="s">
        <v>48</v>
      </c>
      <c r="C59" s="32"/>
    </row>
    <row r="60" spans="1:3" ht="15" customHeight="1" x14ac:dyDescent="0.25">
      <c r="A60" s="20" t="s">
        <v>81</v>
      </c>
      <c r="B60" s="28" t="s">
        <v>52</v>
      </c>
    </row>
    <row r="61" spans="1:3" ht="15" customHeight="1" x14ac:dyDescent="0.25">
      <c r="A61" s="20" t="s">
        <v>167</v>
      </c>
      <c r="B61" s="28" t="s">
        <v>48</v>
      </c>
    </row>
    <row r="62" spans="1:3" ht="15" customHeight="1" x14ac:dyDescent="0.25">
      <c r="A62" s="20" t="s">
        <v>82</v>
      </c>
      <c r="B62" s="28" t="s">
        <v>68</v>
      </c>
    </row>
    <row r="63" spans="1:3" ht="15" customHeight="1" x14ac:dyDescent="0.25">
      <c r="A63" s="20" t="s">
        <v>83</v>
      </c>
      <c r="B63" s="28" t="s">
        <v>48</v>
      </c>
    </row>
    <row r="64" spans="1:3" ht="15" customHeight="1" x14ac:dyDescent="0.25">
      <c r="A64" s="20" t="s">
        <v>84</v>
      </c>
      <c r="B64" s="28" t="s">
        <v>48</v>
      </c>
    </row>
    <row r="65" spans="1:2" ht="15" customHeight="1" x14ac:dyDescent="0.25">
      <c r="A65" s="20" t="s">
        <v>149</v>
      </c>
      <c r="B65" s="28" t="s">
        <v>48</v>
      </c>
    </row>
    <row r="66" spans="1:2" ht="15" customHeight="1" x14ac:dyDescent="0.25">
      <c r="A66" s="20" t="s">
        <v>86</v>
      </c>
      <c r="B66" s="28" t="s">
        <v>48</v>
      </c>
    </row>
    <row r="67" spans="1:2" ht="15" customHeight="1" x14ac:dyDescent="0.25">
      <c r="A67" s="20" t="s">
        <v>199</v>
      </c>
      <c r="B67" s="28" t="s">
        <v>48</v>
      </c>
    </row>
    <row r="68" spans="1:2" ht="15" customHeight="1" x14ac:dyDescent="0.25">
      <c r="A68" s="20" t="s">
        <v>132</v>
      </c>
      <c r="B68" s="28" t="s">
        <v>52</v>
      </c>
    </row>
    <row r="69" spans="1:2" ht="15" customHeight="1" x14ac:dyDescent="0.25">
      <c r="A69" s="20" t="s">
        <v>87</v>
      </c>
      <c r="B69" s="28" t="s">
        <v>48</v>
      </c>
    </row>
    <row r="70" spans="1:2" ht="15" customHeight="1" x14ac:dyDescent="0.25">
      <c r="A70" s="20" t="s">
        <v>134</v>
      </c>
      <c r="B70" s="28" t="s">
        <v>68</v>
      </c>
    </row>
    <row r="71" spans="1:2" ht="15" customHeight="1" x14ac:dyDescent="0.25">
      <c r="A71" s="20" t="s">
        <v>133</v>
      </c>
      <c r="B71" s="28" t="s">
        <v>68</v>
      </c>
    </row>
    <row r="72" spans="1:2" ht="15" customHeight="1" x14ac:dyDescent="0.25">
      <c r="A72" s="20" t="s">
        <v>291</v>
      </c>
      <c r="B72" s="28" t="s">
        <v>77</v>
      </c>
    </row>
    <row r="73" spans="1:2" ht="15" customHeight="1" x14ac:dyDescent="0.25">
      <c r="A73" s="20" t="s">
        <v>242</v>
      </c>
      <c r="B73" s="28" t="s">
        <v>48</v>
      </c>
    </row>
    <row r="74" spans="1:2" ht="15" customHeight="1" x14ac:dyDescent="0.25">
      <c r="A74" s="20" t="s">
        <v>200</v>
      </c>
      <c r="B74" s="28" t="s">
        <v>48</v>
      </c>
    </row>
    <row r="75" spans="1:2" ht="15" customHeight="1" x14ac:dyDescent="0.25">
      <c r="A75" s="20" t="s">
        <v>135</v>
      </c>
      <c r="B75" s="28" t="s">
        <v>68</v>
      </c>
    </row>
    <row r="76" spans="1:2" x14ac:dyDescent="0.25">
      <c r="A76" s="20" t="s">
        <v>289</v>
      </c>
      <c r="B76" s="28" t="s">
        <v>229</v>
      </c>
    </row>
    <row r="77" spans="1:2" x14ac:dyDescent="0.25">
      <c r="A77" s="33" t="s">
        <v>201</v>
      </c>
      <c r="B77" s="28" t="s">
        <v>48</v>
      </c>
    </row>
    <row r="78" spans="1:2" x14ac:dyDescent="0.25">
      <c r="A78" s="20" t="s">
        <v>136</v>
      </c>
      <c r="B78" s="28" t="s">
        <v>68</v>
      </c>
    </row>
    <row r="79" spans="1:2" ht="15" customHeight="1" x14ac:dyDescent="0.25">
      <c r="A79" s="20" t="s">
        <v>290</v>
      </c>
      <c r="B79" s="28" t="s">
        <v>68</v>
      </c>
    </row>
    <row r="80" spans="1:2" ht="15" customHeight="1" x14ac:dyDescent="0.25">
      <c r="A80" s="20" t="s">
        <v>94</v>
      </c>
      <c r="B80" s="28" t="s">
        <v>229</v>
      </c>
    </row>
    <row r="81" spans="1:11" ht="15" customHeight="1" x14ac:dyDescent="0.25">
      <c r="A81" s="20" t="s">
        <v>95</v>
      </c>
      <c r="B81" s="28" t="s">
        <v>88</v>
      </c>
    </row>
    <row r="82" spans="1:11" ht="15" customHeight="1" x14ac:dyDescent="0.25">
      <c r="A82" s="20" t="s">
        <v>96</v>
      </c>
      <c r="B82" s="28" t="s">
        <v>88</v>
      </c>
    </row>
    <row r="83" spans="1:11" ht="15" customHeight="1" x14ac:dyDescent="0.25">
      <c r="A83" s="20" t="s">
        <v>202</v>
      </c>
      <c r="B83" s="28" t="s">
        <v>229</v>
      </c>
    </row>
    <row r="84" spans="1:11" ht="15" customHeight="1" x14ac:dyDescent="0.25">
      <c r="A84" s="20" t="s">
        <v>97</v>
      </c>
      <c r="B84" s="28" t="s">
        <v>52</v>
      </c>
    </row>
    <row r="85" spans="1:11" ht="15" customHeight="1" x14ac:dyDescent="0.25">
      <c r="A85" s="20" t="s">
        <v>286</v>
      </c>
      <c r="B85" s="28" t="s">
        <v>229</v>
      </c>
    </row>
    <row r="86" spans="1:11" ht="15" customHeight="1" x14ac:dyDescent="0.25">
      <c r="A86" s="20" t="s">
        <v>98</v>
      </c>
      <c r="B86" s="28" t="s">
        <v>65</v>
      </c>
    </row>
    <row r="87" spans="1:11" x14ac:dyDescent="0.25">
      <c r="A87" s="20" t="s">
        <v>99</v>
      </c>
      <c r="B87" s="28" t="s">
        <v>52</v>
      </c>
      <c r="D87" s="29"/>
      <c r="E87" s="29"/>
      <c r="F87" s="29"/>
      <c r="G87" s="29"/>
      <c r="H87" s="29"/>
      <c r="I87" s="29"/>
      <c r="J87" s="29"/>
      <c r="K87" s="30"/>
    </row>
    <row r="88" spans="1:11" x14ac:dyDescent="0.25">
      <c r="A88" s="20" t="s">
        <v>100</v>
      </c>
      <c r="B88" s="28" t="s">
        <v>48</v>
      </c>
      <c r="D88" s="29"/>
      <c r="E88" s="29"/>
      <c r="F88" s="29"/>
      <c r="G88" s="29"/>
      <c r="H88" s="29"/>
      <c r="I88" s="29"/>
      <c r="J88" s="29"/>
      <c r="K88" s="30"/>
    </row>
    <row r="89" spans="1:11" x14ac:dyDescent="0.25">
      <c r="A89" s="20" t="s">
        <v>101</v>
      </c>
      <c r="B89" s="28" t="s">
        <v>65</v>
      </c>
    </row>
    <row r="90" spans="1:11" x14ac:dyDescent="0.25">
      <c r="A90" s="20" t="s">
        <v>203</v>
      </c>
      <c r="B90" s="28" t="s">
        <v>229</v>
      </c>
    </row>
    <row r="91" spans="1:11" x14ac:dyDescent="0.25">
      <c r="A91" s="20" t="s">
        <v>283</v>
      </c>
      <c r="B91" s="28" t="s">
        <v>229</v>
      </c>
    </row>
    <row r="92" spans="1:11" x14ac:dyDescent="0.25">
      <c r="A92" s="20" t="s">
        <v>137</v>
      </c>
      <c r="B92" s="28" t="s">
        <v>229</v>
      </c>
    </row>
    <row r="93" spans="1:11" x14ac:dyDescent="0.25">
      <c r="A93" s="20" t="s">
        <v>204</v>
      </c>
      <c r="B93" s="28" t="s">
        <v>48</v>
      </c>
    </row>
    <row r="94" spans="1:11" x14ac:dyDescent="0.25">
      <c r="A94" s="20" t="s">
        <v>168</v>
      </c>
      <c r="B94" s="28" t="s">
        <v>52</v>
      </c>
    </row>
    <row r="95" spans="1:11" x14ac:dyDescent="0.25">
      <c r="A95" s="20" t="s">
        <v>138</v>
      </c>
      <c r="B95" s="28" t="s">
        <v>52</v>
      </c>
    </row>
    <row r="96" spans="1:11" x14ac:dyDescent="0.25">
      <c r="A96" s="20" t="s">
        <v>288</v>
      </c>
      <c r="B96" s="28" t="s">
        <v>48</v>
      </c>
    </row>
    <row r="97" spans="1:2" x14ac:dyDescent="0.25">
      <c r="A97" s="20" t="s">
        <v>139</v>
      </c>
      <c r="B97" s="28" t="s">
        <v>48</v>
      </c>
    </row>
    <row r="98" spans="1:2" x14ac:dyDescent="0.25">
      <c r="A98" s="20" t="s">
        <v>140</v>
      </c>
      <c r="B98" s="28" t="s">
        <v>48</v>
      </c>
    </row>
    <row r="99" spans="1:2" x14ac:dyDescent="0.25">
      <c r="A99" s="20" t="s">
        <v>205</v>
      </c>
      <c r="B99" s="28" t="s">
        <v>48</v>
      </c>
    </row>
    <row r="100" spans="1:2" x14ac:dyDescent="0.25">
      <c r="A100" s="20" t="s">
        <v>102</v>
      </c>
      <c r="B100" s="28" t="s">
        <v>48</v>
      </c>
    </row>
    <row r="101" spans="1:2" x14ac:dyDescent="0.25">
      <c r="A101" s="20" t="s">
        <v>141</v>
      </c>
      <c r="B101" s="28" t="s">
        <v>48</v>
      </c>
    </row>
    <row r="102" spans="1:2" x14ac:dyDescent="0.25">
      <c r="A102" s="20" t="s">
        <v>206</v>
      </c>
      <c r="B102" s="28" t="s">
        <v>48</v>
      </c>
    </row>
    <row r="103" spans="1:2" x14ac:dyDescent="0.25">
      <c r="A103" s="20" t="s">
        <v>189</v>
      </c>
      <c r="B103" s="28" t="s">
        <v>48</v>
      </c>
    </row>
    <row r="104" spans="1:2" x14ac:dyDescent="0.25">
      <c r="A104" s="20" t="s">
        <v>142</v>
      </c>
      <c r="B104" s="28" t="s">
        <v>48</v>
      </c>
    </row>
    <row r="105" spans="1:2" x14ac:dyDescent="0.25">
      <c r="A105" s="20" t="s">
        <v>207</v>
      </c>
      <c r="B105" s="28" t="s">
        <v>52</v>
      </c>
    </row>
    <row r="106" spans="1:2" x14ac:dyDescent="0.25">
      <c r="A106" s="20" t="s">
        <v>143</v>
      </c>
      <c r="B106" s="28" t="s">
        <v>48</v>
      </c>
    </row>
    <row r="107" spans="1:2" x14ac:dyDescent="0.25">
      <c r="A107" s="20" t="s">
        <v>144</v>
      </c>
      <c r="B107" s="28" t="s">
        <v>48</v>
      </c>
    </row>
    <row r="108" spans="1:2" x14ac:dyDescent="0.25">
      <c r="A108" s="20" t="s">
        <v>169</v>
      </c>
      <c r="B108" s="28" t="s">
        <v>48</v>
      </c>
    </row>
    <row r="109" spans="1:2" x14ac:dyDescent="0.25">
      <c r="A109" s="20" t="s">
        <v>105</v>
      </c>
      <c r="B109" s="28" t="s">
        <v>48</v>
      </c>
    </row>
    <row r="110" spans="1:2" x14ac:dyDescent="0.25">
      <c r="A110" s="20" t="s">
        <v>106</v>
      </c>
      <c r="B110" s="28" t="s">
        <v>88</v>
      </c>
    </row>
    <row r="111" spans="1:2" x14ac:dyDescent="0.25">
      <c r="A111" s="20" t="s">
        <v>107</v>
      </c>
      <c r="B111" s="28" t="s">
        <v>48</v>
      </c>
    </row>
    <row r="112" spans="1:2" x14ac:dyDescent="0.25">
      <c r="A112" s="20" t="s">
        <v>109</v>
      </c>
      <c r="B112" s="28" t="s">
        <v>48</v>
      </c>
    </row>
    <row r="113" spans="1:2" x14ac:dyDescent="0.25">
      <c r="A113" s="20" t="s">
        <v>150</v>
      </c>
      <c r="B113" s="28" t="s">
        <v>48</v>
      </c>
    </row>
    <row r="114" spans="1:2" x14ac:dyDescent="0.25">
      <c r="A114" s="20" t="s">
        <v>151</v>
      </c>
      <c r="B114" s="28" t="s">
        <v>48</v>
      </c>
    </row>
    <row r="115" spans="1:2" x14ac:dyDescent="0.25">
      <c r="A115" s="20" t="s">
        <v>145</v>
      </c>
      <c r="B115" s="28" t="s">
        <v>48</v>
      </c>
    </row>
    <row r="116" spans="1:2" x14ac:dyDescent="0.25">
      <c r="A116" s="20" t="s">
        <v>146</v>
      </c>
      <c r="B116" s="28" t="s">
        <v>52</v>
      </c>
    </row>
    <row r="117" spans="1:2" x14ac:dyDescent="0.25">
      <c r="A117" s="20" t="s">
        <v>147</v>
      </c>
      <c r="B117" s="28" t="s">
        <v>48</v>
      </c>
    </row>
    <row r="118" spans="1:2" x14ac:dyDescent="0.25">
      <c r="A118" s="20" t="s">
        <v>148</v>
      </c>
      <c r="B118" s="28" t="s">
        <v>48</v>
      </c>
    </row>
    <row r="119" spans="1:2" x14ac:dyDescent="0.25">
      <c r="A119" s="20" t="s">
        <v>170</v>
      </c>
      <c r="B119" s="28" t="s">
        <v>65</v>
      </c>
    </row>
    <row r="120" spans="1:2" x14ac:dyDescent="0.25">
      <c r="A120" s="20" t="s">
        <v>158</v>
      </c>
      <c r="B120" s="28" t="s">
        <v>48</v>
      </c>
    </row>
    <row r="121" spans="1:2" x14ac:dyDescent="0.25">
      <c r="A121" s="20" t="s">
        <v>166</v>
      </c>
      <c r="B121" s="28" t="s">
        <v>48</v>
      </c>
    </row>
    <row r="122" spans="1:2" x14ac:dyDescent="0.25">
      <c r="A122" s="20" t="s">
        <v>208</v>
      </c>
      <c r="B122" s="28" t="s">
        <v>48</v>
      </c>
    </row>
    <row r="123" spans="1:2" x14ac:dyDescent="0.25">
      <c r="A123" s="20" t="s">
        <v>174</v>
      </c>
      <c r="B123" s="28" t="s">
        <v>48</v>
      </c>
    </row>
    <row r="124" spans="1:2" x14ac:dyDescent="0.25">
      <c r="A124" s="20" t="s">
        <v>175</v>
      </c>
      <c r="B124" s="28" t="s">
        <v>88</v>
      </c>
    </row>
    <row r="125" spans="1:2" x14ac:dyDescent="0.25">
      <c r="A125" s="20" t="s">
        <v>177</v>
      </c>
      <c r="B125" s="28" t="s">
        <v>48</v>
      </c>
    </row>
    <row r="126" spans="1:2" x14ac:dyDescent="0.25">
      <c r="A126" s="20" t="s">
        <v>178</v>
      </c>
      <c r="B126" s="28" t="s">
        <v>48</v>
      </c>
    </row>
    <row r="127" spans="1:2" x14ac:dyDescent="0.25">
      <c r="A127" s="20" t="s">
        <v>181</v>
      </c>
      <c r="B127" s="28" t="s">
        <v>65</v>
      </c>
    </row>
    <row r="128" spans="1:2" x14ac:dyDescent="0.25">
      <c r="A128" s="20" t="s">
        <v>184</v>
      </c>
      <c r="B128" s="28" t="s">
        <v>48</v>
      </c>
    </row>
    <row r="129" spans="1:2" x14ac:dyDescent="0.25">
      <c r="A129" s="20" t="s">
        <v>191</v>
      </c>
      <c r="B129" s="28" t="s">
        <v>48</v>
      </c>
    </row>
    <row r="130" spans="1:2" x14ac:dyDescent="0.25">
      <c r="A130" s="20" t="s">
        <v>192</v>
      </c>
      <c r="B130" s="28" t="s">
        <v>48</v>
      </c>
    </row>
    <row r="131" spans="1:2" x14ac:dyDescent="0.25">
      <c r="A131" s="20" t="s">
        <v>193</v>
      </c>
      <c r="B131" s="28" t="s">
        <v>88</v>
      </c>
    </row>
    <row r="132" spans="1:2" x14ac:dyDescent="0.25">
      <c r="A132" s="20" t="s">
        <v>221</v>
      </c>
      <c r="B132" s="28" t="s">
        <v>65</v>
      </c>
    </row>
    <row r="133" spans="1:2" x14ac:dyDescent="0.25">
      <c r="A133" s="20" t="s">
        <v>196</v>
      </c>
      <c r="B133" s="28" t="s">
        <v>65</v>
      </c>
    </row>
    <row r="134" spans="1:2" x14ac:dyDescent="0.25">
      <c r="A134" s="20" t="s">
        <v>197</v>
      </c>
      <c r="B134" s="28" t="s">
        <v>48</v>
      </c>
    </row>
    <row r="135" spans="1:2" x14ac:dyDescent="0.25">
      <c r="A135" s="20" t="s">
        <v>198</v>
      </c>
      <c r="B135" s="28" t="s">
        <v>48</v>
      </c>
    </row>
    <row r="136" spans="1:2" x14ac:dyDescent="0.25">
      <c r="A136" s="20" t="s">
        <v>209</v>
      </c>
      <c r="B136" s="28" t="s">
        <v>48</v>
      </c>
    </row>
    <row r="137" spans="1:2" x14ac:dyDescent="0.25">
      <c r="A137" s="20" t="s">
        <v>210</v>
      </c>
      <c r="B137" s="28" t="s">
        <v>52</v>
      </c>
    </row>
    <row r="138" spans="1:2" x14ac:dyDescent="0.25">
      <c r="A138" s="20" t="s">
        <v>385</v>
      </c>
      <c r="B138" s="28" t="s">
        <v>48</v>
      </c>
    </row>
    <row r="139" spans="1:2" x14ac:dyDescent="0.25">
      <c r="A139" s="20" t="s">
        <v>211</v>
      </c>
      <c r="B139" s="28" t="s">
        <v>47</v>
      </c>
    </row>
    <row r="140" spans="1:2" x14ac:dyDescent="0.25">
      <c r="A140" s="20" t="s">
        <v>212</v>
      </c>
      <c r="B140" s="28" t="s">
        <v>213</v>
      </c>
    </row>
    <row r="141" spans="1:2" x14ac:dyDescent="0.25">
      <c r="A141" s="20" t="s">
        <v>214</v>
      </c>
      <c r="B141" s="28" t="s">
        <v>52</v>
      </c>
    </row>
    <row r="142" spans="1:2" x14ac:dyDescent="0.25">
      <c r="A142" s="20" t="s">
        <v>215</v>
      </c>
      <c r="B142" s="28" t="s">
        <v>47</v>
      </c>
    </row>
    <row r="143" spans="1:2" x14ac:dyDescent="0.25">
      <c r="A143" s="31" t="s">
        <v>216</v>
      </c>
      <c r="B143" s="28" t="s">
        <v>229</v>
      </c>
    </row>
    <row r="144" spans="1:2" x14ac:dyDescent="0.25">
      <c r="A144" s="20" t="s">
        <v>222</v>
      </c>
      <c r="B144" s="28" t="s">
        <v>48</v>
      </c>
    </row>
    <row r="145" spans="1:11" x14ac:dyDescent="0.25">
      <c r="A145" s="20" t="s">
        <v>217</v>
      </c>
      <c r="B145" s="28" t="s">
        <v>48</v>
      </c>
    </row>
    <row r="146" spans="1:11" x14ac:dyDescent="0.25">
      <c r="A146" s="20" t="s">
        <v>218</v>
      </c>
      <c r="B146" s="28" t="s">
        <v>48</v>
      </c>
    </row>
    <row r="147" spans="1:11" x14ac:dyDescent="0.25">
      <c r="A147" s="20" t="s">
        <v>220</v>
      </c>
      <c r="B147" s="25" t="s">
        <v>48</v>
      </c>
    </row>
    <row r="148" spans="1:11" ht="24" x14ac:dyDescent="0.25">
      <c r="A148" s="20" t="s">
        <v>400</v>
      </c>
      <c r="B148" s="25" t="s">
        <v>65</v>
      </c>
    </row>
    <row r="149" spans="1:11" x14ac:dyDescent="0.25">
      <c r="A149" s="20" t="s">
        <v>225</v>
      </c>
      <c r="B149" s="25" t="s">
        <v>48</v>
      </c>
    </row>
    <row r="150" spans="1:11" x14ac:dyDescent="0.25">
      <c r="A150" s="20" t="s">
        <v>227</v>
      </c>
      <c r="B150" s="25" t="s">
        <v>48</v>
      </c>
    </row>
    <row r="151" spans="1:11" x14ac:dyDescent="0.25">
      <c r="A151" s="20" t="s">
        <v>228</v>
      </c>
      <c r="B151" s="25" t="s">
        <v>65</v>
      </c>
    </row>
    <row r="152" spans="1:11" x14ac:dyDescent="0.25">
      <c r="A152" s="20" t="s">
        <v>235</v>
      </c>
      <c r="B152" s="25" t="s">
        <v>48</v>
      </c>
    </row>
    <row r="153" spans="1:11" x14ac:dyDescent="0.25">
      <c r="A153" s="20" t="s">
        <v>237</v>
      </c>
      <c r="B153" s="25" t="s">
        <v>48</v>
      </c>
    </row>
    <row r="154" spans="1:11" x14ac:dyDescent="0.25">
      <c r="A154" s="20" t="s">
        <v>238</v>
      </c>
      <c r="B154" s="25" t="s">
        <v>52</v>
      </c>
    </row>
    <row r="155" spans="1:11" x14ac:dyDescent="0.25">
      <c r="A155" s="20" t="s">
        <v>239</v>
      </c>
      <c r="B155" s="25" t="s">
        <v>52</v>
      </c>
    </row>
    <row r="156" spans="1:11" x14ac:dyDescent="0.25">
      <c r="A156" s="20" t="s">
        <v>240</v>
      </c>
      <c r="B156" s="25" t="s">
        <v>48</v>
      </c>
    </row>
    <row r="157" spans="1:11" ht="15" customHeight="1" x14ac:dyDescent="0.25">
      <c r="A157" s="20" t="s">
        <v>243</v>
      </c>
      <c r="B157" s="28" t="s">
        <v>48</v>
      </c>
      <c r="D157" s="29"/>
      <c r="E157" s="29"/>
      <c r="F157" s="29"/>
      <c r="G157" s="29">
        <v>3.4</v>
      </c>
      <c r="H157" s="29"/>
      <c r="I157" s="29" t="s">
        <v>30</v>
      </c>
      <c r="J157" s="29"/>
      <c r="K157" s="30"/>
    </row>
    <row r="158" spans="1:11" x14ac:dyDescent="0.25">
      <c r="A158" s="20" t="s">
        <v>245</v>
      </c>
      <c r="B158" s="25" t="s">
        <v>48</v>
      </c>
    </row>
    <row r="159" spans="1:11" x14ac:dyDescent="0.25">
      <c r="A159" s="20" t="s">
        <v>246</v>
      </c>
      <c r="B159" s="25" t="s">
        <v>52</v>
      </c>
    </row>
    <row r="160" spans="1:11" x14ac:dyDescent="0.25">
      <c r="A160" s="20" t="s">
        <v>247</v>
      </c>
      <c r="B160" s="25" t="s">
        <v>52</v>
      </c>
    </row>
    <row r="161" spans="1:2" x14ac:dyDescent="0.25">
      <c r="A161" s="20" t="s">
        <v>249</v>
      </c>
      <c r="B161" s="25" t="s">
        <v>52</v>
      </c>
    </row>
    <row r="162" spans="1:2" x14ac:dyDescent="0.25">
      <c r="A162" s="20" t="s">
        <v>250</v>
      </c>
      <c r="B162" s="25" t="s">
        <v>52</v>
      </c>
    </row>
    <row r="163" spans="1:2" x14ac:dyDescent="0.25">
      <c r="A163" s="20" t="s">
        <v>251</v>
      </c>
      <c r="B163" s="25" t="s">
        <v>48</v>
      </c>
    </row>
    <row r="164" spans="1:2" x14ac:dyDescent="0.25">
      <c r="A164" s="20" t="s">
        <v>252</v>
      </c>
      <c r="B164" s="25" t="s">
        <v>48</v>
      </c>
    </row>
    <row r="165" spans="1:2" x14ac:dyDescent="0.25">
      <c r="A165" s="20" t="s">
        <v>253</v>
      </c>
      <c r="B165" s="25" t="s">
        <v>48</v>
      </c>
    </row>
    <row r="166" spans="1:2" x14ac:dyDescent="0.25">
      <c r="A166" s="20" t="s">
        <v>256</v>
      </c>
      <c r="B166" s="25" t="s">
        <v>48</v>
      </c>
    </row>
    <row r="167" spans="1:2" x14ac:dyDescent="0.25">
      <c r="A167" s="20" t="s">
        <v>258</v>
      </c>
      <c r="B167" s="25" t="s">
        <v>48</v>
      </c>
    </row>
    <row r="168" spans="1:2" x14ac:dyDescent="0.25">
      <c r="A168" s="20" t="s">
        <v>259</v>
      </c>
      <c r="B168" s="25" t="s">
        <v>48</v>
      </c>
    </row>
    <row r="169" spans="1:2" x14ac:dyDescent="0.25">
      <c r="A169" s="20" t="s">
        <v>401</v>
      </c>
      <c r="B169" s="25" t="s">
        <v>48</v>
      </c>
    </row>
    <row r="170" spans="1:2" x14ac:dyDescent="0.25">
      <c r="A170" s="20" t="s">
        <v>261</v>
      </c>
      <c r="B170" s="25" t="s">
        <v>52</v>
      </c>
    </row>
    <row r="171" spans="1:2" x14ac:dyDescent="0.25">
      <c r="A171" s="20" t="s">
        <v>263</v>
      </c>
      <c r="B171" s="25" t="s">
        <v>52</v>
      </c>
    </row>
    <row r="172" spans="1:2" x14ac:dyDescent="0.25">
      <c r="A172" s="20" t="s">
        <v>264</v>
      </c>
      <c r="B172" s="25" t="s">
        <v>52</v>
      </c>
    </row>
    <row r="173" spans="1:2" x14ac:dyDescent="0.25">
      <c r="A173" s="20" t="s">
        <v>287</v>
      </c>
      <c r="B173" s="25" t="s">
        <v>88</v>
      </c>
    </row>
    <row r="174" spans="1:2" x14ac:dyDescent="0.25">
      <c r="A174" s="20" t="s">
        <v>285</v>
      </c>
      <c r="B174" s="25" t="s">
        <v>48</v>
      </c>
    </row>
    <row r="175" spans="1:2" x14ac:dyDescent="0.25">
      <c r="A175" s="20" t="s">
        <v>294</v>
      </c>
      <c r="B175" s="25" t="s">
        <v>48</v>
      </c>
    </row>
    <row r="176" spans="1:2" x14ac:dyDescent="0.25">
      <c r="A176" s="20" t="s">
        <v>295</v>
      </c>
      <c r="B176" s="25" t="s">
        <v>52</v>
      </c>
    </row>
    <row r="177" spans="1:2" x14ac:dyDescent="0.25">
      <c r="A177" s="20" t="s">
        <v>296</v>
      </c>
      <c r="B177" s="25" t="s">
        <v>48</v>
      </c>
    </row>
    <row r="178" spans="1:2" x14ac:dyDescent="0.25">
      <c r="A178" s="20" t="s">
        <v>297</v>
      </c>
      <c r="B178" s="25" t="s">
        <v>52</v>
      </c>
    </row>
    <row r="179" spans="1:2" x14ac:dyDescent="0.25">
      <c r="A179" s="31" t="s">
        <v>299</v>
      </c>
      <c r="B179" s="25" t="s">
        <v>48</v>
      </c>
    </row>
    <row r="180" spans="1:2" x14ac:dyDescent="0.25">
      <c r="A180" s="20" t="s">
        <v>302</v>
      </c>
      <c r="B180" s="25" t="s">
        <v>48</v>
      </c>
    </row>
    <row r="181" spans="1:2" x14ac:dyDescent="0.25">
      <c r="A181" s="34" t="s">
        <v>386</v>
      </c>
      <c r="B181" s="25" t="s">
        <v>88</v>
      </c>
    </row>
    <row r="182" spans="1:2" x14ac:dyDescent="0.25">
      <c r="A182" s="34" t="s">
        <v>303</v>
      </c>
      <c r="B182" s="25" t="s">
        <v>88</v>
      </c>
    </row>
    <row r="183" spans="1:2" x14ac:dyDescent="0.25">
      <c r="A183" s="20" t="s">
        <v>304</v>
      </c>
      <c r="B183" s="25" t="s">
        <v>65</v>
      </c>
    </row>
    <row r="184" spans="1:2" x14ac:dyDescent="0.25">
      <c r="A184" s="31" t="s">
        <v>332</v>
      </c>
      <c r="B184" s="25" t="s">
        <v>48</v>
      </c>
    </row>
    <row r="185" spans="1:2" x14ac:dyDescent="0.25">
      <c r="A185" s="34" t="s">
        <v>333</v>
      </c>
      <c r="B185" s="25" t="s">
        <v>48</v>
      </c>
    </row>
    <row r="186" spans="1:2" x14ac:dyDescent="0.25">
      <c r="A186" s="34" t="s">
        <v>334</v>
      </c>
      <c r="B186" s="25" t="s">
        <v>48</v>
      </c>
    </row>
    <row r="187" spans="1:2" x14ac:dyDescent="0.25">
      <c r="A187" s="34" t="s">
        <v>335</v>
      </c>
      <c r="B187" s="25" t="s">
        <v>52</v>
      </c>
    </row>
    <row r="188" spans="1:2" x14ac:dyDescent="0.25">
      <c r="A188" s="34" t="s">
        <v>391</v>
      </c>
      <c r="B188" s="25" t="s">
        <v>48</v>
      </c>
    </row>
    <row r="189" spans="1:2" x14ac:dyDescent="0.25">
      <c r="A189" s="34" t="s">
        <v>409</v>
      </c>
      <c r="B189" s="25" t="s">
        <v>48</v>
      </c>
    </row>
    <row r="190" spans="1:2" x14ac:dyDescent="0.25">
      <c r="A190" s="20" t="s">
        <v>336</v>
      </c>
      <c r="B190" s="25" t="s">
        <v>48</v>
      </c>
    </row>
    <row r="191" spans="1:2" x14ac:dyDescent="0.25">
      <c r="A191" s="20" t="s">
        <v>392</v>
      </c>
      <c r="B191" s="25" t="s">
        <v>48</v>
      </c>
    </row>
    <row r="192" spans="1:2" x14ac:dyDescent="0.25">
      <c r="A192" s="20" t="s">
        <v>337</v>
      </c>
      <c r="B192" s="25" t="s">
        <v>52</v>
      </c>
    </row>
    <row r="193" spans="1:2" x14ac:dyDescent="0.25">
      <c r="A193" s="34" t="s">
        <v>338</v>
      </c>
      <c r="B193" s="25" t="s">
        <v>48</v>
      </c>
    </row>
    <row r="194" spans="1:2" x14ac:dyDescent="0.25">
      <c r="A194" s="20" t="s">
        <v>393</v>
      </c>
      <c r="B194" s="25" t="s">
        <v>52</v>
      </c>
    </row>
    <row r="195" spans="1:2" x14ac:dyDescent="0.25">
      <c r="A195" s="20" t="s">
        <v>339</v>
      </c>
      <c r="B195" s="25" t="s">
        <v>48</v>
      </c>
    </row>
    <row r="196" spans="1:2" x14ac:dyDescent="0.25">
      <c r="A196" s="20" t="s">
        <v>340</v>
      </c>
      <c r="B196" s="25" t="s">
        <v>48</v>
      </c>
    </row>
    <row r="197" spans="1:2" x14ac:dyDescent="0.25">
      <c r="A197" s="20" t="s">
        <v>341</v>
      </c>
      <c r="B197" s="25" t="s">
        <v>48</v>
      </c>
    </row>
    <row r="198" spans="1:2" x14ac:dyDescent="0.25">
      <c r="A198" s="20" t="s">
        <v>342</v>
      </c>
      <c r="B198" s="25" t="s">
        <v>48</v>
      </c>
    </row>
    <row r="199" spans="1:2" x14ac:dyDescent="0.25">
      <c r="A199" s="20" t="s">
        <v>343</v>
      </c>
      <c r="B199" s="25" t="s">
        <v>48</v>
      </c>
    </row>
    <row r="200" spans="1:2" x14ac:dyDescent="0.25">
      <c r="A200" s="20" t="s">
        <v>345</v>
      </c>
      <c r="B200" s="25" t="s">
        <v>48</v>
      </c>
    </row>
    <row r="201" spans="1:2" x14ac:dyDescent="0.25">
      <c r="A201" s="20" t="s">
        <v>346</v>
      </c>
      <c r="B201" s="25" t="s">
        <v>48</v>
      </c>
    </row>
    <row r="202" spans="1:2" x14ac:dyDescent="0.25">
      <c r="A202" s="20" t="s">
        <v>394</v>
      </c>
      <c r="B202" s="25" t="s">
        <v>48</v>
      </c>
    </row>
    <row r="203" spans="1:2" x14ac:dyDescent="0.25">
      <c r="A203" s="20" t="s">
        <v>347</v>
      </c>
      <c r="B203" s="25" t="s">
        <v>65</v>
      </c>
    </row>
    <row r="204" spans="1:2" x14ac:dyDescent="0.25">
      <c r="A204" s="20" t="s">
        <v>348</v>
      </c>
      <c r="B204" s="25" t="s">
        <v>48</v>
      </c>
    </row>
    <row r="205" spans="1:2" x14ac:dyDescent="0.25">
      <c r="A205" s="20" t="s">
        <v>349</v>
      </c>
      <c r="B205" s="25" t="s">
        <v>65</v>
      </c>
    </row>
    <row r="206" spans="1:2" x14ac:dyDescent="0.25">
      <c r="A206" s="20" t="s">
        <v>350</v>
      </c>
      <c r="B206" s="25" t="s">
        <v>48</v>
      </c>
    </row>
    <row r="207" spans="1:2" ht="24" x14ac:dyDescent="0.25">
      <c r="A207" s="20" t="s">
        <v>351</v>
      </c>
      <c r="B207" s="25" t="s">
        <v>48</v>
      </c>
    </row>
    <row r="208" spans="1:2" x14ac:dyDescent="0.25">
      <c r="A208" s="20" t="s">
        <v>387</v>
      </c>
      <c r="B208" s="25" t="s">
        <v>48</v>
      </c>
    </row>
    <row r="209" spans="1:2" x14ac:dyDescent="0.25">
      <c r="A209" s="20" t="s">
        <v>395</v>
      </c>
      <c r="B209" s="25" t="s">
        <v>65</v>
      </c>
    </row>
    <row r="210" spans="1:2" x14ac:dyDescent="0.25">
      <c r="A210" s="20" t="s">
        <v>380</v>
      </c>
      <c r="B210" s="25" t="s">
        <v>65</v>
      </c>
    </row>
    <row r="211" spans="1:2" x14ac:dyDescent="0.25">
      <c r="A211" s="20" t="s">
        <v>352</v>
      </c>
      <c r="B211" s="25" t="s">
        <v>48</v>
      </c>
    </row>
    <row r="212" spans="1:2" x14ac:dyDescent="0.25">
      <c r="A212" s="20" t="s">
        <v>353</v>
      </c>
      <c r="B212" s="35" t="s">
        <v>88</v>
      </c>
    </row>
    <row r="213" spans="1:2" x14ac:dyDescent="0.25">
      <c r="A213" s="20" t="s">
        <v>354</v>
      </c>
      <c r="B213" s="35" t="s">
        <v>77</v>
      </c>
    </row>
    <row r="214" spans="1:2" x14ac:dyDescent="0.25">
      <c r="A214" s="20" t="s">
        <v>355</v>
      </c>
      <c r="B214" s="35" t="s">
        <v>48</v>
      </c>
    </row>
    <row r="215" spans="1:2" x14ac:dyDescent="0.25">
      <c r="A215" s="34" t="s">
        <v>356</v>
      </c>
      <c r="B215" s="35" t="s">
        <v>52</v>
      </c>
    </row>
    <row r="216" spans="1:2" x14ac:dyDescent="0.25">
      <c r="A216" s="34" t="s">
        <v>357</v>
      </c>
      <c r="B216" s="35" t="s">
        <v>65</v>
      </c>
    </row>
    <row r="217" spans="1:2" x14ac:dyDescent="0.25">
      <c r="A217" s="34" t="s">
        <v>358</v>
      </c>
      <c r="B217" s="35" t="s">
        <v>48</v>
      </c>
    </row>
    <row r="218" spans="1:2" x14ac:dyDescent="0.25">
      <c r="A218" s="34" t="s">
        <v>359</v>
      </c>
      <c r="B218" s="35" t="s">
        <v>77</v>
      </c>
    </row>
    <row r="219" spans="1:2" x14ac:dyDescent="0.25">
      <c r="A219" s="34" t="s">
        <v>360</v>
      </c>
      <c r="B219" s="35" t="s">
        <v>48</v>
      </c>
    </row>
    <row r="220" spans="1:2" x14ac:dyDescent="0.25">
      <c r="A220" s="20" t="s">
        <v>361</v>
      </c>
      <c r="B220" s="35" t="s">
        <v>48</v>
      </c>
    </row>
    <row r="221" spans="1:2" x14ac:dyDescent="0.25">
      <c r="A221" s="20" t="s">
        <v>396</v>
      </c>
      <c r="B221" s="35" t="s">
        <v>229</v>
      </c>
    </row>
    <row r="222" spans="1:2" x14ac:dyDescent="0.25">
      <c r="A222" s="20" t="s">
        <v>388</v>
      </c>
      <c r="B222" s="35" t="s">
        <v>77</v>
      </c>
    </row>
    <row r="223" spans="1:2" x14ac:dyDescent="0.25">
      <c r="A223" s="20" t="s">
        <v>362</v>
      </c>
      <c r="B223" s="35" t="s">
        <v>77</v>
      </c>
    </row>
    <row r="224" spans="1:2" x14ac:dyDescent="0.25">
      <c r="A224" s="34" t="s">
        <v>363</v>
      </c>
      <c r="B224" s="35" t="s">
        <v>52</v>
      </c>
    </row>
    <row r="225" spans="1:2" x14ac:dyDescent="0.25">
      <c r="A225" s="34" t="s">
        <v>365</v>
      </c>
      <c r="B225" s="35" t="s">
        <v>77</v>
      </c>
    </row>
    <row r="226" spans="1:2" x14ac:dyDescent="0.25">
      <c r="A226" s="20" t="s">
        <v>366</v>
      </c>
      <c r="B226" s="35" t="s">
        <v>52</v>
      </c>
    </row>
    <row r="227" spans="1:2" x14ac:dyDescent="0.25">
      <c r="A227" s="20" t="s">
        <v>367</v>
      </c>
      <c r="B227" s="35" t="s">
        <v>229</v>
      </c>
    </row>
    <row r="228" spans="1:2" x14ac:dyDescent="0.25">
      <c r="A228" s="20" t="s">
        <v>368</v>
      </c>
      <c r="B228" s="35" t="s">
        <v>47</v>
      </c>
    </row>
    <row r="229" spans="1:2" x14ac:dyDescent="0.25">
      <c r="A229" s="34" t="s">
        <v>397</v>
      </c>
      <c r="B229" s="35" t="s">
        <v>52</v>
      </c>
    </row>
    <row r="230" spans="1:2" x14ac:dyDescent="0.25">
      <c r="A230" s="34" t="s">
        <v>370</v>
      </c>
      <c r="B230" s="35" t="s">
        <v>88</v>
      </c>
    </row>
    <row r="231" spans="1:2" x14ac:dyDescent="0.25">
      <c r="A231" s="20" t="s">
        <v>381</v>
      </c>
      <c r="B231" s="35" t="s">
        <v>48</v>
      </c>
    </row>
    <row r="232" spans="1:2" x14ac:dyDescent="0.25">
      <c r="A232" s="20" t="s">
        <v>371</v>
      </c>
      <c r="B232" s="35" t="s">
        <v>52</v>
      </c>
    </row>
    <row r="233" spans="1:2" x14ac:dyDescent="0.25">
      <c r="A233" s="20" t="s">
        <v>372</v>
      </c>
      <c r="B233" s="35" t="s">
        <v>48</v>
      </c>
    </row>
    <row r="234" spans="1:2" x14ac:dyDescent="0.25">
      <c r="A234" s="20" t="s">
        <v>389</v>
      </c>
      <c r="B234" s="35" t="s">
        <v>88</v>
      </c>
    </row>
    <row r="235" spans="1:2" x14ac:dyDescent="0.25">
      <c r="A235" s="20" t="s">
        <v>373</v>
      </c>
      <c r="B235" s="35" t="s">
        <v>88</v>
      </c>
    </row>
    <row r="236" spans="1:2" x14ac:dyDescent="0.25">
      <c r="A236" s="34" t="s">
        <v>398</v>
      </c>
      <c r="B236" s="35" t="s">
        <v>88</v>
      </c>
    </row>
    <row r="237" spans="1:2" x14ac:dyDescent="0.25">
      <c r="A237" s="34" t="s">
        <v>374</v>
      </c>
      <c r="B237" s="35" t="s">
        <v>48</v>
      </c>
    </row>
    <row r="238" spans="1:2" x14ac:dyDescent="0.25">
      <c r="A238" s="34" t="s">
        <v>375</v>
      </c>
      <c r="B238" s="35" t="s">
        <v>77</v>
      </c>
    </row>
    <row r="239" spans="1:2" x14ac:dyDescent="0.25">
      <c r="A239" s="34" t="s">
        <v>411</v>
      </c>
      <c r="B239" s="35" t="s">
        <v>52</v>
      </c>
    </row>
    <row r="240" spans="1:2" x14ac:dyDescent="0.25">
      <c r="A240" s="34" t="s">
        <v>376</v>
      </c>
      <c r="B240" s="35" t="s">
        <v>52</v>
      </c>
    </row>
    <row r="241" spans="1:2" x14ac:dyDescent="0.25">
      <c r="A241" s="34" t="s">
        <v>377</v>
      </c>
      <c r="B241" s="35" t="s">
        <v>52</v>
      </c>
    </row>
    <row r="242" spans="1:2" x14ac:dyDescent="0.25">
      <c r="A242" s="34" t="s">
        <v>390</v>
      </c>
      <c r="B242" s="35" t="s">
        <v>48</v>
      </c>
    </row>
    <row r="243" spans="1:2" x14ac:dyDescent="0.25">
      <c r="A243" s="20" t="s">
        <v>378</v>
      </c>
      <c r="B243" s="35" t="s">
        <v>77</v>
      </c>
    </row>
    <row r="244" spans="1:2" x14ac:dyDescent="0.25">
      <c r="A244" s="20" t="s">
        <v>379</v>
      </c>
      <c r="B244" s="35" t="s">
        <v>48</v>
      </c>
    </row>
    <row r="245" spans="1:2" x14ac:dyDescent="0.25">
      <c r="A245" s="36" t="s">
        <v>369</v>
      </c>
      <c r="B245" s="35" t="s">
        <v>52</v>
      </c>
    </row>
    <row r="246" spans="1:2" x14ac:dyDescent="0.25">
      <c r="A246" s="36" t="s">
        <v>364</v>
      </c>
      <c r="B246" s="35" t="s">
        <v>48</v>
      </c>
    </row>
    <row r="247" spans="1:2" x14ac:dyDescent="0.25">
      <c r="A247" s="36" t="s">
        <v>344</v>
      </c>
      <c r="B247" s="35" t="s">
        <v>48</v>
      </c>
    </row>
    <row r="248" spans="1:2" x14ac:dyDescent="0.25">
      <c r="A248" s="34" t="s">
        <v>418</v>
      </c>
      <c r="B248" s="35" t="s">
        <v>229</v>
      </c>
    </row>
    <row r="249" spans="1:2" x14ac:dyDescent="0.25">
      <c r="A249" s="34" t="s">
        <v>419</v>
      </c>
      <c r="B249" s="35" t="s">
        <v>229</v>
      </c>
    </row>
    <row r="250" spans="1:2" x14ac:dyDescent="0.25">
      <c r="A250" s="34" t="s">
        <v>421</v>
      </c>
      <c r="B250" s="35" t="s">
        <v>48</v>
      </c>
    </row>
    <row r="251" spans="1:2" x14ac:dyDescent="0.25">
      <c r="A251" s="34" t="s">
        <v>422</v>
      </c>
      <c r="B251" s="37" t="s">
        <v>65</v>
      </c>
    </row>
    <row r="252" spans="1:2" x14ac:dyDescent="0.25">
      <c r="A252" s="34" t="s">
        <v>423</v>
      </c>
      <c r="B252" s="37" t="s">
        <v>52</v>
      </c>
    </row>
    <row r="253" spans="1:2" x14ac:dyDescent="0.25">
      <c r="A253" s="34" t="s">
        <v>425</v>
      </c>
      <c r="B253" s="37" t="s">
        <v>52</v>
      </c>
    </row>
    <row r="254" spans="1:2" x14ac:dyDescent="0.25">
      <c r="A254" s="34" t="s">
        <v>426</v>
      </c>
      <c r="B254" s="37" t="s">
        <v>52</v>
      </c>
    </row>
    <row r="255" spans="1:2" x14ac:dyDescent="0.25">
      <c r="A255" s="34" t="s">
        <v>430</v>
      </c>
      <c r="B255" s="37" t="s">
        <v>48</v>
      </c>
    </row>
    <row r="256" spans="1:2" x14ac:dyDescent="0.25">
      <c r="A256" s="34" t="s">
        <v>431</v>
      </c>
      <c r="B256" s="37" t="s">
        <v>48</v>
      </c>
    </row>
    <row r="257" spans="1:2" x14ac:dyDescent="0.25">
      <c r="A257" s="34" t="s">
        <v>434</v>
      </c>
      <c r="B257" s="37" t="s">
        <v>48</v>
      </c>
    </row>
    <row r="258" spans="1:2" x14ac:dyDescent="0.25">
      <c r="A258" s="34" t="s">
        <v>433</v>
      </c>
      <c r="B258" s="37" t="s">
        <v>229</v>
      </c>
    </row>
    <row r="259" spans="1:2" ht="24" x14ac:dyDescent="0.25">
      <c r="A259" s="34" t="s">
        <v>351</v>
      </c>
      <c r="B259" s="37" t="s">
        <v>48</v>
      </c>
    </row>
    <row r="260" spans="1:2" x14ac:dyDescent="0.25">
      <c r="A260" s="34" t="s">
        <v>436</v>
      </c>
      <c r="B260" s="37" t="s">
        <v>229</v>
      </c>
    </row>
    <row r="261" spans="1:2" x14ac:dyDescent="0.25">
      <c r="A261" s="34" t="s">
        <v>439</v>
      </c>
      <c r="B261" s="37" t="s">
        <v>48</v>
      </c>
    </row>
    <row r="262" spans="1:2" x14ac:dyDescent="0.25">
      <c r="A262" s="34" t="s">
        <v>444</v>
      </c>
      <c r="B262" s="37" t="s">
        <v>52</v>
      </c>
    </row>
    <row r="263" spans="1:2" x14ac:dyDescent="0.25">
      <c r="A263" s="34" t="s">
        <v>446</v>
      </c>
      <c r="B263" s="37" t="s">
        <v>48</v>
      </c>
    </row>
    <row r="264" spans="1:2" x14ac:dyDescent="0.25">
      <c r="A264" s="34" t="s">
        <v>447</v>
      </c>
      <c r="B264" s="37" t="s">
        <v>48</v>
      </c>
    </row>
    <row r="265" spans="1:2" x14ac:dyDescent="0.25">
      <c r="A265" s="34" t="s">
        <v>448</v>
      </c>
      <c r="B265" s="37" t="s">
        <v>48</v>
      </c>
    </row>
    <row r="266" spans="1:2" x14ac:dyDescent="0.25">
      <c r="B266" s="37"/>
    </row>
    <row r="267" spans="1:2" x14ac:dyDescent="0.25">
      <c r="B267" s="37"/>
    </row>
    <row r="268" spans="1:2" x14ac:dyDescent="0.25">
      <c r="B268" s="37"/>
    </row>
    <row r="269" spans="1:2" x14ac:dyDescent="0.25">
      <c r="B269" s="37"/>
    </row>
    <row r="270" spans="1:2" x14ac:dyDescent="0.25">
      <c r="B270" s="37"/>
    </row>
    <row r="271" spans="1:2" x14ac:dyDescent="0.25">
      <c r="B271" s="37"/>
    </row>
    <row r="272" spans="1:2" x14ac:dyDescent="0.25">
      <c r="B272" s="37"/>
    </row>
    <row r="273" spans="2:2" x14ac:dyDescent="0.25">
      <c r="B273" s="37"/>
    </row>
    <row r="274" spans="2:2" x14ac:dyDescent="0.25">
      <c r="B274" s="37"/>
    </row>
    <row r="275" spans="2:2" x14ac:dyDescent="0.25">
      <c r="B275" s="37"/>
    </row>
    <row r="276" spans="2:2" x14ac:dyDescent="0.25">
      <c r="B276" s="37"/>
    </row>
    <row r="277" spans="2:2" x14ac:dyDescent="0.25">
      <c r="B277" s="37"/>
    </row>
    <row r="278" spans="2:2" x14ac:dyDescent="0.25">
      <c r="B278" s="37"/>
    </row>
    <row r="279" spans="2:2" x14ac:dyDescent="0.25">
      <c r="B279" s="37"/>
    </row>
    <row r="280" spans="2:2" x14ac:dyDescent="0.25">
      <c r="B280" s="37"/>
    </row>
    <row r="281" spans="2:2" x14ac:dyDescent="0.25">
      <c r="B281" s="37"/>
    </row>
    <row r="282" spans="2:2" x14ac:dyDescent="0.25">
      <c r="B282" s="37"/>
    </row>
    <row r="283" spans="2:2" x14ac:dyDescent="0.25">
      <c r="B283" s="37"/>
    </row>
    <row r="284" spans="2:2" x14ac:dyDescent="0.25">
      <c r="B284" s="37"/>
    </row>
    <row r="285" spans="2:2" x14ac:dyDescent="0.25">
      <c r="B285" s="37"/>
    </row>
    <row r="286" spans="2:2" x14ac:dyDescent="0.25">
      <c r="B286" s="37"/>
    </row>
    <row r="287" spans="2:2" x14ac:dyDescent="0.25">
      <c r="B287" s="37"/>
    </row>
    <row r="288" spans="2:2" x14ac:dyDescent="0.25">
      <c r="B288" s="37"/>
    </row>
    <row r="289" spans="2:2" x14ac:dyDescent="0.25">
      <c r="B289" s="37"/>
    </row>
    <row r="290" spans="2:2" x14ac:dyDescent="0.25">
      <c r="B290" s="37"/>
    </row>
    <row r="291" spans="2:2" x14ac:dyDescent="0.25">
      <c r="B291" s="37"/>
    </row>
    <row r="292" spans="2:2" x14ac:dyDescent="0.25">
      <c r="B292" s="37"/>
    </row>
    <row r="293" spans="2:2" x14ac:dyDescent="0.25">
      <c r="B293" s="37"/>
    </row>
    <row r="294" spans="2:2" x14ac:dyDescent="0.25">
      <c r="B294" s="37"/>
    </row>
    <row r="295" spans="2:2" x14ac:dyDescent="0.25">
      <c r="B295" s="37"/>
    </row>
    <row r="296" spans="2:2" x14ac:dyDescent="0.25">
      <c r="B296" s="37"/>
    </row>
    <row r="297" spans="2:2" x14ac:dyDescent="0.25">
      <c r="B297" s="37"/>
    </row>
    <row r="298" spans="2:2" x14ac:dyDescent="0.25">
      <c r="B298" s="37"/>
    </row>
    <row r="299" spans="2:2" x14ac:dyDescent="0.25">
      <c r="B299" s="37"/>
    </row>
    <row r="300" spans="2:2" x14ac:dyDescent="0.25">
      <c r="B300" s="37"/>
    </row>
    <row r="301" spans="2:2" x14ac:dyDescent="0.25">
      <c r="B301" s="37"/>
    </row>
    <row r="302" spans="2:2" x14ac:dyDescent="0.25">
      <c r="B302" s="37"/>
    </row>
    <row r="303" spans="2:2" x14ac:dyDescent="0.25">
      <c r="B303" s="37"/>
    </row>
    <row r="304" spans="2:2" x14ac:dyDescent="0.25">
      <c r="B304" s="37"/>
    </row>
    <row r="305" spans="2:2" x14ac:dyDescent="0.25">
      <c r="B305" s="37"/>
    </row>
    <row r="306" spans="2:2" x14ac:dyDescent="0.25">
      <c r="B306" s="37"/>
    </row>
    <row r="307" spans="2:2" x14ac:dyDescent="0.25">
      <c r="B307" s="37"/>
    </row>
    <row r="308" spans="2:2" x14ac:dyDescent="0.25">
      <c r="B308" s="37"/>
    </row>
    <row r="309" spans="2:2" x14ac:dyDescent="0.25">
      <c r="B309" s="37"/>
    </row>
    <row r="310" spans="2:2" x14ac:dyDescent="0.25">
      <c r="B310" s="37"/>
    </row>
    <row r="311" spans="2:2" x14ac:dyDescent="0.25">
      <c r="B311" s="37"/>
    </row>
    <row r="312" spans="2:2" x14ac:dyDescent="0.25">
      <c r="B312" s="37"/>
    </row>
    <row r="313" spans="2:2" x14ac:dyDescent="0.25">
      <c r="B313" s="37"/>
    </row>
    <row r="314" spans="2:2" x14ac:dyDescent="0.25">
      <c r="B314" s="37"/>
    </row>
    <row r="315" spans="2:2" x14ac:dyDescent="0.25">
      <c r="B315" s="37"/>
    </row>
    <row r="316" spans="2:2" x14ac:dyDescent="0.25">
      <c r="B316" s="37"/>
    </row>
    <row r="317" spans="2:2" x14ac:dyDescent="0.25">
      <c r="B317" s="37"/>
    </row>
    <row r="318" spans="2:2" x14ac:dyDescent="0.25">
      <c r="B318" s="37"/>
    </row>
    <row r="319" spans="2:2" x14ac:dyDescent="0.25">
      <c r="B319" s="37"/>
    </row>
    <row r="320" spans="2:2" x14ac:dyDescent="0.25">
      <c r="B320" s="37"/>
    </row>
    <row r="321" spans="2:2" x14ac:dyDescent="0.25">
      <c r="B321" s="37"/>
    </row>
    <row r="322" spans="2:2" x14ac:dyDescent="0.25">
      <c r="B322" s="37"/>
    </row>
    <row r="323" spans="2:2" x14ac:dyDescent="0.25">
      <c r="B323" s="37"/>
    </row>
    <row r="324" spans="2:2" x14ac:dyDescent="0.25">
      <c r="B324" s="37"/>
    </row>
    <row r="325" spans="2:2" x14ac:dyDescent="0.25">
      <c r="B325" s="37"/>
    </row>
    <row r="326" spans="2:2" x14ac:dyDescent="0.25">
      <c r="B326" s="37"/>
    </row>
    <row r="327" spans="2:2" x14ac:dyDescent="0.25">
      <c r="B327" s="37"/>
    </row>
    <row r="328" spans="2:2" x14ac:dyDescent="0.25">
      <c r="B328" s="37"/>
    </row>
    <row r="329" spans="2:2" x14ac:dyDescent="0.25">
      <c r="B329" s="37"/>
    </row>
    <row r="330" spans="2:2" x14ac:dyDescent="0.25">
      <c r="B330" s="37"/>
    </row>
    <row r="331" spans="2:2" x14ac:dyDescent="0.25">
      <c r="B331" s="37"/>
    </row>
    <row r="332" spans="2:2" x14ac:dyDescent="0.25">
      <c r="B332" s="37"/>
    </row>
    <row r="333" spans="2:2" x14ac:dyDescent="0.25">
      <c r="B333" s="37"/>
    </row>
    <row r="334" spans="2:2" x14ac:dyDescent="0.25">
      <c r="B334" s="37"/>
    </row>
    <row r="335" spans="2:2" x14ac:dyDescent="0.25">
      <c r="B335" s="37"/>
    </row>
    <row r="336" spans="2:2" x14ac:dyDescent="0.25">
      <c r="B336" s="37"/>
    </row>
    <row r="337" spans="2:2" x14ac:dyDescent="0.25">
      <c r="B337" s="37"/>
    </row>
    <row r="338" spans="2:2" x14ac:dyDescent="0.25">
      <c r="B338" s="37"/>
    </row>
    <row r="339" spans="2:2" x14ac:dyDescent="0.25">
      <c r="B339" s="37"/>
    </row>
    <row r="340" spans="2:2" x14ac:dyDescent="0.25">
      <c r="B340" s="37"/>
    </row>
    <row r="341" spans="2:2" x14ac:dyDescent="0.25">
      <c r="B341" s="37"/>
    </row>
    <row r="342" spans="2:2" x14ac:dyDescent="0.25">
      <c r="B342" s="37"/>
    </row>
    <row r="343" spans="2:2" x14ac:dyDescent="0.25">
      <c r="B343" s="37"/>
    </row>
    <row r="344" spans="2:2" x14ac:dyDescent="0.25">
      <c r="B344" s="37"/>
    </row>
    <row r="345" spans="2:2" x14ac:dyDescent="0.25">
      <c r="B345" s="37"/>
    </row>
    <row r="346" spans="2:2" x14ac:dyDescent="0.25">
      <c r="B346" s="37"/>
    </row>
    <row r="347" spans="2:2" x14ac:dyDescent="0.25">
      <c r="B347" s="37"/>
    </row>
    <row r="348" spans="2:2" x14ac:dyDescent="0.25">
      <c r="B348" s="37"/>
    </row>
    <row r="349" spans="2:2" x14ac:dyDescent="0.25">
      <c r="B349" s="37"/>
    </row>
    <row r="350" spans="2:2" x14ac:dyDescent="0.25">
      <c r="B350" s="37"/>
    </row>
    <row r="351" spans="2:2" x14ac:dyDescent="0.25">
      <c r="B351" s="37"/>
    </row>
    <row r="352" spans="2:2" x14ac:dyDescent="0.25">
      <c r="B352" s="37"/>
    </row>
    <row r="353" spans="2:2" x14ac:dyDescent="0.25">
      <c r="B353" s="37"/>
    </row>
    <row r="354" spans="2:2" x14ac:dyDescent="0.25">
      <c r="B354" s="37"/>
    </row>
  </sheetData>
  <dataValidations count="2">
    <dataValidation allowBlank="1" showInputMessage="1" showErrorMessage="1" sqref="A19 A22"/>
    <dataValidation type="list" allowBlank="1" showInputMessage="1" showErrorMessage="1" sqref="B2:B354">
      <formula1>"Recurso Humano,Tecnológico,Infraestructura Física,Procesos,Eventos Externos,Hardware,Software,Comunicaciones,Documentos,Datos"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1. Matriz Riesgos</vt:lpstr>
      <vt:lpstr>2. Matriz IMPxPRO</vt:lpstr>
      <vt:lpstr>3. Severidad</vt:lpstr>
      <vt:lpstr>4. Riesgos</vt:lpstr>
      <vt:lpstr>5. Vulnerabilidades</vt:lpstr>
      <vt:lpstr>'2. Matriz IMPxPRO'!INICIO</vt:lpstr>
      <vt:lpstr>'2. Matriz IMPxPRO'!Matriz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Rodríguez Medina</dc:creator>
  <cp:lastModifiedBy>FAMILIA AYALA PACHEC</cp:lastModifiedBy>
  <cp:lastPrinted>2013-05-07T20:30:19Z</cp:lastPrinted>
  <dcterms:created xsi:type="dcterms:W3CDTF">2011-04-04T16:54:01Z</dcterms:created>
  <dcterms:modified xsi:type="dcterms:W3CDTF">2019-10-12T12:26:22Z</dcterms:modified>
</cp:coreProperties>
</file>