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lavadodeactivosbancoitau/Documentos compartidos/Proyecto final/"/>
    </mc:Choice>
  </mc:AlternateContent>
  <xr:revisionPtr revIDLastSave="68" documentId="13_ncr:1_{AFDD4511-C790-43EC-9D83-814C066F9759}" xr6:coauthVersionLast="47" xr6:coauthVersionMax="47" xr10:uidLastSave="{2E681AF8-3FED-4427-B46C-E3C54E0939E9}"/>
  <bookViews>
    <workbookView xWindow="-110" yWindow="-110" windowWidth="19420" windowHeight="10300" tabRatio="685" firstSheet="1" activeTab="1" xr2:uid="{D1DB7D19-F245-4535-B880-FBDB002AC972}"/>
  </bookViews>
  <sheets>
    <sheet name="Metodología" sheetId="1" state="hidden" r:id="rId1"/>
    <sheet name="Sectores Económicos" sheetId="2" r:id="rId2"/>
    <sheet name="Sectores Económicos (2)" sheetId="8" state="hidden" r:id="rId3"/>
    <sheet name="Jurisdicción Nacional" sheetId="9" r:id="rId4"/>
    <sheet name="Hoja1" sheetId="10" state="hidden" r:id="rId5"/>
    <sheet name="Jurisdicción Internacional" sheetId="3" r:id="rId6"/>
    <sheet name="Canales - Productos" sheetId="4" r:id="rId7"/>
  </sheets>
  <definedNames>
    <definedName name="_xlnm._FilterDatabase" localSheetId="6" hidden="1">'Canales - Productos'!$A$1:$BD$14</definedName>
    <definedName name="_xlnm._FilterDatabase" localSheetId="5" hidden="1">'Jurisdicción Internacional'!$A$3:$BC$107</definedName>
    <definedName name="_xlnm._FilterDatabase" localSheetId="3" hidden="1">'Jurisdicción Nacional'!$A$4:$BC$46</definedName>
    <definedName name="_xlnm._FilterDatabase" localSheetId="1" hidden="1">'Sectores Económicos'!$B$4:$BF$82</definedName>
    <definedName name="_xlnm._FilterDatabase" localSheetId="2" hidden="1">'Sectores Económicos (2)'!$A$4:$BC$36</definedName>
    <definedName name="_xlchart.v5.0" hidden="1">Hoja1!$A$1:$B$1</definedName>
    <definedName name="_xlchart.v5.1" hidden="1">Hoja1!$A$2:$B$16</definedName>
    <definedName name="_xlchart.v5.2" hidden="1">Hoja1!$C$1</definedName>
    <definedName name="_xlchart.v5.3" hidden="1">Hoja1!$C$2:$C$16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07" i="9" l="1"/>
  <c r="BB107" i="9" s="1"/>
  <c r="BA106" i="9"/>
  <c r="BB106" i="9" s="1"/>
  <c r="BA105" i="9"/>
  <c r="BB105" i="9" s="1"/>
  <c r="BA104" i="9"/>
  <c r="BB104" i="9" s="1"/>
  <c r="BA103" i="9"/>
  <c r="BB103" i="9" s="1"/>
  <c r="BA102" i="9"/>
  <c r="BB102" i="9" s="1"/>
  <c r="BA101" i="9"/>
  <c r="BB101" i="9" s="1"/>
  <c r="BA100" i="9"/>
  <c r="BB100" i="9" s="1"/>
  <c r="BA99" i="9"/>
  <c r="BB99" i="9" s="1"/>
  <c r="BB98" i="9"/>
  <c r="BA98" i="9"/>
  <c r="BA97" i="9"/>
  <c r="BB97" i="9" s="1"/>
  <c r="BA96" i="9"/>
  <c r="BB96" i="9" s="1"/>
  <c r="BA95" i="9"/>
  <c r="BB95" i="9" s="1"/>
  <c r="BA94" i="9"/>
  <c r="BB94" i="9" s="1"/>
  <c r="BA93" i="9"/>
  <c r="BB93" i="9" s="1"/>
  <c r="BA92" i="9"/>
  <c r="BB92" i="9" s="1"/>
  <c r="BA91" i="9"/>
  <c r="BB91" i="9" s="1"/>
  <c r="BB90" i="9"/>
  <c r="BA90" i="9"/>
  <c r="BA89" i="9"/>
  <c r="BB89" i="9" s="1"/>
  <c r="BC7" i="4"/>
  <c r="BC8" i="4"/>
  <c r="BC9" i="4"/>
  <c r="BC10" i="4"/>
  <c r="BC11" i="4"/>
  <c r="BC12" i="4"/>
  <c r="BA48" i="9"/>
  <c r="BA9" i="9"/>
  <c r="G57" i="2" l="1"/>
  <c r="F57" i="2"/>
  <c r="BC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E57" i="2"/>
  <c r="D57" i="2"/>
  <c r="C57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A5" i="9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K78" i="2"/>
  <c r="AJ78" i="2"/>
  <c r="AI78" i="2"/>
  <c r="AH78" i="2"/>
  <c r="AG78" i="2"/>
  <c r="AF78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K69" i="2"/>
  <c r="AJ69" i="2"/>
  <c r="AI69" i="2"/>
  <c r="AH69" i="2"/>
  <c r="AG69" i="2"/>
  <c r="AF69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B78" i="2"/>
  <c r="AA78" i="2"/>
  <c r="Z78" i="2"/>
  <c r="Y78" i="2"/>
  <c r="X78" i="2"/>
  <c r="W78" i="2"/>
  <c r="V78" i="2"/>
  <c r="U78" i="2"/>
  <c r="T78" i="2"/>
  <c r="S78" i="2"/>
  <c r="AB76" i="2"/>
  <c r="AA76" i="2"/>
  <c r="Z76" i="2"/>
  <c r="Y76" i="2"/>
  <c r="X76" i="2"/>
  <c r="W76" i="2"/>
  <c r="V76" i="2"/>
  <c r="U76" i="2"/>
  <c r="T76" i="2"/>
  <c r="S76" i="2"/>
  <c r="AB74" i="2"/>
  <c r="AA74" i="2"/>
  <c r="Z74" i="2"/>
  <c r="Y74" i="2"/>
  <c r="X74" i="2"/>
  <c r="W74" i="2"/>
  <c r="V74" i="2"/>
  <c r="U74" i="2"/>
  <c r="T74" i="2"/>
  <c r="S74" i="2"/>
  <c r="AB69" i="2"/>
  <c r="AA69" i="2"/>
  <c r="Z69" i="2"/>
  <c r="Y69" i="2"/>
  <c r="X69" i="2"/>
  <c r="W69" i="2"/>
  <c r="V69" i="2"/>
  <c r="U69" i="2"/>
  <c r="T69" i="2"/>
  <c r="S69" i="2"/>
  <c r="AA67" i="2"/>
  <c r="Z67" i="2"/>
  <c r="Y67" i="2"/>
  <c r="V67" i="2"/>
  <c r="U67" i="2"/>
  <c r="S67" i="2"/>
  <c r="AB67" i="2"/>
  <c r="X67" i="2"/>
  <c r="W67" i="2"/>
  <c r="T67" i="2"/>
  <c r="AB65" i="2"/>
  <c r="AA65" i="2"/>
  <c r="Z65" i="2"/>
  <c r="Y65" i="2"/>
  <c r="X65" i="2"/>
  <c r="W65" i="2"/>
  <c r="V65" i="2"/>
  <c r="U65" i="2"/>
  <c r="T65" i="2"/>
  <c r="S65" i="2"/>
  <c r="AB63" i="2"/>
  <c r="AA63" i="2"/>
  <c r="Z63" i="2"/>
  <c r="Y63" i="2"/>
  <c r="X63" i="2"/>
  <c r="W63" i="2"/>
  <c r="V63" i="2"/>
  <c r="U63" i="2"/>
  <c r="T63" i="2"/>
  <c r="S63" i="2"/>
  <c r="AB61" i="2"/>
  <c r="AA61" i="2"/>
  <c r="Z61" i="2"/>
  <c r="Y61" i="2"/>
  <c r="X61" i="2"/>
  <c r="W61" i="2"/>
  <c r="V61" i="2"/>
  <c r="U61" i="2"/>
  <c r="T61" i="2"/>
  <c r="S61" i="2"/>
  <c r="AB54" i="2"/>
  <c r="AA54" i="2"/>
  <c r="Z54" i="2"/>
  <c r="Y54" i="2"/>
  <c r="X54" i="2"/>
  <c r="W54" i="2"/>
  <c r="V54" i="2"/>
  <c r="U54" i="2"/>
  <c r="T54" i="2"/>
  <c r="S54" i="2"/>
  <c r="AB52" i="2"/>
  <c r="AA52" i="2"/>
  <c r="Z52" i="2"/>
  <c r="Y52" i="2"/>
  <c r="X52" i="2"/>
  <c r="W52" i="2"/>
  <c r="V52" i="2"/>
  <c r="U52" i="2"/>
  <c r="T52" i="2"/>
  <c r="S52" i="2"/>
  <c r="AB48" i="2"/>
  <c r="AA48" i="2"/>
  <c r="Z48" i="2"/>
  <c r="Y48" i="2"/>
  <c r="X48" i="2"/>
  <c r="W48" i="2"/>
  <c r="V48" i="2"/>
  <c r="U48" i="2"/>
  <c r="T48" i="2"/>
  <c r="S48" i="2"/>
  <c r="AB46" i="2"/>
  <c r="AA46" i="2"/>
  <c r="Z46" i="2"/>
  <c r="Y46" i="2"/>
  <c r="X46" i="2"/>
  <c r="W46" i="2"/>
  <c r="V46" i="2"/>
  <c r="U46" i="2"/>
  <c r="T46" i="2"/>
  <c r="S46" i="2"/>
  <c r="AB44" i="2"/>
  <c r="AA44" i="2"/>
  <c r="Z44" i="2"/>
  <c r="Y44" i="2"/>
  <c r="X44" i="2"/>
  <c r="W44" i="2"/>
  <c r="V44" i="2"/>
  <c r="U44" i="2"/>
  <c r="T44" i="2"/>
  <c r="S44" i="2"/>
  <c r="AB41" i="2"/>
  <c r="AA41" i="2"/>
  <c r="Z41" i="2"/>
  <c r="Y41" i="2"/>
  <c r="X41" i="2"/>
  <c r="W41" i="2"/>
  <c r="V41" i="2"/>
  <c r="U41" i="2"/>
  <c r="T41" i="2"/>
  <c r="S41" i="2"/>
  <c r="AB28" i="2"/>
  <c r="AA28" i="2"/>
  <c r="Z28" i="2"/>
  <c r="Y28" i="2"/>
  <c r="X28" i="2"/>
  <c r="W28" i="2"/>
  <c r="V28" i="2"/>
  <c r="U28" i="2"/>
  <c r="T28" i="2"/>
  <c r="S28" i="2"/>
  <c r="AB35" i="2"/>
  <c r="AA35" i="2"/>
  <c r="Z35" i="2"/>
  <c r="Y35" i="2"/>
  <c r="X35" i="2"/>
  <c r="W35" i="2"/>
  <c r="V35" i="2"/>
  <c r="U35" i="2"/>
  <c r="T35" i="2"/>
  <c r="S35" i="2"/>
  <c r="AB30" i="2"/>
  <c r="AA30" i="2"/>
  <c r="Z30" i="2"/>
  <c r="Y30" i="2"/>
  <c r="X30" i="2"/>
  <c r="W30" i="2"/>
  <c r="V30" i="2"/>
  <c r="U30" i="2"/>
  <c r="T30" i="2"/>
  <c r="S30" i="2"/>
  <c r="AB25" i="2"/>
  <c r="AA25" i="2"/>
  <c r="Z25" i="2"/>
  <c r="Y25" i="2"/>
  <c r="X25" i="2"/>
  <c r="W25" i="2"/>
  <c r="V25" i="2"/>
  <c r="U25" i="2"/>
  <c r="T25" i="2"/>
  <c r="S25" i="2"/>
  <c r="AB23" i="2"/>
  <c r="AA23" i="2"/>
  <c r="Z23" i="2"/>
  <c r="Y23" i="2"/>
  <c r="X23" i="2"/>
  <c r="W23" i="2"/>
  <c r="V23" i="2"/>
  <c r="U23" i="2"/>
  <c r="T23" i="2"/>
  <c r="S23" i="2"/>
  <c r="AB11" i="2"/>
  <c r="AA11" i="2"/>
  <c r="Z11" i="2"/>
  <c r="Y11" i="2"/>
  <c r="X11" i="2"/>
  <c r="W11" i="2"/>
  <c r="V11" i="2"/>
  <c r="U11" i="2"/>
  <c r="T11" i="2"/>
  <c r="S11" i="2"/>
  <c r="AB17" i="2"/>
  <c r="AA17" i="2"/>
  <c r="Z17" i="2"/>
  <c r="Y17" i="2"/>
  <c r="X17" i="2"/>
  <c r="W17" i="2"/>
  <c r="V17" i="2"/>
  <c r="U17" i="2"/>
  <c r="T17" i="2"/>
  <c r="S17" i="2"/>
  <c r="AB15" i="2"/>
  <c r="AA15" i="2"/>
  <c r="Z15" i="2"/>
  <c r="Y15" i="2"/>
  <c r="X15" i="2"/>
  <c r="W15" i="2"/>
  <c r="V15" i="2"/>
  <c r="U15" i="2"/>
  <c r="T15" i="2"/>
  <c r="S15" i="2"/>
  <c r="AB13" i="2"/>
  <c r="AA13" i="2"/>
  <c r="Z13" i="2"/>
  <c r="Y13" i="2"/>
  <c r="X13" i="2"/>
  <c r="W13" i="2"/>
  <c r="V13" i="2"/>
  <c r="U13" i="2"/>
  <c r="T13" i="2"/>
  <c r="S13" i="2"/>
  <c r="AB8" i="2"/>
  <c r="AA8" i="2"/>
  <c r="Z8" i="2"/>
  <c r="Y8" i="2"/>
  <c r="X8" i="2"/>
  <c r="W8" i="2"/>
  <c r="V8" i="2"/>
  <c r="U8" i="2"/>
  <c r="T8" i="2"/>
  <c r="S8" i="2"/>
  <c r="AB5" i="2"/>
  <c r="AA5" i="2"/>
  <c r="Z5" i="2"/>
  <c r="Y5" i="2"/>
  <c r="X5" i="2"/>
  <c r="W5" i="2"/>
  <c r="V5" i="2"/>
  <c r="U5" i="2"/>
  <c r="T5" i="2"/>
  <c r="S5" i="2"/>
  <c r="R78" i="2"/>
  <c r="R76" i="2"/>
  <c r="R74" i="2"/>
  <c r="R69" i="2"/>
  <c r="R67" i="2"/>
  <c r="R65" i="2"/>
  <c r="R63" i="2"/>
  <c r="R61" i="2"/>
  <c r="R54" i="2"/>
  <c r="R52" i="2"/>
  <c r="R48" i="2"/>
  <c r="R46" i="2"/>
  <c r="R44" i="2"/>
  <c r="R41" i="2"/>
  <c r="R28" i="2"/>
  <c r="R35" i="2"/>
  <c r="R30" i="2"/>
  <c r="R25" i="2"/>
  <c r="R23" i="2"/>
  <c r="R11" i="2"/>
  <c r="R17" i="2"/>
  <c r="R15" i="2"/>
  <c r="R13" i="2"/>
  <c r="R8" i="2"/>
  <c r="R5" i="2"/>
  <c r="Q78" i="2"/>
  <c r="Q76" i="2"/>
  <c r="Q74" i="2"/>
  <c r="Q69" i="2"/>
  <c r="Q67" i="2"/>
  <c r="Q65" i="2"/>
  <c r="Q63" i="2"/>
  <c r="Q61" i="2"/>
  <c r="Q54" i="2"/>
  <c r="Q52" i="2"/>
  <c r="Q48" i="2"/>
  <c r="Q46" i="2"/>
  <c r="Q44" i="2"/>
  <c r="Q41" i="2"/>
  <c r="Q28" i="2"/>
  <c r="Q35" i="2"/>
  <c r="Q30" i="2"/>
  <c r="Q25" i="2"/>
  <c r="Q23" i="2"/>
  <c r="Q11" i="2"/>
  <c r="Q17" i="2"/>
  <c r="Q15" i="2"/>
  <c r="Q13" i="2"/>
  <c r="Q8" i="2"/>
  <c r="Q5" i="2"/>
  <c r="P78" i="2"/>
  <c r="P76" i="2"/>
  <c r="P74" i="2"/>
  <c r="P69" i="2"/>
  <c r="P67" i="2"/>
  <c r="P65" i="2"/>
  <c r="P63" i="2"/>
  <c r="P61" i="2"/>
  <c r="P54" i="2"/>
  <c r="P52" i="2"/>
  <c r="P48" i="2"/>
  <c r="P46" i="2"/>
  <c r="P44" i="2"/>
  <c r="P41" i="2"/>
  <c r="P28" i="2"/>
  <c r="P35" i="2"/>
  <c r="P30" i="2"/>
  <c r="P25" i="2"/>
  <c r="P23" i="2"/>
  <c r="P11" i="2"/>
  <c r="P17" i="2"/>
  <c r="P15" i="2"/>
  <c r="P13" i="2"/>
  <c r="P8" i="2"/>
  <c r="P5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AC69" i="2"/>
  <c r="AD69" i="2"/>
  <c r="AE69" i="2"/>
  <c r="AZ69" i="2"/>
  <c r="BA69" i="2"/>
  <c r="BB69" i="2"/>
  <c r="BC69" i="2"/>
  <c r="F67" i="2"/>
  <c r="G67" i="2"/>
  <c r="H67" i="2"/>
  <c r="E67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AC65" i="2"/>
  <c r="AD65" i="2"/>
  <c r="AE65" i="2"/>
  <c r="AZ65" i="2"/>
  <c r="BA65" i="2"/>
  <c r="BB65" i="2"/>
  <c r="BC65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AC63" i="2"/>
  <c r="AD63" i="2"/>
  <c r="AE63" i="2"/>
  <c r="AZ63" i="2"/>
  <c r="BA63" i="2"/>
  <c r="BB63" i="2"/>
  <c r="BC63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AC61" i="2"/>
  <c r="AD61" i="2"/>
  <c r="AE61" i="2"/>
  <c r="AZ61" i="2"/>
  <c r="BA61" i="2"/>
  <c r="BB61" i="2"/>
  <c r="BC61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AC74" i="2"/>
  <c r="AD74" i="2"/>
  <c r="AE74" i="2"/>
  <c r="AZ74" i="2"/>
  <c r="BA74" i="2"/>
  <c r="BB74" i="2"/>
  <c r="BC74" i="2"/>
  <c r="BD82" i="2"/>
  <c r="BD81" i="2"/>
  <c r="BD80" i="2"/>
  <c r="BD79" i="2"/>
  <c r="BD73" i="2"/>
  <c r="BD75" i="2"/>
  <c r="BD74" i="2" s="1"/>
  <c r="BD70" i="2"/>
  <c r="BD68" i="2"/>
  <c r="BD66" i="2"/>
  <c r="BD64" i="2"/>
  <c r="BD62" i="2"/>
  <c r="BD60" i="2"/>
  <c r="BD59" i="2"/>
  <c r="BD58" i="2"/>
  <c r="BD40" i="2"/>
  <c r="BD39" i="2"/>
  <c r="BD38" i="2"/>
  <c r="BD37" i="2"/>
  <c r="BD36" i="2"/>
  <c r="BD34" i="2"/>
  <c r="BD33" i="2"/>
  <c r="BD32" i="2"/>
  <c r="BD31" i="2"/>
  <c r="BD27" i="2"/>
  <c r="BD26" i="2"/>
  <c r="BD24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AC78" i="2"/>
  <c r="AD78" i="2"/>
  <c r="AE78" i="2"/>
  <c r="AZ78" i="2"/>
  <c r="BA78" i="2"/>
  <c r="BB78" i="2"/>
  <c r="BC78" i="2"/>
  <c r="BD22" i="2"/>
  <c r="BD21" i="2"/>
  <c r="BD20" i="2"/>
  <c r="BD19" i="2"/>
  <c r="BD18" i="2"/>
  <c r="BD16" i="2"/>
  <c r="BD14" i="2"/>
  <c r="BD10" i="2"/>
  <c r="BD9" i="2"/>
  <c r="BD7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AC35" i="2"/>
  <c r="AD35" i="2"/>
  <c r="AE35" i="2"/>
  <c r="AZ35" i="2"/>
  <c r="BA35" i="2"/>
  <c r="BB35" i="2"/>
  <c r="BC35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AC30" i="2"/>
  <c r="AD30" i="2"/>
  <c r="AE30" i="2"/>
  <c r="AZ30" i="2"/>
  <c r="BA30" i="2"/>
  <c r="BB30" i="2"/>
  <c r="BC30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AC25" i="2"/>
  <c r="AD25" i="2"/>
  <c r="AE25" i="2"/>
  <c r="AZ25" i="2"/>
  <c r="BA25" i="2"/>
  <c r="BB25" i="2"/>
  <c r="BC25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AC23" i="2"/>
  <c r="AD23" i="2"/>
  <c r="AE23" i="2"/>
  <c r="AZ23" i="2"/>
  <c r="BA23" i="2"/>
  <c r="BB23" i="2"/>
  <c r="BC23" i="2"/>
  <c r="BA22" i="9"/>
  <c r="BA20" i="9"/>
  <c r="BA21" i="9"/>
  <c r="BA23" i="9"/>
  <c r="D25" i="10"/>
  <c r="D26" i="10"/>
  <c r="D27" i="10"/>
  <c r="D28" i="10"/>
  <c r="D29" i="10"/>
  <c r="D30" i="10"/>
  <c r="D31" i="10"/>
  <c r="D32" i="10"/>
  <c r="D33" i="10"/>
  <c r="D24" i="10"/>
  <c r="B34" i="10"/>
  <c r="C22" i="10" s="1"/>
  <c r="BA39" i="9"/>
  <c r="BA46" i="9"/>
  <c r="BA24" i="9"/>
  <c r="BA30" i="9"/>
  <c r="BA29" i="9"/>
  <c r="BA38" i="9"/>
  <c r="BA37" i="9"/>
  <c r="BA36" i="9"/>
  <c r="BA35" i="9"/>
  <c r="BA34" i="9"/>
  <c r="BA45" i="9"/>
  <c r="BA14" i="9"/>
  <c r="E21" i="10" s="1"/>
  <c r="BA7" i="9"/>
  <c r="E19" i="10" s="1"/>
  <c r="BA13" i="9"/>
  <c r="BA28" i="9"/>
  <c r="BA12" i="9"/>
  <c r="BA27" i="9"/>
  <c r="BA33" i="9"/>
  <c r="BA32" i="9"/>
  <c r="BA19" i="9"/>
  <c r="BA11" i="9"/>
  <c r="BA44" i="9"/>
  <c r="BA18" i="9"/>
  <c r="BA43" i="9"/>
  <c r="BA26" i="9"/>
  <c r="BA31" i="9"/>
  <c r="BA25" i="9"/>
  <c r="BA42" i="9"/>
  <c r="BA41" i="9"/>
  <c r="BA10" i="9"/>
  <c r="E27" i="10" s="1"/>
  <c r="BA17" i="9"/>
  <c r="E26" i="10" s="1"/>
  <c r="BA16" i="9"/>
  <c r="E25" i="10" s="1"/>
  <c r="BA6" i="9"/>
  <c r="E22" i="10" s="1"/>
  <c r="BA15" i="9"/>
  <c r="E23" i="10" s="1"/>
  <c r="BA40" i="9"/>
  <c r="BA8" i="9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5" i="8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AC41" i="2"/>
  <c r="AD41" i="2"/>
  <c r="AE41" i="2"/>
  <c r="AZ41" i="2"/>
  <c r="BA41" i="2"/>
  <c r="BB41" i="2"/>
  <c r="BC41" i="2"/>
  <c r="BD43" i="2"/>
  <c r="BC5" i="4"/>
  <c r="BC13" i="4"/>
  <c r="BC6" i="4"/>
  <c r="BA102" i="3"/>
  <c r="BA60" i="3"/>
  <c r="BA91" i="3"/>
  <c r="BA63" i="3"/>
  <c r="BA67" i="3"/>
  <c r="BA9" i="3"/>
  <c r="BA61" i="3"/>
  <c r="BA90" i="3"/>
  <c r="BA68" i="3"/>
  <c r="BA65" i="3"/>
  <c r="BA17" i="3"/>
  <c r="BA75" i="3"/>
  <c r="BA40" i="3"/>
  <c r="BA76" i="3"/>
  <c r="BA21" i="3"/>
  <c r="BA19" i="3"/>
  <c r="BA95" i="3"/>
  <c r="BA30" i="3"/>
  <c r="BA14" i="3"/>
  <c r="BA101" i="3"/>
  <c r="BA57" i="3"/>
  <c r="BA100" i="3"/>
  <c r="BA39" i="3"/>
  <c r="BA35" i="3"/>
  <c r="BA82" i="3"/>
  <c r="BA43" i="3"/>
  <c r="BA87" i="3"/>
  <c r="BA34" i="3"/>
  <c r="BA58" i="3"/>
  <c r="BA20" i="3"/>
  <c r="BA69" i="3"/>
  <c r="BA26" i="3"/>
  <c r="BA42" i="3"/>
  <c r="BA74" i="3"/>
  <c r="BA10" i="3"/>
  <c r="BA83" i="3"/>
  <c r="BA54" i="3"/>
  <c r="BA27" i="3"/>
  <c r="BA106" i="3"/>
  <c r="BA24" i="3"/>
  <c r="BA22" i="3"/>
  <c r="BA84" i="3"/>
  <c r="BA29" i="3"/>
  <c r="BA105" i="3"/>
  <c r="BA16" i="3"/>
  <c r="BA15" i="3"/>
  <c r="BA94" i="3"/>
  <c r="BA48" i="3"/>
  <c r="BA5" i="3"/>
  <c r="BA18" i="3"/>
  <c r="BA23" i="3"/>
  <c r="BA44" i="3"/>
  <c r="BA52" i="3"/>
  <c r="BA55" i="3"/>
  <c r="BA36" i="3"/>
  <c r="BA8" i="3"/>
  <c r="BA93" i="3"/>
  <c r="BA103" i="3"/>
  <c r="BA99" i="3"/>
  <c r="BA47" i="3"/>
  <c r="BA64" i="3"/>
  <c r="BA80" i="3"/>
  <c r="BA46" i="3"/>
  <c r="BA49" i="3"/>
  <c r="BA25" i="3"/>
  <c r="BA56" i="3"/>
  <c r="BA72" i="3"/>
  <c r="BA107" i="3"/>
  <c r="BA81" i="3"/>
  <c r="BA73" i="3"/>
  <c r="BA11" i="3"/>
  <c r="BA38" i="3"/>
  <c r="BA70" i="3"/>
  <c r="BA85" i="3"/>
  <c r="BA86" i="3"/>
  <c r="BA6" i="3"/>
  <c r="BA62" i="3"/>
  <c r="BA33" i="3"/>
  <c r="BA37" i="3"/>
  <c r="BA7" i="3"/>
  <c r="BA12" i="3"/>
  <c r="BA13" i="3"/>
  <c r="BA41" i="3"/>
  <c r="BA53" i="3"/>
  <c r="BA66" i="3"/>
  <c r="BA71" i="3"/>
  <c r="BA77" i="3"/>
  <c r="BA88" i="3"/>
  <c r="BA89" i="3"/>
  <c r="BA92" i="3"/>
  <c r="BA32" i="3"/>
  <c r="BA97" i="3"/>
  <c r="BA98" i="3"/>
  <c r="BA79" i="3"/>
  <c r="BA104" i="3"/>
  <c r="BA31" i="3"/>
  <c r="BA28" i="3"/>
  <c r="BA45" i="3"/>
  <c r="BA59" i="3"/>
  <c r="BA51" i="3"/>
  <c r="BA50" i="3"/>
  <c r="BA78" i="3"/>
  <c r="BA96" i="3"/>
  <c r="BC76" i="2"/>
  <c r="BB76" i="2"/>
  <c r="BA76" i="2"/>
  <c r="AZ76" i="2"/>
  <c r="AE76" i="2"/>
  <c r="AD76" i="2"/>
  <c r="AC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C67" i="2"/>
  <c r="BB67" i="2"/>
  <c r="BA67" i="2"/>
  <c r="AZ67" i="2"/>
  <c r="AE67" i="2"/>
  <c r="AD67" i="2"/>
  <c r="AC67" i="2"/>
  <c r="O67" i="2"/>
  <c r="N67" i="2"/>
  <c r="M67" i="2"/>
  <c r="L67" i="2"/>
  <c r="K67" i="2"/>
  <c r="J67" i="2"/>
  <c r="I67" i="2"/>
  <c r="D67" i="2"/>
  <c r="C67" i="2"/>
  <c r="AZ48" i="2"/>
  <c r="AZ54" i="2" s="1"/>
  <c r="AZ15" i="2" s="1"/>
  <c r="K48" i="2"/>
  <c r="K54" i="2" s="1"/>
  <c r="K15" i="2" s="1"/>
  <c r="C48" i="2"/>
  <c r="C54" i="2" s="1"/>
  <c r="C15" i="2" s="1"/>
  <c r="O17" i="2"/>
  <c r="J17" i="2"/>
  <c r="H17" i="2"/>
  <c r="G54" i="2"/>
  <c r="H54" i="2"/>
  <c r="H15" i="2" s="1"/>
  <c r="N54" i="2"/>
  <c r="N15" i="2" s="1"/>
  <c r="O54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AC52" i="2"/>
  <c r="AD52" i="2"/>
  <c r="AE52" i="2"/>
  <c r="AZ52" i="2"/>
  <c r="BA52" i="2"/>
  <c r="BB52" i="2"/>
  <c r="BC52" i="2"/>
  <c r="D48" i="2"/>
  <c r="D54" i="2" s="1"/>
  <c r="E48" i="2"/>
  <c r="E54" i="2" s="1"/>
  <c r="E15" i="2" s="1"/>
  <c r="F48" i="2"/>
  <c r="F54" i="2" s="1"/>
  <c r="F15" i="2" s="1"/>
  <c r="G48" i="2"/>
  <c r="H48" i="2"/>
  <c r="I48" i="2"/>
  <c r="I54" i="2" s="1"/>
  <c r="J48" i="2"/>
  <c r="J54" i="2" s="1"/>
  <c r="L48" i="2"/>
  <c r="L54" i="2" s="1"/>
  <c r="L15" i="2" s="1"/>
  <c r="M48" i="2"/>
  <c r="M54" i="2" s="1"/>
  <c r="M15" i="2" s="1"/>
  <c r="N48" i="2"/>
  <c r="O48" i="2"/>
  <c r="AC48" i="2"/>
  <c r="AC54" i="2" s="1"/>
  <c r="AD48" i="2"/>
  <c r="AD54" i="2" s="1"/>
  <c r="AD15" i="2" s="1"/>
  <c r="AE48" i="2"/>
  <c r="AE54" i="2" s="1"/>
  <c r="AE15" i="2" s="1"/>
  <c r="BA48" i="2"/>
  <c r="BA54" i="2" s="1"/>
  <c r="BB48" i="2"/>
  <c r="BB54" i="2" s="1"/>
  <c r="BB15" i="2" s="1"/>
  <c r="BC48" i="2"/>
  <c r="BC54" i="2" s="1"/>
  <c r="BC15" i="2" s="1"/>
  <c r="BC46" i="2"/>
  <c r="BB46" i="2"/>
  <c r="BA46" i="2"/>
  <c r="AZ46" i="2"/>
  <c r="AE46" i="2"/>
  <c r="AD46" i="2"/>
  <c r="AC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C44" i="2"/>
  <c r="BB44" i="2"/>
  <c r="BA44" i="2"/>
  <c r="AZ44" i="2"/>
  <c r="AE44" i="2"/>
  <c r="AD44" i="2"/>
  <c r="AC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G15" i="2"/>
  <c r="O15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AC28" i="2"/>
  <c r="AD28" i="2"/>
  <c r="AE28" i="2"/>
  <c r="AZ28" i="2"/>
  <c r="BA28" i="2"/>
  <c r="BB28" i="2"/>
  <c r="BC28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AC11" i="2"/>
  <c r="AD11" i="2"/>
  <c r="AE11" i="2"/>
  <c r="AZ11" i="2"/>
  <c r="BA11" i="2"/>
  <c r="BB11" i="2"/>
  <c r="BC11" i="2"/>
  <c r="C17" i="2"/>
  <c r="D17" i="2"/>
  <c r="E17" i="2"/>
  <c r="F17" i="2"/>
  <c r="G17" i="2"/>
  <c r="I17" i="2"/>
  <c r="K17" i="2"/>
  <c r="L17" i="2"/>
  <c r="M17" i="2"/>
  <c r="N17" i="2"/>
  <c r="AC17" i="2"/>
  <c r="AD17" i="2"/>
  <c r="AE17" i="2"/>
  <c r="AZ17" i="2"/>
  <c r="BA17" i="2"/>
  <c r="BB17" i="2"/>
  <c r="BC17" i="2"/>
  <c r="C13" i="2"/>
  <c r="D13" i="2"/>
  <c r="H13" i="2"/>
  <c r="I13" i="2"/>
  <c r="J13" i="2"/>
  <c r="K13" i="2"/>
  <c r="L13" i="2"/>
  <c r="O13" i="2"/>
  <c r="AC13" i="2"/>
  <c r="AZ13" i="2"/>
  <c r="BA13" i="2"/>
  <c r="C8" i="2"/>
  <c r="D8" i="2"/>
  <c r="E8" i="2"/>
  <c r="F8" i="2"/>
  <c r="G8" i="2"/>
  <c r="H8" i="2"/>
  <c r="I8" i="2"/>
  <c r="J8" i="2"/>
  <c r="K8" i="2"/>
  <c r="L8" i="2"/>
  <c r="M8" i="2"/>
  <c r="N8" i="2"/>
  <c r="O8" i="2"/>
  <c r="AC8" i="2"/>
  <c r="AD8" i="2"/>
  <c r="AE8" i="2"/>
  <c r="AZ8" i="2"/>
  <c r="BA8" i="2"/>
  <c r="BB8" i="2"/>
  <c r="BC8" i="2"/>
  <c r="O5" i="2"/>
  <c r="BB22" i="3" l="1"/>
  <c r="BB16" i="3"/>
  <c r="BD10" i="4"/>
  <c r="BD9" i="4"/>
  <c r="BD11" i="4"/>
  <c r="BD12" i="4"/>
  <c r="BD8" i="4"/>
  <c r="BD7" i="4"/>
  <c r="E20" i="10"/>
  <c r="BB9" i="9"/>
  <c r="BB5" i="9"/>
  <c r="BD61" i="2"/>
  <c r="BD67" i="2"/>
  <c r="BD65" i="2"/>
  <c r="BB22" i="9"/>
  <c r="BB21" i="9"/>
  <c r="E33" i="10"/>
  <c r="BB23" i="9"/>
  <c r="BD5" i="4"/>
  <c r="E29" i="10"/>
  <c r="BB32" i="9"/>
  <c r="E32" i="10"/>
  <c r="E31" i="10"/>
  <c r="E30" i="10"/>
  <c r="E28" i="10"/>
  <c r="E24" i="10"/>
  <c r="C19" i="10"/>
  <c r="C33" i="10"/>
  <c r="C31" i="10"/>
  <c r="C26" i="10"/>
  <c r="C25" i="10"/>
  <c r="C30" i="10"/>
  <c r="C29" i="10"/>
  <c r="C28" i="10"/>
  <c r="C27" i="10"/>
  <c r="C32" i="10"/>
  <c r="C24" i="10"/>
  <c r="BB8" i="9"/>
  <c r="BB41" i="9"/>
  <c r="BB44" i="9"/>
  <c r="BB14" i="9"/>
  <c r="BB38" i="9"/>
  <c r="BB28" i="9"/>
  <c r="BB36" i="9"/>
  <c r="BB42" i="9"/>
  <c r="BB45" i="9"/>
  <c r="BB33" i="9"/>
  <c r="BB11" i="9"/>
  <c r="BB30" i="9"/>
  <c r="BB16" i="9"/>
  <c r="BB24" i="9"/>
  <c r="BB20" i="9"/>
  <c r="BB37" i="9"/>
  <c r="BB26" i="9"/>
  <c r="BB40" i="9"/>
  <c r="BB46" i="9"/>
  <c r="BB17" i="9"/>
  <c r="BB25" i="9"/>
  <c r="BB27" i="9"/>
  <c r="BB13" i="9"/>
  <c r="BB34" i="9"/>
  <c r="BB6" i="9"/>
  <c r="BB10" i="9"/>
  <c r="BB31" i="9"/>
  <c r="BB18" i="9"/>
  <c r="BB19" i="9"/>
  <c r="BB12" i="9"/>
  <c r="BB7" i="9"/>
  <c r="BB35" i="9"/>
  <c r="BB29" i="9"/>
  <c r="BB39" i="9"/>
  <c r="BB15" i="9"/>
  <c r="BB43" i="9"/>
  <c r="BC14" i="4"/>
  <c r="BD13" i="4"/>
  <c r="BD6" i="4"/>
  <c r="BB78" i="3"/>
  <c r="BB79" i="3"/>
  <c r="BB15" i="3"/>
  <c r="BB76" i="3"/>
  <c r="BB50" i="3"/>
  <c r="BB51" i="3"/>
  <c r="BB97" i="3"/>
  <c r="BB6" i="3"/>
  <c r="BB107" i="3"/>
  <c r="BB47" i="3"/>
  <c r="BB83" i="3"/>
  <c r="BB34" i="3"/>
  <c r="BB75" i="3"/>
  <c r="BB63" i="3"/>
  <c r="BB9" i="3"/>
  <c r="BB59" i="3"/>
  <c r="BB32" i="3"/>
  <c r="BB86" i="3"/>
  <c r="BB72" i="3"/>
  <c r="BB99" i="3"/>
  <c r="BB10" i="3"/>
  <c r="BB87" i="3"/>
  <c r="BB17" i="3"/>
  <c r="BB91" i="3"/>
  <c r="BB55" i="3"/>
  <c r="BB23" i="3"/>
  <c r="BB40" i="3"/>
  <c r="BB92" i="3"/>
  <c r="BB13" i="3"/>
  <c r="BB85" i="3"/>
  <c r="BB18" i="3"/>
  <c r="BB84" i="3"/>
  <c r="BB43" i="3"/>
  <c r="BB30" i="3"/>
  <c r="BB65" i="3"/>
  <c r="BB64" i="3"/>
  <c r="BB28" i="3"/>
  <c r="BB12" i="3"/>
  <c r="BB70" i="3"/>
  <c r="BB25" i="3"/>
  <c r="BB5" i="3"/>
  <c r="BB42" i="3"/>
  <c r="BB95" i="3"/>
  <c r="BB68" i="3"/>
  <c r="BB102" i="3"/>
  <c r="BB20" i="3"/>
  <c r="BB81" i="3"/>
  <c r="BB67" i="3"/>
  <c r="BB88" i="3"/>
  <c r="BB7" i="3"/>
  <c r="BB38" i="3"/>
  <c r="BB8" i="3"/>
  <c r="BB48" i="3"/>
  <c r="BB24" i="3"/>
  <c r="BB35" i="3"/>
  <c r="BB19" i="3"/>
  <c r="BB90" i="3"/>
  <c r="BB27" i="3"/>
  <c r="BB62" i="3"/>
  <c r="BB58" i="3"/>
  <c r="BA109" i="3"/>
  <c r="BB109" i="3" s="1"/>
  <c r="BB104" i="3"/>
  <c r="BB77" i="3"/>
  <c r="BB37" i="3"/>
  <c r="BB46" i="3"/>
  <c r="BB36" i="3"/>
  <c r="BB94" i="3"/>
  <c r="BB106" i="3"/>
  <c r="BB21" i="3"/>
  <c r="BB61" i="3"/>
  <c r="BB96" i="3"/>
  <c r="D15" i="2"/>
  <c r="AC15" i="2"/>
  <c r="BA15" i="2"/>
  <c r="N13" i="2"/>
  <c r="G13" i="2"/>
  <c r="M5" i="2"/>
  <c r="D5" i="2"/>
  <c r="H5" i="2"/>
  <c r="C5" i="2"/>
  <c r="K5" i="2"/>
  <c r="AZ5" i="2"/>
  <c r="E5" i="2"/>
  <c r="AE5" i="2"/>
  <c r="L5" i="2"/>
  <c r="BC5" i="2"/>
  <c r="AD5" i="2"/>
  <c r="G5" i="2"/>
  <c r="BB5" i="2"/>
  <c r="AC5" i="2"/>
  <c r="I15" i="2"/>
  <c r="BA5" i="2"/>
  <c r="N5" i="2"/>
  <c r="F5" i="2"/>
  <c r="F13" i="2"/>
  <c r="M13" i="2"/>
  <c r="AE13" i="2"/>
  <c r="BC13" i="2"/>
  <c r="J15" i="2"/>
  <c r="E13" i="2"/>
  <c r="AD13" i="2"/>
  <c r="BB13" i="2"/>
  <c r="BD28" i="2"/>
  <c r="BD52" i="2"/>
  <c r="BD41" i="2"/>
  <c r="BD78" i="2"/>
  <c r="BD11" i="2"/>
  <c r="BD44" i="2"/>
  <c r="BD63" i="2"/>
  <c r="BD46" i="2"/>
  <c r="BD71" i="2"/>
  <c r="BD76" i="2"/>
  <c r="BD57" i="2"/>
  <c r="BD54" i="2"/>
  <c r="BD48" i="2"/>
  <c r="BD8" i="2"/>
  <c r="BD17" i="2"/>
  <c r="E34" i="10" l="1"/>
  <c r="BB48" i="9"/>
  <c r="BB80" i="3"/>
  <c r="BB103" i="3"/>
  <c r="BB98" i="3"/>
  <c r="BB29" i="3"/>
  <c r="BB54" i="3"/>
  <c r="BB105" i="3"/>
  <c r="BB57" i="3"/>
  <c r="BB69" i="3"/>
  <c r="BB39" i="3"/>
  <c r="BB11" i="3"/>
  <c r="BB33" i="3"/>
  <c r="BB49" i="3"/>
  <c r="BB73" i="3"/>
  <c r="BB93" i="3"/>
  <c r="BB60" i="3"/>
  <c r="BB56" i="3"/>
  <c r="BB100" i="3"/>
  <c r="BB66" i="3"/>
  <c r="BB44" i="3"/>
  <c r="BB52" i="3"/>
  <c r="BB26" i="3"/>
  <c r="BB31" i="3"/>
  <c r="BB82" i="3"/>
  <c r="BB89" i="3"/>
  <c r="BB74" i="3"/>
  <c r="BB45" i="3"/>
  <c r="BB14" i="3"/>
  <c r="BB41" i="3"/>
  <c r="BB101" i="3"/>
  <c r="BB53" i="3"/>
  <c r="BB71" i="3"/>
  <c r="BD14" i="4"/>
  <c r="BD13" i="2"/>
  <c r="BD15" i="2"/>
  <c r="J5" i="2"/>
  <c r="I5" i="2"/>
  <c r="BD5" i="2" s="1"/>
  <c r="F26" i="10" l="1"/>
  <c r="F19" i="10"/>
  <c r="F25" i="10"/>
  <c r="F20" i="10"/>
  <c r="F27" i="10"/>
  <c r="F29" i="10"/>
  <c r="F22" i="10"/>
  <c r="F33" i="10"/>
  <c r="F21" i="10"/>
  <c r="F23" i="10"/>
  <c r="F31" i="10"/>
  <c r="F30" i="10"/>
  <c r="F24" i="10"/>
  <c r="F28" i="10"/>
  <c r="F32" i="10"/>
  <c r="BD6" i="2" l="1"/>
  <c r="BD42" i="2"/>
  <c r="BD12" i="2"/>
  <c r="BD23" i="2"/>
  <c r="BD30" i="2"/>
  <c r="BD35" i="2"/>
  <c r="BD29" i="2"/>
  <c r="BD45" i="2"/>
  <c r="BD47" i="2"/>
  <c r="BD49" i="2"/>
  <c r="BD50" i="2"/>
  <c r="BD51" i="2"/>
  <c r="BD53" i="2"/>
  <c r="BD55" i="2"/>
  <c r="BD56" i="2"/>
  <c r="BD69" i="2"/>
  <c r="BD72" i="2"/>
  <c r="BD77" i="2"/>
  <c r="BD25" i="2" l="1"/>
  <c r="BE19" i="2" s="1"/>
  <c r="BE61" i="2" l="1"/>
  <c r="BE63" i="2"/>
  <c r="BE54" i="2"/>
  <c r="BE20" i="2"/>
  <c r="BE76" i="2"/>
  <c r="BE21" i="2"/>
  <c r="BE77" i="2"/>
  <c r="BE37" i="2"/>
  <c r="BE25" i="2"/>
  <c r="BE65" i="2"/>
  <c r="BE52" i="2"/>
  <c r="BE38" i="2"/>
  <c r="BE57" i="2"/>
  <c r="BE23" i="2"/>
  <c r="BE18" i="2"/>
  <c r="BE62" i="2"/>
  <c r="BE13" i="2"/>
  <c r="BE35" i="2"/>
  <c r="BE30" i="2"/>
  <c r="BE10" i="2"/>
  <c r="BE56" i="2"/>
  <c r="BE9" i="2"/>
  <c r="BE41" i="2"/>
  <c r="BE50" i="2"/>
  <c r="BE80" i="2"/>
  <c r="BE59" i="2"/>
  <c r="BE11" i="2"/>
  <c r="BE27" i="2"/>
  <c r="BE14" i="2"/>
  <c r="BE81" i="2"/>
  <c r="BE17" i="2"/>
  <c r="BE5" i="2"/>
  <c r="BE40" i="2"/>
  <c r="BE66" i="2"/>
  <c r="BE7" i="2"/>
  <c r="BE31" i="2"/>
  <c r="BE45" i="2"/>
  <c r="BE67" i="2"/>
  <c r="BE46" i="2"/>
  <c r="BE79" i="2"/>
  <c r="BE12" i="2"/>
  <c r="BE28" i="2"/>
  <c r="BE29" i="2"/>
  <c r="BE49" i="2"/>
  <c r="BE68" i="2"/>
  <c r="BE51" i="2"/>
  <c r="BE44" i="2"/>
  <c r="BE64" i="2"/>
  <c r="BE8" i="2"/>
  <c r="BE43" i="2"/>
  <c r="BE32" i="2"/>
  <c r="BE39" i="2"/>
  <c r="BE73" i="2"/>
  <c r="BE48" i="2"/>
  <c r="BE15" i="2"/>
  <c r="BE60" i="2"/>
  <c r="BE16" i="2"/>
  <c r="BE75" i="2"/>
  <c r="BE34" i="2"/>
  <c r="BE78" i="2"/>
  <c r="BE47" i="2"/>
  <c r="BE58" i="2"/>
  <c r="BE55" i="2"/>
  <c r="BE71" i="2"/>
  <c r="BE72" i="2"/>
  <c r="BE74" i="2"/>
  <c r="BE24" i="2"/>
  <c r="BE53" i="2"/>
  <c r="BE70" i="2"/>
  <c r="BE22" i="2"/>
  <c r="BE26" i="2"/>
  <c r="BE6" i="2"/>
  <c r="BE36" i="2"/>
  <c r="BE42" i="2"/>
  <c r="BE82" i="2"/>
  <c r="BE33" i="2"/>
  <c r="I17" i="1"/>
  <c r="I23" i="1"/>
  <c r="I22" i="1"/>
  <c r="I21" i="1"/>
  <c r="I20" i="1"/>
  <c r="I19" i="1"/>
  <c r="I18" i="1"/>
  <c r="H12" i="1"/>
  <c r="G12" i="1"/>
  <c r="F12" i="1"/>
  <c r="E12" i="1"/>
  <c r="D12" i="1"/>
  <c r="I6" i="1"/>
  <c r="I7" i="1"/>
  <c r="I8" i="1"/>
  <c r="I9" i="1"/>
  <c r="I5" i="1"/>
  <c r="BE69" i="2" l="1"/>
  <c r="I12" i="1"/>
</calcChain>
</file>

<file path=xl/sharedStrings.xml><?xml version="1.0" encoding="utf-8"?>
<sst xmlns="http://schemas.openxmlformats.org/spreadsheetml/2006/main" count="1011" uniqueCount="359">
  <si>
    <t>CIIU</t>
  </si>
  <si>
    <t>Estudio de distorsión de la DIAN</t>
  </si>
  <si>
    <t>Extudio XX Fiscala</t>
  </si>
  <si>
    <t>xxx</t>
  </si>
  <si>
    <t>x</t>
  </si>
  <si>
    <t>xx</t>
  </si>
  <si>
    <t>Total</t>
  </si>
  <si>
    <t>XX</t>
  </si>
  <si>
    <t>Ejemplo factor de riesgo clientes</t>
  </si>
  <si>
    <t>Sector</t>
  </si>
  <si>
    <t>Estudio 1</t>
  </si>
  <si>
    <t>Estudio 2</t>
  </si>
  <si>
    <t>Estudio 3</t>
  </si>
  <si>
    <t>Estudio 4</t>
  </si>
  <si>
    <t>Estudio 5</t>
  </si>
  <si>
    <t>Sector  1</t>
  </si>
  <si>
    <t>Sector  2</t>
  </si>
  <si>
    <t>Sector  3</t>
  </si>
  <si>
    <t>Sector  4</t>
  </si>
  <si>
    <t>Sector  5</t>
  </si>
  <si>
    <t>Sector  6</t>
  </si>
  <si>
    <t>Sector  x</t>
  </si>
  <si>
    <t>Convenciones</t>
  </si>
  <si>
    <t>Vulnerable</t>
  </si>
  <si>
    <t>No vulnerable</t>
  </si>
  <si>
    <t>Metodología</t>
  </si>
  <si>
    <t>Tomar de cada estudio la siguiente cantidad de vulnerabilidades mas relevantes por factor de riesgo e identificarlas en la tabla superior con el número 1.</t>
  </si>
  <si>
    <t>Sectores</t>
  </si>
  <si>
    <t>relevantes</t>
  </si>
  <si>
    <t>Productos</t>
  </si>
  <si>
    <t>Canal</t>
  </si>
  <si>
    <t>Jurisdicción</t>
  </si>
  <si>
    <t>Departamentos</t>
  </si>
  <si>
    <t>Municipios</t>
  </si>
  <si>
    <t>Paises</t>
  </si>
  <si>
    <t>Resultado de Ranking por Factor de Riesgo</t>
  </si>
  <si>
    <t>Nacional - Departamentos</t>
  </si>
  <si>
    <t xml:space="preserve">Internacional - Paises </t>
  </si>
  <si>
    <t>Internacional</t>
  </si>
  <si>
    <t>Nacional</t>
  </si>
  <si>
    <t>Estudios</t>
  </si>
  <si>
    <t>%</t>
  </si>
  <si>
    <t>1. Agricultura, ganadería, caza y actividades de servicios conexas</t>
  </si>
  <si>
    <t>2. Silvicultura y extracción de madera</t>
  </si>
  <si>
    <t>3. Pesca y acuicultura</t>
  </si>
  <si>
    <t>7. Extracción de minerales metalíferos</t>
  </si>
  <si>
    <t>10. Elaboración de productos alimenticios</t>
  </si>
  <si>
    <t>1040 Elaboración de productos lácteos</t>
  </si>
  <si>
    <t>28. Fabricación de maquinaria y equipo n.c.p.</t>
  </si>
  <si>
    <t>42. Obras de ingeniería civil</t>
  </si>
  <si>
    <t>4220 Construcción de proyectos de servicio público</t>
  </si>
  <si>
    <t>47. Comercio al por menor (incluso el comercio al por menor de combustibles), excepto el de vehículos automotores y motocicletas</t>
  </si>
  <si>
    <t>49. Transporte terrestre; transporte por tuberías</t>
  </si>
  <si>
    <t>50. Transporte acuático</t>
  </si>
  <si>
    <t>5012 Transporte de carga marítimo y de cabotaje</t>
  </si>
  <si>
    <t>52. Almacenamiento y actividades complementarias al transporte</t>
  </si>
  <si>
    <t>5224 Manipulación de carga</t>
  </si>
  <si>
    <t>53. Correo y servicios de mensajería</t>
  </si>
  <si>
    <t>5320 Actividades de mensajería</t>
  </si>
  <si>
    <t>56. Actividades de servicios de comidas y bebidas</t>
  </si>
  <si>
    <t>5613 Expendio de comidas preparadas en cafeterías</t>
  </si>
  <si>
    <t>5619 Otros tipos de expendio de comidas preparadas n.c.p.</t>
  </si>
  <si>
    <t>5630 Expendio de bebidas alcohólicas para el consumo dentro del establecimiento</t>
  </si>
  <si>
    <t>58. Actividades de edición</t>
  </si>
  <si>
    <t>5820 Edición de programas de informática (software)</t>
  </si>
  <si>
    <t>61. Telecomunicaciones</t>
  </si>
  <si>
    <t>6120 Actividades de telecomunicaciones inalámbricas</t>
  </si>
  <si>
    <t>6190 Otras actividades de telecomunicaciones</t>
  </si>
  <si>
    <t>64. Actividades de servicios financieros, excepto las de seguros y de pensiones</t>
  </si>
  <si>
    <t>66. Actividades auxiliares de las actividades de servicios financieros</t>
  </si>
  <si>
    <t>68. Actividades inmobiliarias</t>
  </si>
  <si>
    <t>70. Actividades de administración empresarial; actividades de consultoría de gestión</t>
  </si>
  <si>
    <t>7020 Actividades de consultaría de gestión</t>
  </si>
  <si>
    <t>77. Actividades de alquiler y arrendamiento</t>
  </si>
  <si>
    <t>82. Actividades administrativas y de apoyo de oficina y otras actividades de apoyo a las 
empresas</t>
  </si>
  <si>
    <t>8299 Otras actividades de servicio de apoyo a las empresas n.c.p.</t>
  </si>
  <si>
    <t>92. Actividades de juegos de azar y apuestas</t>
  </si>
  <si>
    <t>93. Actividades deportivas y actividades recreativas y de esparcimiento</t>
  </si>
  <si>
    <t>9319 Otras actividades deportivas</t>
  </si>
  <si>
    <t xml:space="preserve">94. Actividades de Asociaciones </t>
  </si>
  <si>
    <t>Sector económico</t>
  </si>
  <si>
    <t>Código CIIU</t>
  </si>
  <si>
    <t>Jurisdicciones / Internacionales</t>
  </si>
  <si>
    <t>País</t>
  </si>
  <si>
    <t>Continente</t>
  </si>
  <si>
    <t>Siria</t>
  </si>
  <si>
    <t>Asia</t>
  </si>
  <si>
    <t>Irak</t>
  </si>
  <si>
    <t>Sudán</t>
  </si>
  <si>
    <t>África</t>
  </si>
  <si>
    <t>Túnez</t>
  </si>
  <si>
    <t>Francia</t>
  </si>
  <si>
    <t>Europa</t>
  </si>
  <si>
    <t>Mónaco</t>
  </si>
  <si>
    <t>Portugal</t>
  </si>
  <si>
    <t>Reino Unido</t>
  </si>
  <si>
    <t>Alemania</t>
  </si>
  <si>
    <t>Australia</t>
  </si>
  <si>
    <t>Australiano</t>
  </si>
  <si>
    <t>Luxemburgo</t>
  </si>
  <si>
    <t>Afganistán</t>
  </si>
  <si>
    <t>Estados Unidos</t>
  </si>
  <si>
    <t xml:space="preserve">América del Norte </t>
  </si>
  <si>
    <t>España</t>
  </si>
  <si>
    <t>Finlandia</t>
  </si>
  <si>
    <t>Andorra</t>
  </si>
  <si>
    <t>Argentina</t>
  </si>
  <si>
    <t xml:space="preserve">América del Sur </t>
  </si>
  <si>
    <t>Austria</t>
  </si>
  <si>
    <t>Las Bahamas</t>
  </si>
  <si>
    <t>Bélgica</t>
  </si>
  <si>
    <t>Bután</t>
  </si>
  <si>
    <t>Canadá</t>
  </si>
  <si>
    <t>China</t>
  </si>
  <si>
    <t>Grecia</t>
  </si>
  <si>
    <t>Hong Kong</t>
  </si>
  <si>
    <t>Israel</t>
  </si>
  <si>
    <t>Italia</t>
  </si>
  <si>
    <t>Japón</t>
  </si>
  <si>
    <t>Liberia</t>
  </si>
  <si>
    <t>Malta</t>
  </si>
  <si>
    <t>México</t>
  </si>
  <si>
    <t>Montenegro</t>
  </si>
  <si>
    <t>Noruega</t>
  </si>
  <si>
    <t>Filipinas</t>
  </si>
  <si>
    <t>Rumania</t>
  </si>
  <si>
    <t>Rusia</t>
  </si>
  <si>
    <t>Arabia Saudí</t>
  </si>
  <si>
    <t>Serbia</t>
  </si>
  <si>
    <t>Senegal</t>
  </si>
  <si>
    <t>Singapur</t>
  </si>
  <si>
    <t>Eslovenia</t>
  </si>
  <si>
    <t>Suecia</t>
  </si>
  <si>
    <t>Suiza</t>
  </si>
  <si>
    <t>Maghreb</t>
  </si>
  <si>
    <t>Marruecos</t>
  </si>
  <si>
    <t>Argelia</t>
  </si>
  <si>
    <t>Libia</t>
  </si>
  <si>
    <t>Sahel</t>
  </si>
  <si>
    <t>Mauritania</t>
  </si>
  <si>
    <t>Malí</t>
  </si>
  <si>
    <t>Burkina Faso</t>
  </si>
  <si>
    <t>Níger</t>
  </si>
  <si>
    <t>Golfo de Guinea</t>
  </si>
  <si>
    <t>Nigeria</t>
  </si>
  <si>
    <t>Chad</t>
  </si>
  <si>
    <t>Camerún</t>
  </si>
  <si>
    <t>Tailandia</t>
  </si>
  <si>
    <t>Indonesia</t>
  </si>
  <si>
    <t>Malasia</t>
  </si>
  <si>
    <t>Somalia</t>
  </si>
  <si>
    <t>Egipto</t>
  </si>
  <si>
    <t>Pakistán</t>
  </si>
  <si>
    <t>India</t>
  </si>
  <si>
    <t>Benín</t>
  </si>
  <si>
    <t>Togo</t>
  </si>
  <si>
    <t>Eslovaquia</t>
  </si>
  <si>
    <t>Dinamarca</t>
  </si>
  <si>
    <t>Hungría</t>
  </si>
  <si>
    <t>Letonia</t>
  </si>
  <si>
    <t>Paraguay</t>
  </si>
  <si>
    <t>Jamaica</t>
  </si>
  <si>
    <t>Corea del Norte</t>
  </si>
  <si>
    <t>Cuba</t>
  </si>
  <si>
    <t>América central</t>
  </si>
  <si>
    <t>Venezuela</t>
  </si>
  <si>
    <t>Honduras</t>
  </si>
  <si>
    <t>Republica dominicana</t>
  </si>
  <si>
    <t>Myanmar (Birmania)</t>
  </si>
  <si>
    <t>Colombia</t>
  </si>
  <si>
    <t>Chile</t>
  </si>
  <si>
    <t>Kenia</t>
  </si>
  <si>
    <t>Palestina</t>
  </si>
  <si>
    <t>Nepal</t>
  </si>
  <si>
    <t>Tanzania</t>
  </si>
  <si>
    <t>Perú</t>
  </si>
  <si>
    <t>Ecuador</t>
  </si>
  <si>
    <t>Uruguay</t>
  </si>
  <si>
    <t>Brasil</t>
  </si>
  <si>
    <t>Islandia</t>
  </si>
  <si>
    <t>Irlanda</t>
  </si>
  <si>
    <t>Nueva Zelanda</t>
  </si>
  <si>
    <t>Oceanía</t>
  </si>
  <si>
    <t>Bolivia</t>
  </si>
  <si>
    <t>Costa Rica</t>
  </si>
  <si>
    <t>Guatemala</t>
  </si>
  <si>
    <t>Nicaragua</t>
  </si>
  <si>
    <t>Jurisdicciones / Nacionales</t>
  </si>
  <si>
    <t>Departamento</t>
  </si>
  <si>
    <t>Ciudad</t>
  </si>
  <si>
    <t>Choco</t>
  </si>
  <si>
    <t>Norte de Santander</t>
  </si>
  <si>
    <t>Catatumbo</t>
  </si>
  <si>
    <t>Cauca</t>
  </si>
  <si>
    <t>Balboa</t>
  </si>
  <si>
    <t>Arauca</t>
  </si>
  <si>
    <t>Saravena</t>
  </si>
  <si>
    <t>Santander de Quilichao</t>
  </si>
  <si>
    <t>Florencia</t>
  </si>
  <si>
    <t>Putumayo</t>
  </si>
  <si>
    <t>Mocoa</t>
  </si>
  <si>
    <t>Guaviare</t>
  </si>
  <si>
    <t>San Jose de Guaviare</t>
  </si>
  <si>
    <t>Nariño</t>
  </si>
  <si>
    <t>Tumaco</t>
  </si>
  <si>
    <t>Meta</t>
  </si>
  <si>
    <t>Granada</t>
  </si>
  <si>
    <t>Antioquia</t>
  </si>
  <si>
    <t>Bolivar</t>
  </si>
  <si>
    <t>Cartagena</t>
  </si>
  <si>
    <t>Amazonas</t>
  </si>
  <si>
    <t>Leticia</t>
  </si>
  <si>
    <t>Yopal</t>
  </si>
  <si>
    <t>Vichada</t>
  </si>
  <si>
    <t>Puerto Carreño</t>
  </si>
  <si>
    <t>Tunja</t>
  </si>
  <si>
    <t>Timba</t>
  </si>
  <si>
    <t>Valle del Cauca</t>
  </si>
  <si>
    <t>Buenos Aires</t>
  </si>
  <si>
    <t>Villavicencio</t>
  </si>
  <si>
    <t>Quibdó</t>
  </si>
  <si>
    <t>Fortul</t>
  </si>
  <si>
    <t>Puerto Caicedo</t>
  </si>
  <si>
    <t>Puerto Leguizamo</t>
  </si>
  <si>
    <t>CANAL</t>
  </si>
  <si>
    <t>Transferencias</t>
  </si>
  <si>
    <t>Fuente 2022</t>
  </si>
  <si>
    <t>Fuente 2024</t>
  </si>
  <si>
    <t>63. Actividades de servicios de información</t>
  </si>
  <si>
    <t>6. Extracción de petróleo crudo y gas natural</t>
  </si>
  <si>
    <t>0610 Extracción de petróleo crudo</t>
  </si>
  <si>
    <t>0620 Extracción de gas natural</t>
  </si>
  <si>
    <t>Gambia</t>
  </si>
  <si>
    <t>Etiopia</t>
  </si>
  <si>
    <t>14. Ganadería</t>
  </si>
  <si>
    <t>16. Actividades de apoyo a la agricultura y la ganadería, y actividades posteriores a la
cosecha</t>
  </si>
  <si>
    <t>Caucasia</t>
  </si>
  <si>
    <t>Sucre</t>
  </si>
  <si>
    <t>Sincelejo</t>
  </si>
  <si>
    <t>Cesar</t>
  </si>
  <si>
    <t>Valledupar</t>
  </si>
  <si>
    <t>Artículos de Prensa</t>
  </si>
  <si>
    <t>Países Bajos</t>
  </si>
  <si>
    <t>Irán</t>
  </si>
  <si>
    <t>Panamá</t>
  </si>
  <si>
    <t>Kazakstán</t>
  </si>
  <si>
    <t>Tibú</t>
  </si>
  <si>
    <t>Caquetá</t>
  </si>
  <si>
    <t>San Vicente del caguan</t>
  </si>
  <si>
    <t>Guainía</t>
  </si>
  <si>
    <t>Inírida</t>
  </si>
  <si>
    <t>Medellín</t>
  </si>
  <si>
    <t>Cúcuta</t>
  </si>
  <si>
    <t>Boyacá</t>
  </si>
  <si>
    <t>Puerto Asís</t>
  </si>
  <si>
    <t>Jamundí</t>
  </si>
  <si>
    <t>Puerto Guzmán</t>
  </si>
  <si>
    <t>Córdoba</t>
  </si>
  <si>
    <t>Huila</t>
  </si>
  <si>
    <t>Neiva</t>
  </si>
  <si>
    <t>Bogotá</t>
  </si>
  <si>
    <t>Cali</t>
  </si>
  <si>
    <t>Tolima</t>
  </si>
  <si>
    <t>Ibagué</t>
  </si>
  <si>
    <t>Buenaventura</t>
  </si>
  <si>
    <t>Barranquilla</t>
  </si>
  <si>
    <t>45. Comercio, mantenimiento y reparación de vehículos automotores y motocicletas, sus
partes, piezas y accesorios</t>
  </si>
  <si>
    <t>Bajo Cauca</t>
  </si>
  <si>
    <t>20. Fabricación de sustancias y productos químicos</t>
  </si>
  <si>
    <t>25. Fabricación de productos elaborados de metal, excepto maquinaria y Equipo</t>
  </si>
  <si>
    <t>Cheques</t>
  </si>
  <si>
    <t>90. Actividades artísticas</t>
  </si>
  <si>
    <t>Páez</t>
  </si>
  <si>
    <t>Montería</t>
  </si>
  <si>
    <t>Urabá</t>
  </si>
  <si>
    <t>#</t>
  </si>
  <si>
    <t>5022 Transporte fluvial de carga</t>
  </si>
  <si>
    <t>Top</t>
  </si>
  <si>
    <t>SI</t>
  </si>
  <si>
    <t>NO</t>
  </si>
  <si>
    <t>Top vulnerables</t>
  </si>
  <si>
    <t>pais</t>
  </si>
  <si>
    <t>Total Departamento</t>
  </si>
  <si>
    <t>Ciudades</t>
  </si>
  <si>
    <t>Total Ciudad</t>
  </si>
  <si>
    <t>Oficina y ATM (efectivo)</t>
  </si>
  <si>
    <t xml:space="preserve">Pagos electrónicos (PSE, Amazon Pay, etc.) </t>
  </si>
  <si>
    <t>La guajira</t>
  </si>
  <si>
    <t>Maicao</t>
  </si>
  <si>
    <t>Nuevo</t>
  </si>
  <si>
    <t>Fuente  2019 AL 2025</t>
  </si>
  <si>
    <t>5. Extracción de carbón de piedra y lignito</t>
  </si>
  <si>
    <t>0510 Extracción de hulla (carbón de piedra)</t>
  </si>
  <si>
    <t>0520 Extracción de carbón lignito</t>
  </si>
  <si>
    <t>85. Educación</t>
  </si>
  <si>
    <t>36. Captación, tratamiento y distribución de agua</t>
  </si>
  <si>
    <t>3600 Captación, tratamiento y distribución de agua</t>
  </si>
  <si>
    <t>37. Evacuación y tratamiento de aguas residuales</t>
  </si>
  <si>
    <t>3700 Evacuación y tratamiento de aguas residuales</t>
  </si>
  <si>
    <t>854 Educaciónsuperior</t>
  </si>
  <si>
    <t>38. Recolección, tratamiento y disposición de desechos, recuperación de materiales</t>
  </si>
  <si>
    <t>3811  Recolección de desechos no peligroso</t>
  </si>
  <si>
    <t>3812  Recolección de desechos peligrosos</t>
  </si>
  <si>
    <t>3821  Tratamiento y disposición de desechos no peligrosos</t>
  </si>
  <si>
    <t>851 Educación de la primera infancia, preescolar y básica primaria</t>
  </si>
  <si>
    <t>3822  Tratamiento y disposición de desechos peligrosos</t>
  </si>
  <si>
    <t>3830  Recuperación de materiales</t>
  </si>
  <si>
    <t>852 Educación secundaria y de formación laboral</t>
  </si>
  <si>
    <t xml:space="preserve">855 Otros tipos de educación </t>
  </si>
  <si>
    <t>39. Actividades de saneamiento ambiental y otros servicios de gestión de desechos</t>
  </si>
  <si>
    <t>3900 Actividades de saneamiento ambiental y otros servicios de gestión de desechos</t>
  </si>
  <si>
    <t>41. Construcción de edificios</t>
  </si>
  <si>
    <t>411  Construcción de edificios</t>
  </si>
  <si>
    <t>412  Obras de ingeniería civi</t>
  </si>
  <si>
    <t>43. Actividades especializadas para la construcción de edificios y obras de ingeniería civil</t>
  </si>
  <si>
    <t>81. Actividades de servicios a edificios y paisajismo (jardines, zonas verdes)</t>
  </si>
  <si>
    <t>8130 Actividades de paisajismo y servicios de mantenimiento conexos</t>
  </si>
  <si>
    <t xml:space="preserve"> 8230 Organización de convenciones y eventos comerciales</t>
  </si>
  <si>
    <t>431  Demolición y preparación del terreno</t>
  </si>
  <si>
    <t>432  Instalaciones eléctricas, de fontanería y otras instalaciones especializadas</t>
  </si>
  <si>
    <t>4330 Terminación y acabado de edificios y obras de ingeniería civil</t>
  </si>
  <si>
    <t>74 Otras actividades profesionales, científicas y técnicas</t>
  </si>
  <si>
    <t>7490 Otras actividades profesionales, científicas y técnicas n.c.p.</t>
  </si>
  <si>
    <t>4390 Otras actividades especializadas para la construcción de edificios y obras de ingeniería civil</t>
  </si>
  <si>
    <t>71. Actividades de arquitectura e ingeniería; ensayos y análisis técnicos</t>
  </si>
  <si>
    <t>73. Publicidad y estudios de mercado</t>
  </si>
  <si>
    <t>7310 Publicidad</t>
  </si>
  <si>
    <t>46. Comercio al por mayor y en comisión o por contrata, excepto el comercio de</t>
  </si>
  <si>
    <t>4631 Comercio al por mayor de productos alimenticios</t>
  </si>
  <si>
    <t>7110 Actividades de arquitectura e ingeniería y otras actividades conexas de consultoría tecnica</t>
  </si>
  <si>
    <t>4651 Comercio al por mayor de computadores, equipo periférico y programas de informática</t>
  </si>
  <si>
    <t>464  Comercio al por mayor de artículos y enseres domésticos (incluidas prendas de vestir)</t>
  </si>
  <si>
    <t>465  Comercio al por mayor de maquinaria y equipo</t>
  </si>
  <si>
    <t>466  Comercio al por mayor especializado de otros productos</t>
  </si>
  <si>
    <t>62 Desarrollo de sistemas informáticos (planificación, análisis, diseño, programación, pruebas), consultoría informática y actividades relacionadas</t>
  </si>
  <si>
    <t>6203 Otras actividades de tecnologías de información y actividades de servicios informáticos</t>
  </si>
  <si>
    <t>69. Actividades jurídicas y de contabilidad</t>
  </si>
  <si>
    <t>6910 Actividades jurídicas</t>
  </si>
  <si>
    <t>6202 Actividades de consultoría informática y actividades de administración de instalaciones informáticas</t>
  </si>
  <si>
    <t>6201 Actividades de desarrollo de sistemas informáticos (planificación, análisis, diseño, programación, pruebas)</t>
  </si>
  <si>
    <t>Mexico</t>
  </si>
  <si>
    <t>Centro America</t>
  </si>
  <si>
    <t>El Salvador</t>
  </si>
  <si>
    <t xml:space="preserve">Atlantico </t>
  </si>
  <si>
    <t xml:space="preserve">Belice </t>
  </si>
  <si>
    <t>Vaupes</t>
  </si>
  <si>
    <t>Mitu</t>
  </si>
  <si>
    <t xml:space="preserve">Casanare </t>
  </si>
  <si>
    <t xml:space="preserve">Vichada </t>
  </si>
  <si>
    <t>Puerto carreño</t>
  </si>
  <si>
    <t>Pamplona</t>
  </si>
  <si>
    <t>Valle del cauca</t>
  </si>
  <si>
    <t>Pay Pal</t>
  </si>
  <si>
    <t>PSE</t>
  </si>
  <si>
    <t>Pagos Digitales</t>
  </si>
  <si>
    <t>Cajero Automatico</t>
  </si>
  <si>
    <t>Remesas</t>
  </si>
  <si>
    <t>82. Actividades administrativas y de apoyo de oficina y otras actividades de apoyo a las</t>
  </si>
  <si>
    <t>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</si>
</sst>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tau Display Pro"/>
      <family val="2"/>
    </font>
    <font>
      <b/>
      <sz val="11"/>
      <color theme="1"/>
      <name val="Itau Display Pro"/>
      <family val="2"/>
    </font>
    <font>
      <b/>
      <sz val="11"/>
      <color theme="0"/>
      <name val="Itau Display Pro"/>
      <family val="2"/>
    </font>
    <font>
      <b/>
      <u/>
      <sz val="11"/>
      <color theme="1"/>
      <name val="Itau Display Pro"/>
      <family val="2"/>
    </font>
    <font>
      <sz val="10"/>
      <color theme="1"/>
      <name val="Itau Display Pro"/>
      <family val="2"/>
    </font>
    <font>
      <b/>
      <sz val="10"/>
      <color theme="0"/>
      <name val="Itau Display Pro"/>
      <family val="2"/>
    </font>
    <font>
      <b/>
      <sz val="10"/>
      <name val="Itau Display Pro"/>
      <family val="2"/>
    </font>
    <font>
      <sz val="10"/>
      <name val="Itau Display Pro"/>
      <family val="2"/>
    </font>
    <font>
      <b/>
      <sz val="10"/>
      <color theme="1"/>
      <name val="Itau Display Pro"/>
      <family val="2"/>
    </font>
    <font>
      <sz val="10"/>
      <color theme="1"/>
      <name val="Calibri"/>
      <family val="2"/>
      <scheme val="minor"/>
    </font>
    <font>
      <b/>
      <sz val="10"/>
      <color rgb="FFFFFFFF"/>
      <name val="Itau Display Pro"/>
      <family val="2"/>
    </font>
    <font>
      <b/>
      <sz val="10"/>
      <color theme="0"/>
      <name val="Itau Display Pro"/>
      <family val="2"/>
    </font>
    <font>
      <sz val="10"/>
      <color theme="1"/>
      <name val="Itau Display Pro"/>
      <family val="2"/>
    </font>
    <font>
      <sz val="10"/>
      <color theme="0"/>
      <name val="Itau Display Pro"/>
      <family val="2"/>
    </font>
    <font>
      <sz val="10"/>
      <color rgb="FFFF0000"/>
      <name val="Itau Display Pro"/>
      <family val="2"/>
    </font>
    <font>
      <b/>
      <sz val="10"/>
      <name val="Itau Display Pro"/>
    </font>
    <font>
      <sz val="10"/>
      <name val="Itau Display Pro"/>
    </font>
    <font>
      <sz val="10"/>
      <color theme="1"/>
      <name val="Itau Display Pro"/>
    </font>
    <font>
      <b/>
      <sz val="12"/>
      <color theme="0"/>
      <name val="Itau Display Pro"/>
      <family val="2"/>
    </font>
    <font>
      <b/>
      <sz val="13"/>
      <color theme="0"/>
      <name val="Itau Display Pro"/>
      <family val="2"/>
    </font>
    <font>
      <b/>
      <sz val="14"/>
      <color theme="0"/>
      <name val="Itau Display Pro"/>
      <family val="2"/>
    </font>
    <font>
      <sz val="10"/>
      <color rgb="FFFF6600"/>
      <name val="Itau Display Pro"/>
      <family val="2"/>
    </font>
    <font>
      <b/>
      <sz val="16"/>
      <color theme="1"/>
      <name val="Itau Display Pro"/>
    </font>
    <font>
      <b/>
      <sz val="16"/>
      <name val="Itau Display Pro"/>
    </font>
    <font>
      <b/>
      <sz val="18"/>
      <name val="Itau Display Pro"/>
    </font>
    <font>
      <b/>
      <sz val="18"/>
      <color theme="1"/>
      <name val="Itau Display Pro"/>
    </font>
    <font>
      <sz val="12"/>
      <color theme="1"/>
      <name val="Itau Display Pro"/>
    </font>
    <font>
      <sz val="12"/>
      <name val="Itau Display Pro"/>
    </font>
    <font>
      <sz val="12"/>
      <color theme="1"/>
      <name val="Itau Display Pro"/>
      <family val="2"/>
    </font>
    <font>
      <b/>
      <sz val="12"/>
      <color theme="1"/>
      <name val="Itau Display Pro"/>
      <family val="2"/>
    </font>
    <font>
      <b/>
      <sz val="14"/>
      <color theme="1"/>
      <name val="Itau Display Pro"/>
    </font>
    <font>
      <b/>
      <sz val="8"/>
      <color theme="0"/>
      <name val="Itau Display Pro"/>
      <family val="2"/>
    </font>
    <font>
      <sz val="8"/>
      <name val="Itau Display Pro"/>
      <family val="2"/>
    </font>
    <font>
      <sz val="8"/>
      <color theme="1"/>
      <name val="Itau Display Pro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165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9" fontId="2" fillId="0" borderId="1" xfId="0" applyNumberFormat="1" applyFont="1" applyBorder="1" applyAlignment="1">
      <alignment horizontal="right" vertical="center"/>
    </xf>
    <xf numFmtId="0" fontId="2" fillId="3" borderId="0" xfId="0" applyFont="1" applyFill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right" vertical="center"/>
    </xf>
    <xf numFmtId="0" fontId="9" fillId="6" borderId="1" xfId="0" applyFont="1" applyFill="1" applyBorder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6" fillId="0" borderId="0" xfId="0" applyFont="1"/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6" fillId="0" borderId="1" xfId="0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4" borderId="1" xfId="0" applyFont="1" applyFill="1" applyBorder="1" applyAlignment="1">
      <alignment horizontal="left" vertical="center" indent="1"/>
    </xf>
    <xf numFmtId="0" fontId="7" fillId="5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/>
    </xf>
    <xf numFmtId="9" fontId="12" fillId="5" borderId="4" xfId="3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4" borderId="0" xfId="0" applyFont="1" applyFill="1" applyAlignment="1">
      <alignment horizontal="left" vertical="center" wrapText="1" indent="1"/>
    </xf>
    <xf numFmtId="0" fontId="9" fillId="6" borderId="0" xfId="0" applyFont="1" applyFill="1" applyAlignment="1">
      <alignment horizontal="left" vertical="center" wrapText="1" indent="2"/>
    </xf>
    <xf numFmtId="1" fontId="6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vertical="center" wrapText="1"/>
    </xf>
    <xf numFmtId="1" fontId="8" fillId="4" borderId="0" xfId="0" applyNumberFormat="1" applyFont="1" applyFill="1" applyAlignment="1">
      <alignment horizontal="left" vertical="center" wrapText="1" indent="1"/>
    </xf>
    <xf numFmtId="1" fontId="9" fillId="6" borderId="0" xfId="0" applyNumberFormat="1" applyFont="1" applyFill="1" applyAlignment="1">
      <alignment horizontal="left" vertical="center" wrapText="1" indent="2"/>
    </xf>
    <xf numFmtId="0" fontId="7" fillId="7" borderId="4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8" fillId="4" borderId="0" xfId="0" applyFont="1" applyFill="1" applyAlignment="1">
      <alignment horizontal="right" vertical="center" wrapText="1" indent="1"/>
    </xf>
    <xf numFmtId="0" fontId="9" fillId="6" borderId="0" xfId="0" applyFont="1" applyFill="1" applyAlignment="1">
      <alignment horizontal="right" vertical="center" wrapText="1" indent="2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9" fillId="0" borderId="15" xfId="0" applyFont="1" applyBorder="1" applyAlignment="1">
      <alignment horizontal="center" vertical="center"/>
    </xf>
    <xf numFmtId="1" fontId="7" fillId="7" borderId="21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right" vertical="center"/>
    </xf>
    <xf numFmtId="1" fontId="4" fillId="7" borderId="21" xfId="0" applyNumberFormat="1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3" fillId="5" borderId="2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9" fontId="6" fillId="0" borderId="0" xfId="3" applyFont="1" applyAlignment="1">
      <alignment horizontal="center" vertical="center"/>
    </xf>
    <xf numFmtId="9" fontId="7" fillId="5" borderId="1" xfId="3" applyFont="1" applyFill="1" applyBorder="1" applyAlignment="1">
      <alignment horizontal="center" vertical="center" wrapText="1"/>
    </xf>
    <xf numFmtId="9" fontId="8" fillId="4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0" fontId="6" fillId="0" borderId="1" xfId="0" applyNumberFormat="1" applyFont="1" applyBorder="1" applyAlignment="1">
      <alignment horizontal="center"/>
    </xf>
    <xf numFmtId="9" fontId="11" fillId="0" borderId="0" xfId="3" applyFont="1" applyAlignment="1">
      <alignment horizontal="center"/>
    </xf>
    <xf numFmtId="9" fontId="6" fillId="0" borderId="0" xfId="3" applyFont="1" applyBorder="1" applyAlignment="1">
      <alignment horizontal="center"/>
    </xf>
    <xf numFmtId="9" fontId="6" fillId="0" borderId="0" xfId="3" applyFont="1" applyAlignment="1">
      <alignment horizontal="center"/>
    </xf>
    <xf numFmtId="1" fontId="7" fillId="7" borderId="23" xfId="0" applyNumberFormat="1" applyFont="1" applyFill="1" applyBorder="1" applyAlignment="1">
      <alignment horizontal="center" vertical="center" wrapText="1"/>
    </xf>
    <xf numFmtId="1" fontId="8" fillId="4" borderId="9" xfId="0" applyNumberFormat="1" applyFont="1" applyFill="1" applyBorder="1" applyAlignment="1">
      <alignment horizontal="center" vertical="center" wrapText="1"/>
    </xf>
    <xf numFmtId="1" fontId="7" fillId="7" borderId="25" xfId="0" applyNumberFormat="1" applyFont="1" applyFill="1" applyBorder="1" applyAlignment="1">
      <alignment horizontal="center" vertical="center" wrapText="1"/>
    </xf>
    <xf numFmtId="1" fontId="8" fillId="4" borderId="25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 indent="1"/>
    </xf>
    <xf numFmtId="0" fontId="8" fillId="8" borderId="9" xfId="0" applyFont="1" applyFill="1" applyBorder="1" applyAlignment="1">
      <alignment horizontal="left" vertical="center" wrapText="1" indent="1"/>
    </xf>
    <xf numFmtId="1" fontId="8" fillId="8" borderId="1" xfId="0" applyNumberFormat="1" applyFont="1" applyFill="1" applyBorder="1" applyAlignment="1">
      <alignment horizontal="left" vertical="center" wrapText="1" indent="1"/>
    </xf>
    <xf numFmtId="0" fontId="8" fillId="8" borderId="1" xfId="0" applyFont="1" applyFill="1" applyBorder="1" applyAlignment="1">
      <alignment horizontal="left" vertical="center" indent="1"/>
    </xf>
    <xf numFmtId="0" fontId="8" fillId="9" borderId="1" xfId="0" applyFont="1" applyFill="1" applyBorder="1" applyAlignment="1">
      <alignment horizontal="left" vertical="center" wrapText="1" indent="1"/>
    </xf>
    <xf numFmtId="10" fontId="6" fillId="8" borderId="1" xfId="0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vertical="center"/>
    </xf>
    <xf numFmtId="0" fontId="6" fillId="8" borderId="1" xfId="0" applyFont="1" applyFill="1" applyBorder="1"/>
    <xf numFmtId="0" fontId="9" fillId="8" borderId="1" xfId="0" applyFont="1" applyFill="1" applyBorder="1"/>
    <xf numFmtId="9" fontId="6" fillId="0" borderId="0" xfId="0" applyNumberFormat="1" applyFont="1" applyAlignment="1">
      <alignment horizontal="center" vertical="center"/>
    </xf>
    <xf numFmtId="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9" fontId="0" fillId="0" borderId="0" xfId="3" applyFont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6" fillId="12" borderId="0" xfId="0" applyFont="1" applyFill="1"/>
    <xf numFmtId="0" fontId="19" fillId="0" borderId="0" xfId="0" applyFont="1" applyAlignment="1">
      <alignment vertical="center"/>
    </xf>
    <xf numFmtId="1" fontId="17" fillId="4" borderId="1" xfId="0" applyNumberFormat="1" applyFont="1" applyFill="1" applyBorder="1" applyAlignment="1">
      <alignment horizontal="center" vertical="center" wrapText="1"/>
    </xf>
    <xf numFmtId="1" fontId="17" fillId="4" borderId="15" xfId="0" applyNumberFormat="1" applyFont="1" applyFill="1" applyBorder="1" applyAlignment="1">
      <alignment horizontal="center" vertical="center" wrapText="1"/>
    </xf>
    <xf numFmtId="1" fontId="8" fillId="4" borderId="31" xfId="0" applyNumberFormat="1" applyFont="1" applyFill="1" applyBorder="1" applyAlignment="1">
      <alignment horizontal="center" vertical="center" wrapText="1"/>
    </xf>
    <xf numFmtId="1" fontId="8" fillId="4" borderId="27" xfId="0" applyNumberFormat="1" applyFont="1" applyFill="1" applyBorder="1" applyAlignment="1">
      <alignment horizontal="center" vertical="center" wrapText="1"/>
    </xf>
    <xf numFmtId="1" fontId="6" fillId="6" borderId="31" xfId="0" applyNumberFormat="1" applyFont="1" applyFill="1" applyBorder="1" applyAlignment="1">
      <alignment horizontal="center" vertical="center"/>
    </xf>
    <xf numFmtId="1" fontId="6" fillId="6" borderId="27" xfId="0" applyNumberFormat="1" applyFont="1" applyFill="1" applyBorder="1" applyAlignment="1">
      <alignment horizontal="center" vertical="center"/>
    </xf>
    <xf numFmtId="1" fontId="17" fillId="4" borderId="31" xfId="0" applyNumberFormat="1" applyFont="1" applyFill="1" applyBorder="1" applyAlignment="1">
      <alignment horizontal="center" vertical="center" wrapText="1"/>
    </xf>
    <xf numFmtId="1" fontId="17" fillId="4" borderId="27" xfId="0" applyNumberFormat="1" applyFont="1" applyFill="1" applyBorder="1" applyAlignment="1">
      <alignment horizontal="center" vertical="center" wrapText="1"/>
    </xf>
    <xf numFmtId="1" fontId="6" fillId="6" borderId="32" xfId="0" applyNumberFormat="1" applyFont="1" applyFill="1" applyBorder="1" applyAlignment="1">
      <alignment horizontal="center" vertical="center"/>
    </xf>
    <xf numFmtId="1" fontId="6" fillId="6" borderId="33" xfId="0" applyNumberFormat="1" applyFont="1" applyFill="1" applyBorder="1" applyAlignment="1">
      <alignment horizontal="center" vertical="center"/>
    </xf>
    <xf numFmtId="1" fontId="6" fillId="6" borderId="34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1" fontId="8" fillId="4" borderId="30" xfId="0" applyNumberFormat="1" applyFont="1" applyFill="1" applyBorder="1" applyAlignment="1">
      <alignment horizontal="center" vertical="center" wrapText="1"/>
    </xf>
    <xf numFmtId="1" fontId="8" fillId="4" borderId="8" xfId="0" applyNumberFormat="1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1" fontId="7" fillId="5" borderId="48" xfId="0" applyNumberFormat="1" applyFont="1" applyFill="1" applyBorder="1" applyAlignment="1">
      <alignment horizontal="center" vertical="center" wrapText="1"/>
    </xf>
    <xf numFmtId="1" fontId="7" fillId="5" borderId="49" xfId="0" applyNumberFormat="1" applyFont="1" applyFill="1" applyBorder="1" applyAlignment="1">
      <alignment horizontal="center" vertical="center" wrapText="1"/>
    </xf>
    <xf numFmtId="1" fontId="7" fillId="5" borderId="51" xfId="0" applyNumberFormat="1" applyFont="1" applyFill="1" applyBorder="1" applyAlignment="1">
      <alignment horizontal="center" vertical="center" wrapText="1"/>
    </xf>
    <xf numFmtId="1" fontId="13" fillId="5" borderId="49" xfId="0" applyNumberFormat="1" applyFont="1" applyFill="1" applyBorder="1" applyAlignment="1">
      <alignment horizontal="center" vertical="center" wrapText="1"/>
    </xf>
    <xf numFmtId="1" fontId="7" fillId="5" borderId="5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9" fillId="0" borderId="2" xfId="0" applyFont="1" applyBorder="1"/>
    <xf numFmtId="0" fontId="6" fillId="0" borderId="29" xfId="0" applyFont="1" applyBorder="1"/>
    <xf numFmtId="0" fontId="6" fillId="8" borderId="30" xfId="0" applyFont="1" applyFill="1" applyBorder="1"/>
    <xf numFmtId="0" fontId="6" fillId="0" borderId="31" xfId="0" applyFont="1" applyBorder="1"/>
    <xf numFmtId="0" fontId="9" fillId="8" borderId="27" xfId="0" applyFont="1" applyFill="1" applyBorder="1" applyAlignment="1">
      <alignment vertical="center"/>
    </xf>
    <xf numFmtId="0" fontId="6" fillId="8" borderId="27" xfId="0" applyFont="1" applyFill="1" applyBorder="1"/>
    <xf numFmtId="0" fontId="9" fillId="8" borderId="27" xfId="0" applyFont="1" applyFill="1" applyBorder="1"/>
    <xf numFmtId="0" fontId="9" fillId="0" borderId="31" xfId="0" applyFont="1" applyBorder="1"/>
    <xf numFmtId="0" fontId="6" fillId="0" borderId="32" xfId="0" applyFont="1" applyBorder="1"/>
    <xf numFmtId="0" fontId="6" fillId="0" borderId="8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6" fillId="10" borderId="15" xfId="0" applyFont="1" applyFill="1" applyBorder="1"/>
    <xf numFmtId="10" fontId="6" fillId="0" borderId="2" xfId="0" applyNumberFormat="1" applyFont="1" applyBorder="1" applyAlignment="1">
      <alignment horizontal="center"/>
    </xf>
    <xf numFmtId="0" fontId="12" fillId="5" borderId="58" xfId="0" applyFont="1" applyFill="1" applyBorder="1" applyAlignment="1">
      <alignment horizontal="center" vertical="center"/>
    </xf>
    <xf numFmtId="10" fontId="6" fillId="0" borderId="27" xfId="0" applyNumberFormat="1" applyFont="1" applyBorder="1" applyAlignment="1">
      <alignment horizontal="center"/>
    </xf>
    <xf numFmtId="0" fontId="7" fillId="5" borderId="51" xfId="0" applyFont="1" applyFill="1" applyBorder="1" applyAlignment="1">
      <alignment horizontal="center" vertical="center" wrapText="1"/>
    </xf>
    <xf numFmtId="10" fontId="6" fillId="8" borderId="60" xfId="0" applyNumberFormat="1" applyFont="1" applyFill="1" applyBorder="1" applyAlignment="1">
      <alignment horizontal="center"/>
    </xf>
    <xf numFmtId="10" fontId="6" fillId="8" borderId="27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9" fillId="0" borderId="29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left" vertical="center"/>
    </xf>
    <xf numFmtId="0" fontId="9" fillId="10" borderId="15" xfId="0" applyFont="1" applyFill="1" applyBorder="1" applyAlignment="1">
      <alignment horizontal="left" vertical="center"/>
    </xf>
    <xf numFmtId="0" fontId="18" fillId="10" borderId="15" xfId="0" applyFont="1" applyFill="1" applyBorder="1" applyAlignment="1">
      <alignment horizontal="left" vertical="center"/>
    </xf>
    <xf numFmtId="1" fontId="9" fillId="6" borderId="15" xfId="0" applyNumberFormat="1" applyFont="1" applyFill="1" applyBorder="1" applyAlignment="1">
      <alignment horizontal="center" vertical="center" wrapText="1"/>
    </xf>
    <xf numFmtId="1" fontId="9" fillId="6" borderId="67" xfId="0" applyNumberFormat="1" applyFont="1" applyFill="1" applyBorder="1" applyAlignment="1">
      <alignment horizontal="center" vertical="center" wrapText="1"/>
    </xf>
    <xf numFmtId="9" fontId="7" fillId="5" borderId="51" xfId="3" applyFont="1" applyFill="1" applyBorder="1" applyAlignment="1">
      <alignment horizontal="center" vertical="center" wrapText="1"/>
    </xf>
    <xf numFmtId="9" fontId="8" fillId="4" borderId="30" xfId="3" applyFont="1" applyFill="1" applyBorder="1" applyAlignment="1">
      <alignment horizontal="center" vertical="center" wrapText="1"/>
    </xf>
    <xf numFmtId="9" fontId="14" fillId="6" borderId="27" xfId="3" applyFont="1" applyFill="1" applyBorder="1" applyAlignment="1">
      <alignment horizontal="center" vertical="center"/>
    </xf>
    <xf numFmtId="9" fontId="8" fillId="4" borderId="27" xfId="3" applyFont="1" applyFill="1" applyBorder="1" applyAlignment="1">
      <alignment horizontal="center" vertical="center" wrapText="1"/>
    </xf>
    <xf numFmtId="9" fontId="17" fillId="4" borderId="27" xfId="3" applyFont="1" applyFill="1" applyBorder="1" applyAlignment="1">
      <alignment horizontal="center" vertical="center" wrapText="1"/>
    </xf>
    <xf numFmtId="9" fontId="14" fillId="6" borderId="34" xfId="3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10" fontId="6" fillId="0" borderId="59" xfId="0" applyNumberFormat="1" applyFont="1" applyBorder="1" applyAlignment="1">
      <alignment horizontal="center"/>
    </xf>
    <xf numFmtId="0" fontId="6" fillId="10" borderId="0" xfId="0" applyFont="1" applyFill="1"/>
    <xf numFmtId="0" fontId="6" fillId="0" borderId="15" xfId="0" applyFont="1" applyBorder="1"/>
    <xf numFmtId="1" fontId="7" fillId="5" borderId="71" xfId="0" applyNumberFormat="1" applyFont="1" applyFill="1" applyBorder="1" applyAlignment="1">
      <alignment horizontal="center" vertical="center" wrapText="1"/>
    </xf>
    <xf numFmtId="1" fontId="7" fillId="5" borderId="72" xfId="0" applyNumberFormat="1" applyFont="1" applyFill="1" applyBorder="1" applyAlignment="1">
      <alignment horizontal="center" vertical="center" wrapText="1"/>
    </xf>
    <xf numFmtId="1" fontId="7" fillId="5" borderId="73" xfId="0" applyNumberFormat="1" applyFont="1" applyFill="1" applyBorder="1" applyAlignment="1">
      <alignment horizontal="center" vertical="center" wrapText="1"/>
    </xf>
    <xf numFmtId="1" fontId="13" fillId="5" borderId="72" xfId="0" applyNumberFormat="1" applyFont="1" applyFill="1" applyBorder="1" applyAlignment="1">
      <alignment horizontal="center" vertical="center" wrapText="1"/>
    </xf>
    <xf numFmtId="0" fontId="12" fillId="5" borderId="74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vertical="center"/>
    </xf>
    <xf numFmtId="0" fontId="18" fillId="11" borderId="34" xfId="0" applyFont="1" applyFill="1" applyBorder="1" applyAlignment="1">
      <alignment vertical="center"/>
    </xf>
    <xf numFmtId="0" fontId="18" fillId="11" borderId="27" xfId="0" applyFont="1" applyFill="1" applyBorder="1" applyAlignment="1">
      <alignment vertical="center"/>
    </xf>
    <xf numFmtId="0" fontId="9" fillId="13" borderId="33" xfId="0" applyFont="1" applyFill="1" applyBorder="1" applyAlignment="1">
      <alignment vertical="center"/>
    </xf>
    <xf numFmtId="0" fontId="9" fillId="0" borderId="34" xfId="0" applyFont="1" applyBorder="1" applyAlignment="1">
      <alignment vertical="center"/>
    </xf>
    <xf numFmtId="1" fontId="7" fillId="5" borderId="74" xfId="0" applyNumberFormat="1" applyFont="1" applyFill="1" applyBorder="1" applyAlignment="1">
      <alignment horizontal="center" vertical="center" wrapText="1"/>
    </xf>
    <xf numFmtId="0" fontId="6" fillId="0" borderId="67" xfId="0" applyFont="1" applyBorder="1" applyAlignment="1">
      <alignment horizontal="center"/>
    </xf>
    <xf numFmtId="0" fontId="18" fillId="8" borderId="27" xfId="0" applyFont="1" applyFill="1" applyBorder="1"/>
    <xf numFmtId="0" fontId="7" fillId="1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10" borderId="15" xfId="0" applyFont="1" applyFill="1" applyBorder="1"/>
    <xf numFmtId="9" fontId="12" fillId="5" borderId="59" xfId="3" applyFont="1" applyFill="1" applyBorder="1" applyAlignment="1">
      <alignment horizontal="center" vertical="center"/>
    </xf>
    <xf numFmtId="9" fontId="6" fillId="0" borderId="27" xfId="3" applyFont="1" applyBorder="1" applyAlignment="1">
      <alignment horizontal="center"/>
    </xf>
    <xf numFmtId="9" fontId="6" fillId="0" borderId="34" xfId="3" applyFont="1" applyBorder="1" applyAlignment="1">
      <alignment horizontal="center"/>
    </xf>
    <xf numFmtId="9" fontId="6" fillId="0" borderId="0" xfId="3" applyFont="1"/>
    <xf numFmtId="9" fontId="10" fillId="0" borderId="0" xfId="3" applyFont="1" applyAlignment="1">
      <alignment horizontal="center"/>
    </xf>
    <xf numFmtId="9" fontId="0" fillId="0" borderId="0" xfId="3" applyFont="1"/>
    <xf numFmtId="9" fontId="12" fillId="5" borderId="51" xfId="3" applyFont="1" applyFill="1" applyBorder="1" applyAlignment="1">
      <alignment horizontal="center" vertical="center"/>
    </xf>
    <xf numFmtId="9" fontId="6" fillId="8" borderId="2" xfId="3" applyFont="1" applyFill="1" applyBorder="1" applyAlignment="1">
      <alignment horizontal="center"/>
    </xf>
    <xf numFmtId="9" fontId="6" fillId="0" borderId="1" xfId="3" applyFont="1" applyBorder="1" applyAlignment="1">
      <alignment horizontal="center"/>
    </xf>
    <xf numFmtId="9" fontId="6" fillId="8" borderId="1" xfId="3" applyFont="1" applyFill="1" applyBorder="1" applyAlignment="1">
      <alignment horizontal="center"/>
    </xf>
    <xf numFmtId="9" fontId="10" fillId="0" borderId="20" xfId="3" applyFont="1" applyBorder="1" applyAlignment="1">
      <alignment horizontal="center"/>
    </xf>
    <xf numFmtId="0" fontId="9" fillId="0" borderId="75" xfId="0" applyFont="1" applyBorder="1" applyAlignment="1">
      <alignment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9" fontId="26" fillId="0" borderId="30" xfId="0" applyNumberFormat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9" fontId="26" fillId="0" borderId="27" xfId="0" applyNumberFormat="1" applyFont="1" applyBorder="1" applyAlignment="1">
      <alignment horizontal="center" vertical="center" wrapText="1"/>
    </xf>
    <xf numFmtId="1" fontId="24" fillId="14" borderId="48" xfId="0" applyNumberFormat="1" applyFont="1" applyFill="1" applyBorder="1" applyAlignment="1">
      <alignment horizontal="center" vertical="center" wrapText="1"/>
    </xf>
    <xf numFmtId="1" fontId="24" fillId="14" borderId="49" xfId="0" applyNumberFormat="1" applyFont="1" applyFill="1" applyBorder="1" applyAlignment="1">
      <alignment horizontal="center" vertical="center" wrapText="1"/>
    </xf>
    <xf numFmtId="1" fontId="24" fillId="14" borderId="51" xfId="0" applyNumberFormat="1" applyFont="1" applyFill="1" applyBorder="1" applyAlignment="1">
      <alignment horizontal="center" vertical="center" wrapText="1"/>
    </xf>
    <xf numFmtId="1" fontId="27" fillId="14" borderId="52" xfId="0" applyNumberFormat="1" applyFont="1" applyFill="1" applyBorder="1" applyAlignment="1">
      <alignment horizontal="center" vertical="center" wrapText="1"/>
    </xf>
    <xf numFmtId="9" fontId="27" fillId="14" borderId="51" xfId="3" applyFont="1" applyFill="1" applyBorder="1" applyAlignment="1">
      <alignment horizontal="center" vertical="center" wrapText="1"/>
    </xf>
    <xf numFmtId="0" fontId="28" fillId="0" borderId="29" xfId="0" applyFont="1" applyBorder="1"/>
    <xf numFmtId="0" fontId="28" fillId="0" borderId="31" xfId="0" applyFont="1" applyBorder="1"/>
    <xf numFmtId="0" fontId="29" fillId="0" borderId="31" xfId="0" applyFont="1" applyBorder="1"/>
    <xf numFmtId="0" fontId="28" fillId="0" borderId="32" xfId="0" applyFont="1" applyBorder="1"/>
    <xf numFmtId="0" fontId="28" fillId="0" borderId="3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0" fontId="28" fillId="0" borderId="34" xfId="0" applyFont="1" applyBorder="1" applyAlignment="1">
      <alignment horizontal="center"/>
    </xf>
    <xf numFmtId="0" fontId="30" fillId="0" borderId="31" xfId="0" applyFont="1" applyBorder="1" applyAlignment="1">
      <alignment horizontal="center"/>
    </xf>
    <xf numFmtId="9" fontId="30" fillId="0" borderId="27" xfId="3" applyFont="1" applyBorder="1" applyAlignment="1">
      <alignment horizontal="center"/>
    </xf>
    <xf numFmtId="0" fontId="30" fillId="0" borderId="32" xfId="0" applyFont="1" applyBorder="1" applyAlignment="1">
      <alignment horizontal="center"/>
    </xf>
    <xf numFmtId="9" fontId="30" fillId="0" borderId="34" xfId="3" applyFont="1" applyBorder="1" applyAlignment="1">
      <alignment horizontal="center"/>
    </xf>
    <xf numFmtId="0" fontId="31" fillId="14" borderId="48" xfId="0" applyFont="1" applyFill="1" applyBorder="1" applyAlignment="1">
      <alignment horizontal="center" vertical="center" wrapText="1"/>
    </xf>
    <xf numFmtId="0" fontId="31" fillId="14" borderId="51" xfId="0" applyFont="1" applyFill="1" applyBorder="1" applyAlignment="1">
      <alignment horizontal="center" vertical="center" wrapText="1"/>
    </xf>
    <xf numFmtId="1" fontId="31" fillId="14" borderId="48" xfId="0" applyNumberFormat="1" applyFont="1" applyFill="1" applyBorder="1" applyAlignment="1">
      <alignment horizontal="center" vertical="center" wrapText="1"/>
    </xf>
    <xf numFmtId="1" fontId="31" fillId="14" borderId="49" xfId="0" applyNumberFormat="1" applyFont="1" applyFill="1" applyBorder="1" applyAlignment="1">
      <alignment horizontal="center" vertical="center" wrapText="1"/>
    </xf>
    <xf numFmtId="1" fontId="31" fillId="14" borderId="51" xfId="0" applyNumberFormat="1" applyFont="1" applyFill="1" applyBorder="1" applyAlignment="1">
      <alignment horizontal="center" vertical="center" wrapText="1"/>
    </xf>
    <xf numFmtId="0" fontId="31" fillId="14" borderId="58" xfId="0" applyFont="1" applyFill="1" applyBorder="1" applyAlignment="1">
      <alignment horizontal="center" vertical="center"/>
    </xf>
    <xf numFmtId="9" fontId="31" fillId="14" borderId="59" xfId="3" applyFont="1" applyFill="1" applyBorder="1" applyAlignment="1">
      <alignment horizontal="center" vertical="center"/>
    </xf>
    <xf numFmtId="0" fontId="28" fillId="14" borderId="30" xfId="0" applyFont="1" applyFill="1" applyBorder="1"/>
    <xf numFmtId="0" fontId="29" fillId="14" borderId="27" xfId="0" applyFont="1" applyFill="1" applyBorder="1" applyAlignment="1">
      <alignment vertical="center"/>
    </xf>
    <xf numFmtId="0" fontId="28" fillId="14" borderId="27" xfId="0" applyFont="1" applyFill="1" applyBorder="1"/>
    <xf numFmtId="0" fontId="28" fillId="14" borderId="27" xfId="0" applyFont="1" applyFill="1" applyBorder="1" applyAlignment="1">
      <alignment vertical="center"/>
    </xf>
    <xf numFmtId="0" fontId="29" fillId="14" borderId="34" xfId="0" applyFont="1" applyFill="1" applyBorder="1" applyAlignment="1">
      <alignment vertical="center"/>
    </xf>
    <xf numFmtId="0" fontId="28" fillId="14" borderId="29" xfId="0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29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/>
    </xf>
    <xf numFmtId="0" fontId="28" fillId="14" borderId="31" xfId="0" applyFont="1" applyFill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3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8" fillId="14" borderId="32" xfId="0" applyFont="1" applyFill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2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/>
    </xf>
    <xf numFmtId="9" fontId="28" fillId="0" borderId="59" xfId="3" applyFont="1" applyBorder="1" applyAlignment="1">
      <alignment horizontal="center"/>
    </xf>
    <xf numFmtId="9" fontId="28" fillId="0" borderId="27" xfId="3" applyFont="1" applyBorder="1" applyAlignment="1">
      <alignment horizontal="center"/>
    </xf>
    <xf numFmtId="9" fontId="28" fillId="0" borderId="34" xfId="3" applyFont="1" applyBorder="1" applyAlignment="1">
      <alignment horizontal="center"/>
    </xf>
    <xf numFmtId="0" fontId="32" fillId="14" borderId="48" xfId="0" applyFont="1" applyFill="1" applyBorder="1" applyAlignment="1">
      <alignment horizontal="center" vertical="center" wrapText="1"/>
    </xf>
    <xf numFmtId="0" fontId="32" fillId="14" borderId="50" xfId="0" applyFont="1" applyFill="1" applyBorder="1" applyAlignment="1">
      <alignment horizontal="center" vertical="center" wrapText="1"/>
    </xf>
    <xf numFmtId="1" fontId="32" fillId="14" borderId="48" xfId="0" applyNumberFormat="1" applyFont="1" applyFill="1" applyBorder="1" applyAlignment="1">
      <alignment horizontal="center" vertical="center" wrapText="1"/>
    </xf>
    <xf numFmtId="1" fontId="32" fillId="14" borderId="49" xfId="0" applyNumberFormat="1" applyFont="1" applyFill="1" applyBorder="1" applyAlignment="1">
      <alignment horizontal="center" vertical="center" wrapText="1"/>
    </xf>
    <xf numFmtId="1" fontId="32" fillId="14" borderId="51" xfId="0" applyNumberFormat="1" applyFont="1" applyFill="1" applyBorder="1" applyAlignment="1">
      <alignment horizontal="center" vertical="center" wrapText="1"/>
    </xf>
    <xf numFmtId="1" fontId="32" fillId="14" borderId="52" xfId="0" applyNumberFormat="1" applyFont="1" applyFill="1" applyBorder="1" applyAlignment="1">
      <alignment horizontal="center" vertical="center" wrapText="1"/>
    </xf>
    <xf numFmtId="0" fontId="32" fillId="14" borderId="74" xfId="0" applyFont="1" applyFill="1" applyBorder="1" applyAlignment="1">
      <alignment horizontal="center" vertical="center"/>
    </xf>
    <xf numFmtId="9" fontId="32" fillId="14" borderId="73" xfId="3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9" fontId="6" fillId="0" borderId="26" xfId="3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9" fontId="10" fillId="0" borderId="28" xfId="3" applyFont="1" applyBorder="1" applyAlignment="1">
      <alignment horizontal="center"/>
    </xf>
    <xf numFmtId="1" fontId="33" fillId="5" borderId="48" xfId="0" applyNumberFormat="1" applyFont="1" applyFill="1" applyBorder="1" applyAlignment="1">
      <alignment horizontal="center" vertical="center" wrapText="1"/>
    </xf>
    <xf numFmtId="1" fontId="33" fillId="5" borderId="49" xfId="0" applyNumberFormat="1" applyFont="1" applyFill="1" applyBorder="1" applyAlignment="1">
      <alignment horizontal="center" vertical="center" wrapText="1"/>
    </xf>
    <xf numFmtId="1" fontId="33" fillId="5" borderId="50" xfId="0" applyNumberFormat="1" applyFont="1" applyFill="1" applyBorder="1" applyAlignment="1">
      <alignment horizontal="center" vertical="center" wrapText="1"/>
    </xf>
    <xf numFmtId="1" fontId="33" fillId="5" borderId="51" xfId="0" applyNumberFormat="1" applyFont="1" applyFill="1" applyBorder="1" applyAlignment="1">
      <alignment horizontal="center" vertical="center" wrapText="1"/>
    </xf>
    <xf numFmtId="1" fontId="33" fillId="5" borderId="52" xfId="0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4" fillId="0" borderId="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4" fillId="0" borderId="26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76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35" fillId="0" borderId="76" xfId="0" applyFont="1" applyBorder="1" applyAlignment="1">
      <alignment horizontal="center"/>
    </xf>
    <xf numFmtId="0" fontId="34" fillId="0" borderId="33" xfId="0" applyFont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6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/>
    </xf>
    <xf numFmtId="0" fontId="35" fillId="0" borderId="66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9" fontId="35" fillId="0" borderId="0" xfId="0" applyNumberFormat="1" applyFont="1"/>
    <xf numFmtId="0" fontId="9" fillId="0" borderId="31" xfId="0" applyFont="1" applyBorder="1" applyAlignment="1">
      <alignment vertical="center" wrapText="1"/>
    </xf>
    <xf numFmtId="0" fontId="22" fillId="5" borderId="28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left" vertical="center"/>
    </xf>
    <xf numFmtId="0" fontId="9" fillId="6" borderId="69" xfId="0" applyFont="1" applyFill="1" applyBorder="1" applyAlignment="1">
      <alignment horizontal="left" vertical="center"/>
    </xf>
    <xf numFmtId="1" fontId="8" fillId="4" borderId="69" xfId="0" applyNumberFormat="1" applyFont="1" applyFill="1" applyBorder="1" applyAlignment="1">
      <alignment horizontal="left" vertical="center"/>
    </xf>
    <xf numFmtId="0" fontId="8" fillId="4" borderId="69" xfId="0" applyFont="1" applyFill="1" applyBorder="1" applyAlignment="1">
      <alignment horizontal="left" vertical="center"/>
    </xf>
    <xf numFmtId="0" fontId="17" fillId="4" borderId="69" xfId="0" applyFont="1" applyFill="1" applyBorder="1" applyAlignment="1">
      <alignment horizontal="left" vertical="center"/>
    </xf>
    <xf numFmtId="0" fontId="9" fillId="6" borderId="70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24" fillId="14" borderId="28" xfId="0" applyFont="1" applyFill="1" applyBorder="1" applyAlignment="1">
      <alignment horizontal="center" vertical="center"/>
    </xf>
    <xf numFmtId="0" fontId="25" fillId="14" borderId="68" xfId="0" applyFont="1" applyFill="1" applyBorder="1" applyAlignment="1">
      <alignment horizontal="left" vertical="center" wrapText="1"/>
    </xf>
    <xf numFmtId="0" fontId="25" fillId="14" borderId="69" xfId="0" applyFont="1" applyFill="1" applyBorder="1" applyAlignment="1">
      <alignment horizontal="left" vertical="center" wrapText="1"/>
    </xf>
    <xf numFmtId="0" fontId="25" fillId="14" borderId="77" xfId="0" applyFont="1" applyFill="1" applyBorder="1" applyAlignment="1">
      <alignment horizontal="left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6" fillId="0" borderId="75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9" fontId="26" fillId="0" borderId="76" xfId="0" applyNumberFormat="1" applyFont="1" applyBorder="1" applyAlignment="1">
      <alignment horizontal="center" vertical="center" wrapText="1"/>
    </xf>
    <xf numFmtId="9" fontId="26" fillId="0" borderId="30" xfId="0" applyNumberFormat="1" applyFont="1" applyBorder="1" applyAlignment="1">
      <alignment horizontal="center" vertical="center" wrapText="1"/>
    </xf>
    <xf numFmtId="0" fontId="25" fillId="0" borderId="75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 wrapText="1"/>
    </xf>
    <xf numFmtId="0" fontId="22" fillId="5" borderId="36" xfId="0" applyFont="1" applyFill="1" applyBorder="1" applyAlignment="1">
      <alignment horizontal="center" vertical="center" wrapText="1"/>
    </xf>
    <xf numFmtId="0" fontId="21" fillId="5" borderId="35" xfId="0" applyFont="1" applyFill="1" applyBorder="1" applyAlignment="1">
      <alignment horizontal="center" vertical="center" wrapText="1"/>
    </xf>
    <xf numFmtId="0" fontId="21" fillId="5" borderId="36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39" xfId="0" applyFont="1" applyFill="1" applyBorder="1" applyAlignment="1">
      <alignment horizontal="center" vertical="center" wrapText="1"/>
    </xf>
    <xf numFmtId="0" fontId="21" fillId="5" borderId="40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0" fontId="21" fillId="5" borderId="45" xfId="0" applyFont="1" applyFill="1" applyBorder="1" applyAlignment="1">
      <alignment horizontal="center" vertical="center" wrapText="1"/>
    </xf>
    <xf numFmtId="0" fontId="21" fillId="5" borderId="46" xfId="0" applyFont="1" applyFill="1" applyBorder="1" applyAlignment="1">
      <alignment horizontal="center" vertical="center" wrapText="1"/>
    </xf>
    <xf numFmtId="0" fontId="21" fillId="5" borderId="47" xfId="0" applyFont="1" applyFill="1" applyBorder="1" applyAlignment="1">
      <alignment horizontal="center" vertical="center" wrapText="1"/>
    </xf>
    <xf numFmtId="0" fontId="21" fillId="5" borderId="42" xfId="0" applyFont="1" applyFill="1" applyBorder="1" applyAlignment="1">
      <alignment horizontal="center" vertical="center" wrapText="1"/>
    </xf>
    <xf numFmtId="0" fontId="21" fillId="5" borderId="43" xfId="0" applyFont="1" applyFill="1" applyBorder="1" applyAlignment="1">
      <alignment horizontal="center" vertical="center" wrapText="1"/>
    </xf>
    <xf numFmtId="0" fontId="21" fillId="5" borderId="4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20" fillId="5" borderId="35" xfId="0" applyFont="1" applyFill="1" applyBorder="1" applyAlignment="1">
      <alignment horizontal="center" vertical="center" wrapText="1"/>
    </xf>
    <xf numFmtId="0" fontId="20" fillId="5" borderId="36" xfId="0" applyFont="1" applyFill="1" applyBorder="1" applyAlignment="1">
      <alignment horizontal="center" vertical="center" wrapText="1"/>
    </xf>
    <xf numFmtId="0" fontId="20" fillId="5" borderId="37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20" fillId="5" borderId="40" xfId="0" applyFont="1" applyFill="1" applyBorder="1" applyAlignment="1">
      <alignment horizontal="center" vertical="center" wrapText="1"/>
    </xf>
    <xf numFmtId="0" fontId="20" fillId="5" borderId="41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7" fillId="5" borderId="55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20" fillId="5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9" fontId="0" fillId="0" borderId="0" xfId="3" applyFont="1" applyAlignment="1">
      <alignment horizontal="right" vertical="center"/>
    </xf>
    <xf numFmtId="0" fontId="4" fillId="5" borderId="7" xfId="0" applyFont="1" applyFill="1" applyBorder="1" applyAlignment="1">
      <alignment horizontal="center" vertical="center" wrapText="1"/>
    </xf>
    <xf numFmtId="0" fontId="20" fillId="5" borderId="45" xfId="0" applyFont="1" applyFill="1" applyBorder="1" applyAlignment="1">
      <alignment horizontal="center" vertical="center" wrapText="1"/>
    </xf>
    <xf numFmtId="0" fontId="20" fillId="5" borderId="61" xfId="0" applyFont="1" applyFill="1" applyBorder="1" applyAlignment="1">
      <alignment horizontal="center" vertical="center" wrapText="1"/>
    </xf>
    <xf numFmtId="0" fontId="20" fillId="5" borderId="46" xfId="0" applyFont="1" applyFill="1" applyBorder="1" applyAlignment="1">
      <alignment horizontal="center" vertical="center" wrapText="1"/>
    </xf>
    <xf numFmtId="0" fontId="20" fillId="5" borderId="47" xfId="0" applyFont="1" applyFill="1" applyBorder="1" applyAlignment="1">
      <alignment horizontal="center" vertical="center" wrapText="1"/>
    </xf>
    <xf numFmtId="0" fontId="20" fillId="5" borderId="42" xfId="0" applyFont="1" applyFill="1" applyBorder="1" applyAlignment="1">
      <alignment horizontal="center" vertical="center" wrapText="1"/>
    </xf>
    <xf numFmtId="0" fontId="20" fillId="5" borderId="43" xfId="0" applyFont="1" applyFill="1" applyBorder="1" applyAlignment="1">
      <alignment horizontal="center" vertical="center" wrapText="1"/>
    </xf>
    <xf numFmtId="0" fontId="20" fillId="5" borderId="44" xfId="0" applyFont="1" applyFill="1" applyBorder="1" applyAlignment="1">
      <alignment horizontal="center" vertical="center" wrapText="1"/>
    </xf>
    <xf numFmtId="0" fontId="20" fillId="5" borderId="57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7" fillId="5" borderId="64" xfId="0" applyFont="1" applyFill="1" applyBorder="1" applyAlignment="1">
      <alignment horizontal="center" vertical="center" wrapText="1"/>
    </xf>
    <xf numFmtId="0" fontId="7" fillId="5" borderId="65" xfId="0" applyFont="1" applyFill="1" applyBorder="1" applyAlignment="1">
      <alignment horizontal="center" vertical="center" wrapText="1"/>
    </xf>
    <xf numFmtId="0" fontId="33" fillId="5" borderId="35" xfId="0" applyFont="1" applyFill="1" applyBorder="1" applyAlignment="1">
      <alignment horizontal="center" vertical="center" wrapText="1"/>
    </xf>
    <xf numFmtId="0" fontId="33" fillId="5" borderId="36" xfId="0" applyFont="1" applyFill="1" applyBorder="1" applyAlignment="1">
      <alignment horizontal="center" vertical="center" wrapText="1"/>
    </xf>
    <xf numFmtId="0" fontId="33" fillId="5" borderId="37" xfId="0" applyFont="1" applyFill="1" applyBorder="1" applyAlignment="1">
      <alignment horizontal="center" vertical="center" wrapText="1"/>
    </xf>
    <xf numFmtId="0" fontId="33" fillId="5" borderId="45" xfId="0" applyFont="1" applyFill="1" applyBorder="1" applyAlignment="1">
      <alignment horizontal="center" vertical="center" wrapText="1"/>
    </xf>
    <xf numFmtId="0" fontId="33" fillId="5" borderId="61" xfId="0" applyFont="1" applyFill="1" applyBorder="1" applyAlignment="1">
      <alignment horizontal="center" vertical="center" wrapText="1"/>
    </xf>
    <xf numFmtId="0" fontId="33" fillId="5" borderId="46" xfId="0" applyFont="1" applyFill="1" applyBorder="1" applyAlignment="1">
      <alignment horizontal="center" vertical="center" wrapText="1"/>
    </xf>
    <xf numFmtId="0" fontId="33" fillId="5" borderId="47" xfId="0" applyFont="1" applyFill="1" applyBorder="1" applyAlignment="1">
      <alignment horizontal="center" vertical="center" wrapText="1"/>
    </xf>
    <xf numFmtId="0" fontId="33" fillId="5" borderId="42" xfId="0" applyFont="1" applyFill="1" applyBorder="1" applyAlignment="1">
      <alignment horizontal="center" vertical="center" wrapText="1"/>
    </xf>
    <xf numFmtId="0" fontId="33" fillId="5" borderId="43" xfId="0" applyFont="1" applyFill="1" applyBorder="1" applyAlignment="1">
      <alignment horizontal="center" vertical="center" wrapText="1"/>
    </xf>
    <xf numFmtId="0" fontId="33" fillId="5" borderId="44" xfId="0" applyFont="1" applyFill="1" applyBorder="1" applyAlignment="1">
      <alignment horizontal="center" vertical="center" wrapText="1"/>
    </xf>
    <xf numFmtId="0" fontId="33" fillId="5" borderId="38" xfId="0" applyFont="1" applyFill="1" applyBorder="1" applyAlignment="1">
      <alignment horizontal="center" vertical="center" wrapText="1"/>
    </xf>
    <xf numFmtId="0" fontId="33" fillId="5" borderId="40" xfId="0" applyFont="1" applyFill="1" applyBorder="1" applyAlignment="1">
      <alignment horizontal="center" vertical="center" wrapText="1"/>
    </xf>
    <xf numFmtId="0" fontId="33" fillId="5" borderId="41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 xr:uid="{7843CDC1-1B30-4E87-BE38-2F3F3406DAEE}"/>
    <cellStyle name="Normal" xfId="0" builtinId="0"/>
    <cellStyle name="Porcentaje" xfId="3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9BC2E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_xlchart.v5.3</cx:f>
        <cx:nf>_xlchart.v5.2</cx:nf>
      </cx:strDim>
      <cx:strDim type="cat">
        <cx:f>_xlchart.v5.1</cx:f>
        <cx:nf>_xlchart.v5.0</cx:nf>
      </cx:strDim>
    </cx:data>
  </cx:chartData>
  <cx:chart>
    <cx:title pos="t" align="ctr" overlay="0">
      <cx:tx>
        <cx:txData>
          <cx:v>Jurisdicciones Nacionales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Jurisdicciones Nacionales</a:t>
          </a:r>
        </a:p>
      </cx:txPr>
    </cx:title>
    <cx:plotArea>
      <cx:plotAreaRegion>
        <cx:series layoutId="regionMap" uniqueId="{D65A2B17-A33E-4342-ABEF-A5C04181EEB0}">
          <cx:tx>
            <cx:txData>
              <cx:f>_xlchart.v5.2</cx:f>
              <cx:v>Ciudad</cx:v>
            </cx:txData>
          </cx:tx>
          <cx:dataId val="0"/>
          <cx:layoutPr>
            <cx:geography cultureLanguage="es-ES" cultureRegion="CO" attribution="Con tecnología de Bing">
              <cx:geoCache provider="{E9337A44-BEBE-4D9F-B70C-5C5E7DAFC167}">
                <cx:binary>7HtZjt04l+ZWEn5uOUWJlMhCZQE/pTvEHI7wEPYLEQ6HSUoUqYGiKO2mF9APjVrCv7E+kXY6064c
/gQSjepE3xcjLkVdiofnfMOR//0h/tuDebwfv4udsdO/PcQfninv+3/7/vvpQT1299PzTj+MbnIf
/fMH133vPn7UD4/ffxjvF23l91mK8PcP6n70j/HZf/w73E0+unP3cO+1sy/mx3G9eZxm46ffGfvV
oe8e3Gz903QJd/rhWeWM697r+2ff3X/otK315Ef94BGMKPfgnn33aL3268u1f/zh2VeXPPvu+29/
4b+s5jsDC/bzB5hLnhcsy3FKMfv8efadcVZ+Hk7K4nlBaF7SIv30KX767cv7DuY/Leef//nTd7+2
nh9Xc//hw/g4TfA0P/7787yv1g5fH6+e/fZe6MlVn/apck+Lr+BieNrvv47Df/kCnv+bS34Rqm83
64+Gfnt1Xz3KU6Qep/vx93bmz0WKPc/hg9FPgUjLbyKVPydPISqL7EskP52Sz5H6o+X8RqA+Tfvq
4eDZdrd/mzj9Y7yfHyDT/qqUgoyBT0lI8TkO9JtAoec/ptJvBeqP1/Prkfpp3jeh+sfNP/42obp0
UHm/+/D43e299ff2w+NfmF/0OcaoZBmmn8OWfRO2/HmKYbgs808XQFh/mV9/bm2/HsJfu8c34by8
/fuE8x8AYm6Yn2Dur0q+8lNuUUI/wVWafxNF8vtV8l9a0q8H7xdTv4nZPy5f/m1SkDujw1+Ma0WR
4p8ZBvomYvg5TbO8SEn+KaQw/su8gwX983/9wYp+PWA/z/wmXvzq/G8Tr4tH/xem12eOQUn5G9gG
RfLp81vY9ker+fVAfZr1TZAudn+jpLpv3HfVX0tDMsCzLMsYQZ/SJv0Wz4CnpGWW0/IzTyFf59Uf
LufXY/V52jfBqv7x6m+TUdxJ5//5P3/arV/TPL+iSv5IV3wSjj/u6bea8k9Ijv9/hNb/jtLwl+zm
K6X/J9U6fp5C3UUF+5bVZM9ZSinK8Wfa861K/2In/PZKfiOdv8z8at2gAL8M/D+myv/5n+MH9/4v
xEQKwhzjEqLy0+cbAgMeC3wywn4jOP/Cin4jOF9mfltur27+NuX28n7U//zff6HlhZ4TCshY0B/t
EgBHIJRfWV7lc5APBGTeZ+TEP5X6T0bKv7CgXw/Xl4nfROvL9/+XU+y3TbEvjmF97+93P1qNv8Cv
3x/9CcK+mfp7Cu9TUTr58MMzlKK0YBisrS8u5tN9viL8X/lqX096vJ/8D8+SMntOIYRZgVBKc0Yx
RHB5/DSEnyP4JqUFAclBEIFKacFVUE+//ZwWZYGAMWFckDwHwjS5+WmofA4DOWWwtAzlcFX2xf29
dmaVzn7Zk89/f2fn7tpp66cfnoG9+uy7/tN1T+sl5MlDwGC8spShEh4Yynn/cH8DFjNcjv4HdaOb
jSnyOh8dfb+1oTkPdHaML0mPPxZ50r62Ki1CRUTvDuPqOl2lqEvui3Zqr+ZlXF+RTW8HL0gz8bJo
Y8ZR3onzlGmtuV4Y2nnb07rsG2q4S6llBxmm/hU8TOyrJshS8tHM7X6OmdzrVk2C96EYer66jBzm
RfWnsyzXm95M6j1VY/suTWJ5axRdz9FcpDvTTskbE1n+GJpBPaiedmcxI+mbDQ9zzQpd1mrppyub
I93xdSy6eiUFel0q0Zz7mMT9grPtsrCoO3Tw7D1Pc6ze5MpRV+VodGcYFvVq6UqM+OTb7u3oxHAb
J6SO6yJQJSYbT/thUy0voxx2YgnuTcsW8oomilzTHGdvUJ70+7Qo5jMWW99xHMex5AtcdTQIhzvi
vemqOZBkvzGSX0tmpo9hbWfPFS1b3marPeQio7eddwTvZL6ZazEV5sjKwRIe+ql/HUWIl4rp5Gqw
Lc554/P0jXZpeUz7WUx8GrLkVBYhO+tUYpZdsYzWVAJn5ZvZSjXxvg/0LM8yey58zCwnad7tTGnQ
B4Xx+p7EMdU8FH04x17FsW6Sabkdscx2axDxemI5nbk3DB+ylWhZDay1L0skcThOISDElVvoK780
YqrLxPavRyXbvR2y7aVbM3OFBt8dnZn7g1iG7nTYtgzzdDHJoVia8T22g4FgmP50aVv7oVmnouDW
RXskvlH10ET9DnYsRk7mfD6nVGQvklkSXbmxEIRPBLdHjfx8m8uNrhxPZbwOuRXvjRUZH5t0bHlB
VGrqrEFIczPIcJOYMZmrtYl+qRKxoVMp5vFjlqRurpKtoY9SlNmtzXT3nmVe7/DoC8dRurIz4mkq
ee7b8cyhfr7Iis2Ne0ITehA4J4aXvtw2Pheqfa1Ub3d9mvk9CngpebJ4tu/bzqR8oVqfDiiVJ4l9
ykA3UKa4EzI8DHTKHpcxdI+mHcWLUTX5VE2W4VrmzJ5m27BNVWyzhdWmzOxcF1LZY94vXc5Tk6wf
MGaiWoLPzkWGylcmxbreyBpv1dCIfZjaIvJWMXfs7DK9Itg11zQs+nqjSBzmuQmXuO/XS+GG/qxM
5nFvKCbnSdc2mndl63YyzrnalYMULTej6nejjVnknR3VHVSWqHi+ltOrIsu3B7l26Xk2o/UQo2An
rqTtpV6z835eX7pg6mHFF1arOod1XSWDJ3tZ4raaTB/OQsjeJrOlshpJ56u0JUXPjUzkgbBe7LJI
povVKhN2WTHTvevs3POJzcXRrdKqakoL9VHRRp+sMgkvXJyR4h11etnBcSV3aJVLstdbm2IO55x1
54tSTeASj8pwitMirYx28aUTeuwqEWd7Ejoyn61zqc9HrPMp5zKZnDmqouzTCkXVvgn5ZC9F5oPf
Nx1e7qyjy1vRQjryfLZlxklBm7frFuamzrvJE544Rt5tJaJnrLBiJykxpJarZycSGPvFUCLfVrag
2wtllRcnZS66ahibtV4UYju5Fs1ZEpS56Lpm0NxtdKjBis5ejV1K7rOtJ29x4ofyGLpme9gSTCgv
k2k1PO1b2vKYYsiSsunxi4aMBWRVuW5v1BTMK6KWZoBz6ZuslqNQL5O+R+/6Zi3KCg8iudMEhVsR
7fh2hv1/M4xbHGFkXgaOu8k1XJWRXI+FUSdDWorrZQnzizm26QXq+nbgYY3z2xlQ8JBCpVh4wBnl
LA0i5zMgUFbNjZIdRK2Y74wM7gWNorncFHXvRtewa+LFRk+o9FPKVxXnj2XuurN+KvK3ounEHfKD
fv3LVt9XoPvg+nXUUn3uun758z+u+kd768fHR39x3//YAvx57Os/f+4QPrGNL+3CbyjM1xL9zwz+
GfKTgQ/zO+Rnth+0ve/ux59bVj9zoKe5P3EgcOJISrMyzYq8gHMJ7YqfORBlKUEUvsRlQQogOp85
EHlO8+JJyBRAnggrCpj1mQPlz0swk8D3ywjJS5Qy/Gc4EM6BZX/FgWjKCsC0AjoqmEE6AUf7JQeK
eEG59ibUZgZgztdhu9qiDS8B4YaTOaPr6+CHCGDQqX6ERCfLVitLqKnylOg384TyEynJfL9FsTxk
mE3HYiyTpk5FSgjPeoGuFJ7IKZRueSEDHLJ9GFZ6cGnYdkPruguZzckNHN24w8Kxmqmi22u6DLdK
bOoCZfk61brH1PGx003D8wXhqY4FaU5yGyjUBNPdASbIC4FVt1UkIeG8ZIH3pCneaTPHC1Z4X8Pm
q4Puk3i5zohVuhAft3bcNJ9xgJQDED1x5KkohJ5Aw11MlYJdO2hV0nqKff5UqtPLZMDFQTKV3XbB
L/ucIHEfRpXc+gbFk2nU6y42WVlvYl0PfQPsTzCx1kgYd2hptu62nMZ6W5TdDWJuq1bO3ekSh+XU
FKO5SH2/ni99S7hcANUzm6gHvS3+0PepvNblihXfppnczROZASczp14IleBdKcxwMZgu3G8bpXVc
lrhTy5C81sGac5QMsa2SYRn3zg/qZcair7qpxG+QZk2FV5G+tklJByAc47yDXxkuNCNhPzQ4dOc+
2+gVHWCnedhSVgWWNQBVaq23qdQ7a4moOxV8Taa8P6XWFOcWkeFywJuvmiaQGg9tv3PRqyvio7gZ
klJkNSWDOJeZNzuoosCgNB30LugoeSnm5ODzhRzaZklPnZyxq3SD0zoKul6uapSvpplZtV9VAqXT
WjyuVS7TznE/+fV6G5rLQuRtHVOg4hjKqOHzVKq9aNfx5SDT8TqPqhw4QrDGGo9bM+4wwN5jv2Xu
ejUCyJ4MumdcCd1eZMKMO9oMDeI4T9WrEdk5coBkRAHNY4/5IBr2qnBtp3iTBXQt0jjdBDvMSdWm
fgNq2KpechPS+NhtBCo16BM91IkS3bZbbcxZNTRbGPlAZg2rp+USj9iqIxpKU5WKXOQuGwIvunIt
r1KFs/5t0qV+eNOrlJymccivFVpSs5uQ6a68cOHOeERQreZYHKZN5Zdd0iYDb9OBZbyZy+JhzOf+
RdMkfa2mIR9407WurKIsi2uqCFp41Gvyzg9eC041UrthCcuZa5KlBCYm2J5q0x19Vuo31onxdmxs
czSz0L6y2yb5bHqn+apBJlaN6SZcpUwJxsNcJBXphThZ1llesk23e2ZLcRWs2I4dlezcD6mugOR6
WZEQ0Z2QGp21idd7SHv7oZWgkEhXZB2XcZxvyJraetkUhjUi7e6FpOxkGZDY24DDYVwi27cSDhPD
xL40PnaXjUjX85WN47vsiTryPBndvo9lctjU5N/hwhXvFBWsqec1KS7XzLZwmuPsdgb120XwMrvU
uUjfNZsfLwu9FhdZl9p3aKHk/ULjcgaiJHm5FEXzakqbBOSDmeTC5driQ0iKOQX22zZ3CsVin2xd
3++tbsmx7Fr5cqFqqcJMw3lvl3So2NCWNxtc30PkWPt+Wdb1zoqif1lIukFVaC26VnmcFo7HhUlO
TeIwX7o2udzwXOz8JArEQ8wmXeM4hRdtLru1tmZzdUSiOy1Fr+tpRcPV2mbZfgSFwGct6THXceEq
bdrrLPfjXJW6ac8IHsK+D87uArHyHVSHufI2J7sx6rnhg0mny8w23eulzP2LzlJ9KqZuetPOYzny
BC3o7Sqn8kbhoni3mXHq+TaXMyS0Kd9mZSYrhlmHqhHUzD4ktLuhBsGJapZSnU3z2rxagwMtmA3z
eY6S+bwVQhFeDPP8YW4xDlXTFnPHI8P0UKQyvZIh2wo+9Xo8GxMyvIlesvyY436qm9gUA58JFbuC
WH/YXFa+a00zV9jF8Qa7zgA/W9vmtNMoXuSY6bNk0/axH6Q8ASMDRF8bkwNNCsiOotse52WxL+XK
1ovOsPaddvm809OELrHKzYPIl/Xe9ljZutRZftVHIvZeDQwm982l68fkrrdqGHiXIbsvfDqAoOyz
cCeW1YxcMOrOgUfTKwx78qpRQ7HxDnyMPfzk9K6bFve6TcOAgVo6J3nRm7EGlS1e00So04UKX/du
KXf5PCxngC/2TPllPqyNYUOFmv56hhL1wTizvAeZjI7bll9JOzV3hsnhfLNIXaRyZhLQrbRzNcuk
3BdkZteuQeIkHfMpcEIDyJWIYrgQnckeIxoVyIdy62qzHnsxTccuX4Bw6OzMxiLhC1rbC70ky62J
5VQV0WUgLooeR7BkSHEdZNbvytgNc7Wwpjg0k4bsAkS4CLK1HS9KF2+7GNuv3lj712jsxU9vJH7N
WX/02X4mtP9Nye5XluZPPuqPJhjwwd+huV+6Cz97gwRmfCa3RfEcXljMgOCCfUa/MvgoAveWsKwg
6EfaWwIl/sngA3YLvi5jOC0ZeZr2hdwm+Dm0SuHFnoICs0U5+IN/ht1m8P7kN/S2JAwQGDz/DIxE
uCdYmr+kt2Ub9GSYbut8UMMVmtRs+42nDPyBZOVzUnqwHdplLm+nPiz4KNvekUvUJtHzUoYr1A8f
ty2c5GX42PgokxeRMAk24BrzFSCz0B9plAcG9JWj0dyyHF1hqP5kD+6UiTeYIVlUuRCpPWmltVnL
rc4ys99Q2oOcnWS77mzufXhpVSO3OjPpEF93dDHTWAmglNl9oM6ZakbUAgWC9W0VFE8l+EZV24Aj
1PaCa4vkeDOqIKeTuGVq45kFYfg+uHTuP4bJ6nAguW4BD1Rbxr1PwjpzIMm92QHVKu1N6JsNV9Y2
/iYFfjBVxrPBVE51C9mneVJOvDNlN+2kSwGClq0J2QGxOTVcbfAiHrCBGeCmbcHPr5txKFyF2yYm
p2KRilWwtMKcKGzLjqvQi34njHSimuOgHG9lOY+66oJNwRiMSau73QpErK8nb7w8bczSNJeNZ+v2
2qk21fIhnTr2rrSjbXgTipFxO3TJCzIQCQw+OprwpLXTfS+IgW9mZ8E0ylUaFB8TU9J3UjULkLYs
LOLd2AttUx4nHNf9PFnR3OEVaXMxjETJE49x62ob3NZXeMp1dzRgima1YjgZa0Gj296MRd6g3VrM
zNWF9QkynCWD2ywo9Gm7McIhOCaZT7eXM6D5Wy3XBLjklKO2q5O0Wfw+wbbPng4AoxUjvoQtNVNL
r1Wrg6j6xo7J62SA9Fn5NiDGTtpVpx+TtoXnG+jSlAe2jIzVDvzA5HQwweBd5xFKjq5LdZMC5q6T
Pp992uonWky6czijIoDN61DHRdOwQyjZVhznpJvHE0RagP2uWZeEr4lGpC6Cafx0REISEEwqo7oa
8eLy+9wuTtU6K1cPXtPcupuo0aZ3uVeSnGOQju0JJGhOa9/0vXPchq0tPA8S5aQmoxwVjEO9qEIb
mDoQN03pfjCjRjs9M728b9e83N7lqUlFpfOE5CcUnk3tO5p223FpsQlwKFkq1StGG7vtNlmGcify
Tb1hYjHoftCjYffCT014Obhkcw8bsPt8P5oIJvnQjrSvynZd3TVLFFVH7MAmPhg3lYFxt8bpdkgh
1LUqvVnu9NjMql4y3dgPxBkmLECUXsJuNB6X4onx6pI3E8mWXTY4NIC3StW01mXYmmW/TFs/niEn
wJTzPCnGOEHtgbJznqLMiBcyA4exBnAc1tNem7DtQdmwUOfTlsq7zG7dWavKNamEtLE9wTMAetWG
OfQnwFSXlgsNHutZo4oUtkWZwp+aTS1tLT3rymotaUAnFG4zcudjv+4G7zTak5EsWa1j0OA3rTlQ
syNrs1ydrn7q0wcWG013up3TYh8DnbbzYoF8OGvSdi3P5qQfh33SzjTnKsp1eAvuKllqp8uhOWui
iua0xCZ5T6c0+v0otjJ7zxIHcjjtWbSH0eVY1iFiOg2gkMFzNdxENI833db300M5UvoybTLTV5st
5JlEEeUVaXryRpgwo0r2uJMnky1gn9Fg2MYXM0JMoFGSlLvJYQolt++Tt63CzPIUvOpqybyIPO3K
5hBaMtwwqDi2GjfR+IpgeAeFG5+O4HT+3DmA8jXqGkET6Owv7BxAm8bJjH/qD/RYFEm9zW0uQNSr
qawT3Pt1h9qsBYragol3bwKmtiJZGrd6xBhaRzpzU3ss0421xy0AfS/4mKXrcmhk0UhwTuaVaT4K
ka87mpR9OC0WbexRCFK8W7osk+cdUczIo1iXcfgIhmCyvpp60/mu8mQCMt5sCoqKf0UzUcmMXctU
3YDzcRZZMVSpXU7LFfxIoM8v40BvhhIvFZx4y0uUed7gRe8jScqqnbqCF3CmjilO9FG6YjgVYKjs
0lkiDhh85y25nnp6sJN/0YDu5dq5iSfpFupFAI2XRW54Y/1FgtF52+mBl2u+gL1pr0qHXo+tuiVo
pRyt5nHR8QW0AgJ4+5mEFs70KGNyL4viqskBoLp1qdSa+1M0TYR7sFXPwQXBb/LM5hxUVTgdTXu0
Qakzmm/pgQw5oIuh3V4OyciXaVAVNAtvl56dUfBLOJjQ0FBxtt8R0Bh3KZFzRSEmvQRpQVpRnpq+
YweUOfnC22aRdWOfLJ95sd3VggqV7pHw+JCq/oMkna1UAp0CAxVqF9riXietPFdxcjvguwPcmbUg
8TuAs3TDlNPeX61KgX9v7OUa18hHgIgbp3Wxp4ZcQs3391Bq7pIVgShv8lPQiC8TrcxugVhD96FR
XBB1z9wA5l0X/UG4ZeJM446PpWP7lIzZo2+AZ296+ViuUe1ZujbVbMrTpFM32daxiyKGFyFLFW+d
zQ/tHFdI8F5Uvu/vjWvxzaoW9RqQpjv1ivS1iy25W33SntnNgbIPoM08oGSlkX2/jiN0WPv5fEuG
sp5QZ+stR6KafCK5HdP2/RTSC2PMOUXdpd/W5dwOrtkH0Q9V4kixYyu9V60ceGFDw7NtZNWad2el
3JodgHo95NpVnhl3jHjdZ7O+hq1bzjGcKbd44IpD/9hBJoBI6Y+jpUc/mtfjlr13ajg2A154NpkL
TTaocYzUrJ3Ot0E1VZuNzYkndt8Ye92q9AT6uQ/YTydTGvYqB53OBDRhY9yrTB0ypbr7JmnH46Lk
h7YEimBjRw5LnLpDs7K7wGICZxodymUrKpm7QwzNgZayUnOaVe1CF8BhdwNk/JbI7Exs/fkkxQqN
CWhcrHQ6i42sDNgyVdbIZOehBV95Fdq9SNr0mCQ5pHDoQU1K3BUHZNNh3zPJXuJNu1unmulNirNw
K3OfPoL/Jm71auemivlYnITGPfFgsfpT1lvUvpp7aGkaePVx37kGeo5Ad9QZyyM+F6D9T8I4z/eA
WfFVqWl7A5eYa+opWLU9URfKjwAkJvZ7YOL0sS9TfcyBax3tyvrLudvkXfBivWzX1lcC2eJjgWl7
7e3s62IdBncJlLTF8LAIAVseg6/AhpvumBSjOVpkt/Qihn5tuDRi7aCcbW6qlmbdoI83CjafWKDT
IH9DjqqcylzXtEikgR7nGm7JqjT0jIMv1xNIQ/A+w2wKDedW2+Y0L+ZI3sFL3KU/bzwqGqgS2L0F
L62YH6lJdXkYnLEIQ1dPWtlXzI1JUU2ISWg4USRfaDNBpN0gO82ztqWR6zXqqU6XOX0xp/N4Ycsx
fb3q0QMS9Pg0XQe78nYYKajjxm9FPZcTNHa3HunAtQF5VG+4G6dDOc0+VOM4J8BypBnM3gMzZcc4
gHTgdBbovUuKNw1FdoezWD5xwAg50y9Xulx2AetHEbPbsWvilZCi4WOB4qNZbH9MJ18chhZOdJfk
RdXJrqjgf+hs3LU5uHHCpZw0DTqFcvDSlFjdxDgO11au+RkwYrDd17Q5GUN64ub0zsL/wqrjkGlw
fid4fwLnr/1I3mHTF1dZ6W47R9E7lfUjNBdSaOv70dWEDMsRJckjG2JxtaFw77by/RKmuOuWdj1t
tFYVsCILPnTnz7o+dIcJEvYC2OwEYKp0xRazvOrXFcjq5vQe+EX3cWNm3UMJ36qm02oPp9I8yYkZ
vei3hhw9ntWuwWNyA7Ii3S0M2rUaRNQZIR2tMYNONsATLSbQPmlyOklCHLxokXUAEFNyUsQcjuLQ
TAc7WOgWSnxhhqbnQ1mG86wUY9WNFLUcp069ZDZ1Z2TugR5uiELhLboLWghwsv3yYfBs2a00Ngdt
RTxhtqOVy/1rqAsKHozuzRNYQHv2ssPkQzmwCufsSASpwmoQB+P0Rub5I1rxW0vC7YwWiLt2TcXa
LnIR2FsvsOUaOCmA/Mx2ZiCY2y57m+UEUD5h4I+P7rQoocosKmzQjAWhvYnimOjiErool2Pi/w9p
17EcR7Ikv6jMUlZlXku0bgANQYK8lBEUpbXOr1/vmd03QAOGtjd7JWYQlSqEh3vgS103i1t0sd/O
AK/qbhN2Y+YOvX207OzHwLpnUSJpSAm9BUHjoPGPPR23JVHriVaTG9Kl2mQyNCtDmJ8RZVBtTbFH
isKsFru6mZfssRyHXwvpqGum+oh+1rFdSH8E3Ibucphx187EH10BlFWTPSFGkiP6ZNvM0dwtMsOD
kbeN2yu+lxFf14DH3SmR2zYkj32UrAcb32GLAYWn7vt1a4UCHdnqZ0xNsxqguPFDBBHPsVEoRgk8
YGon3AW6m7s0otKzZsbdpZ+/89n2W2dBnIT41SN1+5RE9lPfdSmqjiT3+mp4DPtiLakE9s9JvS5n
Z9z2sR7cFg52W0/5qTez32Z97mWIDQFtw1WdgmeQWOmNHksQMhY9e+2Y6qArrciri+VLmg4H0rcs
aLTlF71FsE8sdVElPbZ9cyJ2R9aADtErnkoWSNL8BLjRgY7BTyaa0cAnjwJdZZSEOxZ3t0JqLy7T
2Z/KJDrVLa9X6VT2G4bqFQ0Rq/Jk1yiX0Dy7a0QpvK5rM89O2TChuTg4hzztbPymJPEiYi+HKrEL
N5cl0JohJl6YJ4exUPinmBhvsMiNkc6tWLotn0t8jWqFJ5ca4ZmAG1DJlSCLWOdLUmxbFM0eQ1c9
zAF3G+p8kY2uvJJbA8BFfV8502GM8uOSFdRFRbFJefRFiiUgFovd0mTfgR0cO7l8zcfuacmaKYiN
VfkpATqJB7bpUBxtVJuQwBnCHCXuPIGFYiyPTshRF7gXd8ZeuI0II+f8TMtjvQA5yPLwcazmPKiL
8ola9aEALHUSqAq3y4Bf2eRsWVUCyO0Q6epAiFVvkcU164ZOAuHGGb4gV+WRC4JDgTRQtdu2AxfK
o42QBYCHma+kGbMaWE7RFV4KKkjkmakNX5qlHrdx1tNoJetlTNwendof/ZDNQ6Ci2sgN4RIxUZbZ
SAIdN6AVjRlNVjoJQQpKQ7YXpqNIYKwF0aiZHxOFRxQmyx8Lh7ZeyDiDpiWW28IW4Wqwxk4DblqK
DL5DDKtI5P3GqcZuI+2++JNTS+56WzVbAN2ouGw6rGM24P2xxCyl20d2ovA/oUxzhxiLrUccs4Uu
6hqM7FGgzYRWjmtIWMidNjrl+6zIuqNg1vBcULut1mlG4bKZ0xV0q6mm60Qneg8EZ9LHnObRtsyn
DC9KZ2G7LQuU07bh3S3pGLk1LNR3cWwvyX2dzt28zXvDDyYBGwsbXLa7uWjZuolmcpNS5DNra0qi
0uWlyKmfAe4KbL5Q10Y5t0cCMQdt0s9/4tApAxRVdJOZik5+z825JdpbcAfgvlhWepKWWQ4JLR4b
zsy+ZjL6kheT7YciTW6jlnQPtI1OlRn3wBueWNu124ohWV3sVqCVFD7GqVnhvFFH2/zHkk5s1Vg2
+qFzNLqzok+gwZzCqLkZep54fOjuxEBTd5Zqiyb2jZiLVVbxoHJIs7Y7+StP6x1FZTC21vdilpHb
z+3OxDkJUrv6ioTgtqZlFSiVLB4FbObbRVd6rCkGFHtzhlsGchiIgKsIrKgcdajPnIGskJoeh0Sd
OZTpt3ZM0MpZeg9gYwWS4LCxl+poZ3pnOTKw2lm5oxoX4DaAFYtQVychgaEM1Zj5NCIEUVJHgarC
KbAUqoZUmMntW4fvMkaTW4264FaWDEQCgAroFi8lqJqtwNcJm9YA76reb/SQg+EkUesWBD1/IlKP
ZeNx1KjSLHDVsC2FBDUM3Ly8Ogwi3igzPvAsDaKoPrUMcNBgWeALCRCeminz+sTas7B74nUvPGqy
LAhtRwe2Bb6SLUSyrW1eIHVGPxT9DhfdkDvdm6/d1KBXOoePKUf8Fax/tlrrNs363q2dWXmdAPhb
ErZOk3JCktffgDeFyBYW55LiFvjsSzXiPjvhjRMXp3RmAUXbNFqW+3wSEq3regRTDX59yKwtHdiL
ZbE98OLINbb1g2r1nSbMbNMkrfzWQiVcZXfh4hwWezn2EdmCXvTVXkzARfLU5WwD1NRvWbcVsVmX
ZopcRsogVe3GgOG0DUPKPMeZjiAY/GFRtyvMfMzT5tRJeYLbOTlW9BQ5zR8p810FBCDiSECyYrlt
WFauU4O6ZHHaP2OmAHclyxc5z75u1dEB1tnV/e/KEWcU+Wur4hNvnNoVpbUV+QDs07qNeP6rrsbA
mjleYLeSU7NBZYy0BccLJrKfVgXgJwY6nIwOJMUezSVKyD4wM98yAPkire4mJh7yRLaukF2Prqt9
N5XWDefRjVJ8K+Y5d+243PZ14yME/+hic5+FqPUWJG/Y6mq7NMkB3Ip91TpfE66+Jz0qM93UjVsP
rQuMEZ3PiJNNpB37lqLgQ32yVG4YWtztwoyBb0y20WgJL4sRdGvq1F+6Hjg8rbrWrdsz3QwU47S5
Vem4GwzasmrepBXZ6xFZVhPOu9TOV0rU+0w1gRBAU5BJgvnYZLE3L6Rw4Q2+FkSDhFLW0UpHYnBB
ntlaKfoHsvrRJdMaieZTpPjapNVLvrQ3AMkOUT78TBbQ9ATLHzMQKloj0A6ub9OW3zZ5EiMYzv4I
yDez0gNy1u+pnZ7yNPRyAzym6H84k7RcIjUeI4uBFbBuDRAUZEpUVvnY3PZx/NWpk8cqaxN3Lpto
E1ft7wrtv+AMwyPFoX5dJIA2QShOZv0yd+FLn8lVE8WPvNM/LEIbYJHIATMyb614OmZR/pXXFdgj
wANWGqwavwqzh04na+zv9CVM7e4IBJWicZDgzaN2cONyxKnD02nTWa5jGhKAtn231DYLohBN2bw/
9NDa+jWbf/M4fdYibALARmQ9pv33EVj32haxAgWn6laiV3elQIma5tthFndh3lleHRXgLGezDGot
7hOHEfjndCdn80S70HhsGUBRNsov1XCbK1mhlCv2XTPfZ1UNQmC6kuNYuovh+Wqic61WyVLpvekN
/T4kSXhc0IoDTmzIIv0RFeqJEEOPVsXaFfIovquWgntqNtFNGqcgVaKL9lOMI/VGVMvPKrLkdqkp
sn8eGnGweek8oHtj0CtfzJHnQ3duj+Fmi1AND1Yy0C3grPlQ2KT9id5D2XtTU4saaUo4rsKBzN9A
Ao82Der/vTYz/da2ov0BdOUFfDGgK84ZexnjMIiFRDiPE1CDxyL0wiW5a3OWuHFnPSoQmtfgua4q
R4Izw5MgmobhqCZQOulU38qaGBfkAeYZQlE0FBLHkkw+tRwAxKkDzg+TTzQkcAa2ButT420A9Bhd
1AYnkYkd5e0DOoK4m45aVnaZ8buE894FPErQg2pyf8lI7C3NmTqcl2jgN2CwA5i9t6paQQzd+Nqo
r0thg06XZd/t1HmpkCh7Q5xJj9djs2Fh+BUdET9XVVegCJpfQON/XmJlPcuuWqOt1AZEgCXTk/uQ
0pe24b/AHfW0bSyfOwAMxJh9XeaZeLW9xH7asMqtQ+TcVBqyledqdLb6btUmOL555Nt8MI9ObNmA
DPvnPrMOTsRuu5He9A1bfNxEexOhj+qVEe18G9HdbeMid62kS1w7lStagv+sk01lpfD4jXkGhHFb
OO2PnJCHRDbGpUP1YuyF3NB23ED5ASIsuBwW6IOAjtAY5PaWE7abF1AW4hnJTBGSdiOBVwSD6NGT
kOCmZOO4rMF5LlxAJndiqRpvmcGp0jKT30l7xhpKR6waVsjfVZOUB8UH6g7z1GzziMUPYH4nD3Np
xp1kFgAwNc23qg9zgL61YL9tXGQQxVV6GwEyDN2utSuJviao5GERpw9jw6IbOljVvtMgn7kdYRa8
pmjy30Ubwy1MVkhedJuPrmqg/VhwWz2VN9MdOL0SSPbAAl4U0ZfISvihV3G8pYbjztvFXNMVorB9
IwHObi2nEnemt4WvKipTwEAUhUSHvnLmjnF/BtrxeeCMN36X2MikYjUHOVOg3VQYKXRCC24GVm+a
vj4NMUcYLNG5AYmTLHQ7Jy3QzgalVDHr9E+rE0RzXvJDAzb2OeKVBz5Wzo5DlLDR2ir+sIlH+5Eu
zSmkGpznOMk6GKWlqI/LqCwcU6weMxXN28yUzVbzeNrRsJFB1mvyZEUgAPmimugzR+vIy+vWPmNQ
5U3PKmsd0nHahLzq1lS0Z6mATtddVDq9u+iC+2Fd2ysw3tI7awFzx01lz3oPuzQ8FbziX+xz8dWp
Ghs6clQNpemBJFgyuRmnWqAz1g/BpOxkb6NXDU/YOIjCfKxXCiT+p4x06VZOtLfduGGpP1YKkT1x
MrBP6jDfhlZkeRZTxeSRaBL7Zon5n0JGFXOXvOeFJ3qdBbSPkJQbmevqnubdQlwIe5jbGORkgH2e
KNo2yhujKflORxJ/QYc2Cwr0H2rwImNAQ9lkfkXgDvl5xuV30NAivyFANfNkmr+meVMhI03JMS3m
Dkkt6J1pJeQtS53prrVNanyw7FI7IIDAVsswR0HWyRauT8n7pb21FAATcCpZ1557pGrJ0Bt3ph3r
u2hD535ThrlBKCgjdCn70U79OGyH/F42jSxWYZ+lcWBFY/mbhpz+Cjs97QY+mG8kzJnwQNjrvoeA
JL4sfWGhBzHyeQFNNFHHOucxhY7EpN9pmc3foaaqZIAcppd7e9EWQl+h27lwuxRvGR+A6sEdJ7sb
ARsVyMiXup2QDfGWIk44Iw+Daeay+ZWP0WhcqE5as4+cGA4BZLWw2aJZgTSqj42DOiWGs9pmpAKc
z5ckeVIo2Ct/ETkHs6JEsAkGkHytNQVlyl45Axsj8CgmpE5T32frfBgWHtRc97mfa6CAUNCUogiS
tuTEhXYJuWi7QB7kNrOsUFfryYk2XRepEe0zFr6QVCe1X9AOPRo5QrjgSgT27yEQ3NxNZGTFXljn
c7vqWcTVzjidcyLDuRIcUfToMz69QYs3BXug6fIesQHaEBTgM9JwlkPQcio4N6AkMgDJv6rSQq9S
WSWcLZRWw7yKigGIqowEylr8EGQObrdnSCo0yCQHkGNFACa13fpdOQg7SKFPK/Yxoq5Cw0kWzdEe
I5UcIQYJ6Q8ps1wep2qY52OXyfJblw7TjBWwHF0Sik9b3KiRoxeCu1E0c4/kaAn1b1Yu8k9oh3Xn
GiCG3R4LKE4qHq3C6wAceWkLUoRnqcoAPwF9ZHB516t6LUlfjn4XRpDRsAl40nbQpP8tLIZmB0Ha
Qvw8Nk/hBD6EVDWkWBpMXkBqWfKzmMVQB3WvBw00oeSghxRaL/e0RyJNqr4Y9nmSIFmtAHx7YHgP
sz+EIRg5xLYUWY1QpkCEUaM9biAN83RnNeSImzm0fqQToAWgDhYgzYPMg5Ixn+rEtZbGQn/dDoej
7FvVHBYGbsvGgMuC3n+WMijvqgY4teTYORBfaoW8J6sS5NtgEyTz0eoa4zxUzBJRIGXS3tqDcSzf
jvpUehSU+PTOSTGPLkA5h/AlI1Cn19gIBy0zSIxQA6fWjMQ+ccQhdfLa7a16NFtaACp8QPM7GY9s
iEakNsZioPPYIW4mOnHgd0yyVOApzQRVSw7QoHZB3bOyYBJgx+6pjZQhoGOJBHl0LDq7Fdg2OijT
zoLkkBB+qEHaARhCRyBMEAimv2YDiaELMRiSSJkuq6mp1GkEg1z4YPDYo4uKLuYejdH6Rymn0Wcq
CKjyXr1M8wMoQ12EMgwsT2Vmpk7QH+UvqTSd2YL/GTePkIZJuuptCxU+6aIarGukb+GX3GZzcaRx
l4Begt8yo4MWD4jWc8g7JERjWXxzrHMyJKw4SleO0ynqkh4//TpafZp7RE2xA/A6bW3PyeP4y0gV
0CvQzLvwzi6Z+TU1Q2j8goWQffZWYp67xYnSQwhtGIX6rtUWmg3NRI48baFSi1GghQD/HM8CDbaD
r4rq3yRrLOYh9+3PdAy5jG4Fd1YhX+YJSuYKC3DWNUvLyWtAngf/NjYjEhzdtfk6Yo76qidr0bt+
6jM7yMVYWl6hHJaeT3RA1mSipMazWuzSVZzJzgvRJXDwvaJLva6e7RjgtN1QF405cGeYTcI0MJOE
xC6KVA6gjraWczcB+Q4Poe7haAQy7yhIijiRfmwP46kl2E8XvSv9EtXEOtqRZR6WFqAN9g/tEK+a
z0Re3hfachugRoMbT/Rm5JC+rfkSqm0yaMcDuwsZNknnqvAWxRGv5qgycldbUpOgHxHcbtAZI3ep
zMt501SlWFAsl0B8uqRBwR2JzuBl5h2dAzLZOvrW8h69ayvPExevBV5gwRW7JyMFxyg39iggNoGn
QE8kZvNK4F2EDzECSgxwRgzOJmQC7VwoZgjkp5xL4KuRXsCWpnYYb2WmTL+fLHgWrzHh1EERkeK/
Qd87FV6rG0O9BEBOcWJgNRwcxIydLpasW5Oxr3+g9zhxt4f7rqE/QC9jJaOUJk95kYSZX4qe9NiH
EHnx0uYz/IkyekQe2yffuLQSsUdZXp7yQQMih5KiRWvK9NUSDMOIl4taGb2TmbVL6CLsGLJSLelj
H+TsLl9bdBBPjMG1o+lSIqDkI95eYCUL6GQuLsGMG1SoBWUS3ilEC1UG8klho1gF5Qc5O7i/tPWm
ehQ3IIw44VrhdXSAITrT7c70cx1QoCELOupxV29FgqzdLYbZAQ3F2BVKoynuBp9g34EFFQMBF0Vh
pMa+j5OI7uIKKJ0nWFEnoP02oA081VObdpu5CIfZc6qOLjuJMJQhn52mDKhYLSwQYdK6LWruGaj7
FvcV6/V/6b+vpeJnAdcblRT06OQ8/gpqLQLdxZkD+5pGWtpQf0whyCvjqroBDuVN3hQk2htu5CYJ
hjGIjtmWraCpCMqjiv3sG4BAX3lD0G0+/5R3hFZ8CSTQkgv7PNpQQjT2+kuWXiyzqLJ0VczfrPYF
1+bKWqG8f7VUJbgNuSMIuERjfpSk+sJAF0c8jS2AYXxg8e+YRuBB9Wc6mFPn5Qk1YcS8z5dE367p
0iSjFyaXUuYWEDfmN4FZOatpzffjvnfR1fHosXqI/OHKGt8e53uDF8L/lEYmx4tnfg/wL69nt6Tb
UD1eWdb5t/wzXuBvKxIkZ5tTjHVl+uLSgL04QcXfpYE6yp8gBK/BoXLLP8Zb/DxYNo7/ub0zlfkz
c/rtzYjTeAplTZlf1H9SoIQIJvukr/yadAc9fPvc2F9n8taapkoLQSQDFZHb5zN9NTthSMssMRZm
J6Aw8sbHbp2tG3/wQ9dekY28u2Lt/O0X1uCScDFtju0UZzb5a2uARO1c2m0a9P4U9I/AvIc/s89+
8E28ylPPBk7jhrcTJAce7miy6vaff8D7C6Nf21cXFwaDenMkYQP3yQICdPrcU2vdmivv4J0Rh0jn
r3EZwgFThV5w1VOFVjFYo3lQTS99DWH3AkVKlV2x8m4r/7JiY9SfwAAD0OLfbqVJy0HVUcN9sU42
2S5bm126yVbNlR1796YvzFzcD+QYDi9IDTdi7TLrD9RPV97we69xYeHiTljooeRLioV0AV2BAghe
ajC262RtHdXzfKPAd77r591/eREujJ6956trbyYUxnWMZVHW5jeMADCEBA/IVJSp+89NfbiDZ7cB
RvdZ73vhFVU7Q7laJxwsFMCrDd91SVj/m01U4F1DGIzRSExeHFPKWdID2c3xsORPpEPtHXUjRDN6
KgsfXPuV9o11xehH9/y1zYuD04Ba6zhVQEDo90ynAee7qFXB57v30fWAsFmCusMF5Nf8PPzl1Ukh
clb2VA/ZXy5jupFiE/qx73i1q9zusfXGeNN8vWLz7NHfuClMkXlt88LjT20yo08XZwHQ/R1ktLmf
rYeVhcEqQbu+tkL2wUt+Y+3igrCedlCXAiJT30EPD/qHcFdvOXK4J7SRym1xY3tJYAXLr/xL+JN7
mQfS4Kk7NI/sUAb2ClSY7efr/+BgbYHRQZjMA6k7OQ/1eb3lDkPHnIDs6YcEvK0Ykonk6FyLBe/y
E+yxIAJhx0EjV1ze2DKyx0QvOfcrZ29XQ1DXKJbjX023XFnNu3h6YejimgplQOChJAsYe3Tq51Df
pz3mgvwZ8tj/N/v2z5Iu9g3t0tgsMsNLb0qzokk8bhy2gJZK4vn356Y+fBZ/C68ciiHKl4IoYKfN
Gdg8x+30ETNM1vEtiCFQ2bmh23rgIX5T/33AsRUjDKO4z/mkfb7Grx4ipuUlYJhgdcIpyL2j0Dzn
TSNADELrC+wK6HMjsfgZBXw/yRZC6c+X/NGFeWXfuXAEeZGWIwolAW2weqBl+mxovYV6497m8RUH
8NGVgWdzKNpemnB+/vmrpSoCajkoAsJnbe9G6I1MuQzySnuhHblReC1x/ui9vTaHKRGvzRVtWJVF
C3Ox/glWiisXlO4QOH2+fx9awTAH1GDadpDOvrUyd3FjLUmKOAtmex89NRp+ZZyvvIEPop2tXlm5
2DoiWpC3HVhJTHErMwYlu/P0/1vIxXalAJaoyGPuzyh73WzWAOcbCd4dRwXw/zN1ceeHRBKo7bAa
jFhqRw/k2kAO8srDunIw6uJiL9AhaXs5b1l9Z0NSbw3NDvn6w79ZCpJFKYTgipy/4tWdHrMiQrei
FODbD+jDj+W3pkE7oIjyf7Vn/xi6uGcgLwyNjTkOPuYK3eWF8+yk4w/ME7ni1j++aP+Yubho1aga
s5j0jEIK6NXRHS2K9edbdh5R9y4PULjOmGMPXSy99ANhEaINaaUFcg+17v3i3qxYYPa2V4Pv5w5f
eOw2XuzLYPaUyz3gLpk3e822OlAPssJd61V3wx3oIumVL/vQ/b/+sos3MIUN5iCFXPvsBO6sj3lE
28LDuLf1HKSb6jZfO4+f78VfVctlTvTa4sVTqEAOo7rHXiy7CaCkO0EwE/TbZGf76kH4fRDfh5Vr
jmwfX1nsh+8DI3coUBtEH3aRjVVjiZhiHO0TIPUkYX4OzRE4+sGVFV6zc74Nr14ImhBAqxrnHFIb
zEcB4PgoPL0/J9LqkG3DW2oCtrl2lOz8vN9t7KvlXRRyfQ1BUm0URptteeVaLkhOResNx2ItXOfk
LLhYtHFLr9v3N86u8pPVtQ3+8Cm9+oLzz18tPEbjsXMgvfTHJJpvmkxheEas1L/xC+DKKAeCcMHk
xYPllsB0A6fEBepAmSUAUYgF4ai+Yuav6/B+P/+xc/E0TDuIJDVYDaZu+PWj8wxm9Bqd/IP4GQW2
bz8UWyhlboDPetBA/rn2UNjHu/mP/YuHAjK/5QwGlEixVlBRedolXgVALNqAK/itj1x5MzyTh2m1
+NIDqelY/3buqOVey9eufId9EVZqhZEfkD9yP5tfkiL10jC6stX0wxcDETzQewdAozj//NXFUZqD
9RoT7WN0o++gKlNu6of+6I1BMnqQEDWrGPgpveL6zzfl3Qnjb4dwSnCN7MvcV6FPB0pHJHzS/YYm
e8wOGDwV64dKO1dW+OEevrJ0cZfIAjr1wmGpT58Esuti+fW50/lwBzE94e8pYURcXBaMD81TDbGW
X5h0TfXGFmbV8ezKMt6jfKiBNFJ3DqjPQU/p4qAw0ok2MsFB6Yd6q1dmoz2+Tu5C4NyY/HEln/no
eDCK9Qy1a5Tt7/x11Nu2LCpkz3zeMowYc1lX3TZO5VuptZ0GdfPf7+F5yISwz49OqYs9lHWs07GB
vYIsK0z02mM+5xqC4eBzMx9vIgWixzDwGBPd2NvbDs4cphYmIQYtHGcfkrHb4qg9uaaB/dXy0yub
SD8qdzRgPQzWRQlCyMWq5tj0VlEgGqnch+DVb3YN1KF+v+HHZFv+mA4QIvRPCIr3ny/zoyv/yi69
cBu0Hp0WBAXt1z1aUG3pYyjc6nMTH+YSwICxMACkAJ0vIjoGcamGTYjoZ7+R/8qQJ52WYxSMLgSm
d/p03lJMxLyOrZ/f66Xn0EBkbYDPUmKK3dsjbCxULn/l81CluFz9TNPFE/RPKW8w78nLy3+zlwrK
bcaB/tn6wn2MUZWxOMLNDEHdomD2FuHpylZ+5ED0KxMXK7IKJxJJiDR4TGzcSlADSswwxYSfO7t3
9mXFIOpP7nVk32Oi2AbSwxtwxtFona2DyMqHpenLK87mwwv0ny9yyMUFwnBYDR0LFs0TEKEytM63
kYqqa3fonBa9P8r/21vnPHb8dexpWTxbBuQXn9/au3mL9rePLvQBx+rxp3J9LZrSj6/OP/YuXn/f
tMmU5mdMYB22breDUDMw2/IhfeA3oM/cYqBbeY8W21N4cw35uLajFxkiBiRWCLQ44yTLfANSVgr5
85V7dN6u99upMJYbg3sgB7iIEGVm+iJeYAPMRF/9KYJ5E27S++H2umt7f2UZPTclbbQuMDeHXCSC
OcinfV1AaFnVdyoC20hBtiT+66DAAOBg/Cb+YIsCxnixZznLGpnHGFioJbjJaFssEMqCa8bL8lqn
9YM06K2t8/m9SoNIkTkYLThoZJxQYmMitVfpIAliP4Yjc6mnzCrzC7261kP+wI8yJiQHe0FytNQu
IblBDWOf1zqEHzXP5aPtzWIDKfjuXH9ykHtuNY6T7af9tej0PsS/MXyJxU0YTz3KdJJ+0dZflc7P
wvgIIhkIzQeIgsaluHI/P7gz0ob0EH8J6TyD9fI4y4FrdNXa0F80SCX5CXobF+DclaD7wbLeWLk4
SODUzCyY6ed3cY8BzPu4eMysVT31mNVYXrH1QTrB3hi7eHEYmhU5mCMlcHio/FYQq6zDbb6vtswn
L9eqTPr+fb+1doHKRCwER7z4y9roR3vIYTb8BG6xyzbW4+e+5MNdxBhcJSgGsaBp8/Y5THLI26yG
KYMhnnZ/11k3SStXU4rqoM+uxIH3vhHremXsIsTaDIzdpZ5CH/OqMPfxpqIvn6+Gnj3FW8/41sJF
hB0pKHFFXqHrtD1rVfzhPvWLdeZFW2etmJutrp3VlSVddrwQkg2zirEIsuyX5qcp+XsK3t9/tvXu
709/zYK59vsvIiefZtmDYyMwbAbsK0xuPw/W+nzTPiiC32zaX8jaK5c4OwvFMPoJ1NzYM6t+ywfX
rMCdcMFMhqB4pR4xY3/09LrdLCvio+KxTvYqQU0+fvv8U+j5fD45v8tG+aKdAdSJ+PzOkhtw9Nft
ln05gzpOQJ47n3rQcJ/ARw+su2tUjg9gOtQ3DFMjUZrAR8uLKNTHdd3xnlugtLlDIDyGgTUexqqP
gAkzqHK9zBdQoFxDlD86YYzKQ1KERJeA1/H2BUIx2xGDP5Pgi/h5ob9pfS0j+cAdK4Fp8BhKgH4z
hlu/NbBAMNQ0dZkihP8x+Unyx5g+Xzm3D97dGxvsrY0MHMg5htgsYKf8EV2LNZ6dB3Hr+pyVXK9a
Pwqmb+xdnBXmOmN+GibWBf2qP4D8d1vMoGC60OkE9QZ4YCA9DNnLHoY92H6fr/Xadp7P89VrKTVm
6EkFWkxV3ZlwqzKMqbpW133glV8vT1+4MaeZMXovldwHsa4MHDrtHZZ/lbo9FtlyUAO/Suw4H9DF
w3tlESXs21XFYmxFlcNifkhuko3ZKB9N9FPoYlDev6mXEXD+cyX5ZT2QdREdhwLWOszI+VEeQOFf
x77Y6nvyMPhi1X+P98kqDD4/uY9euLLBJtRcAsb5H9Kua0luHVl+ESPozStt2/EzmtELY4xE7z2/
/ib63COx0dzGSvsqRUx1EQWgqpCViWL93Mk2BA5HAzeCI9zyO/DTWsmOuwGWeQboTXLUfen9eWaL
cwRNL10EISZKWWrv5Tl4lKJZ1G3eeOzaAqQ1n0WdQ4LzFz/of3VHnBuhNh9c5cYx6BTb73RPC3+O
IevR8/KMOrdAbbcZLTx0iWEB3EdmmBXW0P3833ygdhXY6sCmC7EZu/Qz0PX57txW3nUTK0ncuRdU
EldnAFLWfMfZwu3spnekiSG/FZ/ya33P2TyrHbkSbefmqCzOmMNpjirQLxay27wkm8CpeXALmSGm
Oa3O1n4a4I/azYwrlPzV8418bpWKcY6PJgMjXLodzAmy78lPLBByvEVt9pYMwfvffFIDIBPD0NAY
pRtf1YhdDoET3x4/IV7TedF3305/EoQ+bsvmg1XKrOQH6LGhitIk2MJtTS1hOKVpAcwwZ7d28IAW
ipXeRqI7HVMX7xP6AUPjTvwiWLwtbqT+mOiMBHY1hJb2qTXV5SrmIIKjoHoEFNLCIE1p4405OfRO
7oCog7W1LxsZ5/5Sq6l1lVEOgKnZoLRVwIFVOXEa7hJf5yGwcsxLsP6x7re1vb50kUrSG6GoZL6C
i20LziTQ5QjtH9+g505Rt1s9GrNY8SjBM8wFj9FbWGF0DdxA12Pz8p4mVnSc9gRFIZyQXIt7uq3H
sdQSSbSHUbTl7lAU+kbhtn9hhEijoXRS5QvwSZ2NIRjZUVuDBCW3MfSFpgUgFTte61vG8bXy9ghZ
PgnDDwbaJKJhUIewAuILvs4VXMfbwakgauBVTn9A/yIxQxeEFo/xR2saXu7MoNhFycO8tleCEVsd
oEWBl1QoyVGbz8Ccw1DPOs5Ko3H6AJywk3GUoUeB4WRLVUCGNDTO9e+70lkHEHNhk9pwsuyPBNEN
Pi+vPaCxHj5B9QIySyrAU+WDkNtVa82KPcomG7G+shPObFObL+vFogALMQhV1G9K9RLFTwznLrPm
c+eorRZiFn8aK6yoeJys/gCA6ya2RTD6bIptYQOFzKpW186vM5eorSeEkRQrOlwaP3lrtsGHgafr
3hpsvP/VXrdhOHiZVcJB5D94K5METaJDlgdgpYFcfea8jq6/k9DvMmUsHLerPZZrq4uF9zJB1NFf
k+l3xnCYuI6PESh6/jPp38L85bovJNCoexXaiUjjANtFjXhqOS+OE4imQGBByHW7wlClmn+LhJcM
DyFgFrtuZ82PpR1qhXD1CQPXkoD3v3UzKFI6Vj3IsHA6Z5aedCCqUTV40jTCvcEF7xmGMBlerCU/
eLvBOqg4sdBaotzwJ30oQa0EWqXOAiHWBsNKUmvWH/wWFNNPyMFKK3g0vq5/u5X2j8wjEcUDqgqY
vUC/caeTX0OWow+c0RXcWbJLeUPmPyaYBNVHh9vzmWPZvLxnYJM0BxHkuqLSLYsmmwuMDOG+rJzJ
AlmwndodVBw1M3yBVOADZtbNoNgwM6HLs+PcLFnlxSpWIRg300bmSKfkXXITpwJRvdW8EmyT9CP1
km9/8W3xRfEeDfEsSaRrNnTVwMgGSiybfNvGLO77fYSjA2KUpryJHlXGm8BKExSw5oU9crYsHAyi
lht6sDRhGnkCQTtu1glKl3gat/2K4w9x14AXJ6kxKT1pZlCCtcsERTZvMdwmgXq+72UemDIZHktI
tGTq1hUjkL5X4ABz4m2/rSxILmmWP2yhgRSb/S5DA5jQ++hmgHnv5+ojxfnG+gmXp+j5T6CWulGh
W4AXddQPtroj7WAOap62/yi6rce9FR8Mj8mfu+Yxdc2PfTXGo6AGDqZKLd0r3XHTDAA6upE1W6ob
7tBeZXZVLpdbBxe9AqwjKgawParURZ+LHajHkbA55Jl5RmYP5RpX80QbQ+lbhocXa0rZoi52HYz8
kRzAFpko5Exk8Ta4jAx3OGoYYNHM8qNzdbMG44OZ2CCmN1m79+LMID9Ag6aArAkA7Ru0s2ppQMJI
SaCNiIRRAcPu9/iPL6yTDVkWCZoEcB9qGWMO8BQ1A1HG7I8Y0wGhFcTIZNSEpcj6nhcRAz8wwoij
AXc9Gbs736oQFtHaQAdqnwMTGLQ0tjzqTwJWHXrET5qATUb0mhFMs0KIV6jvc1tuU/0xyFl4ssu+
IPklGh4ZNOQbgiZSGVUE8gwBXazEkT3UoxXaCV/aJtqNG8PxN7Ls4OFXcAoXg9bQK/3j8SsYlwWI
amNeCchdnjIeYIYarFT44mMB3YsONwOY/8uBdRysfW1NQgGgQ6UQ5zC1sHOTDVxYpFAcc+bC1AAQ
Kjfi7QStMwcsFl7g1mBwZhQfLJtUwHaQfQBpcJs50uzKOHhFpWa4Rfbc2amDj6cRURsdQ7aYjaIa
kFxthC1YqiD+y2FPlKXYWAGk+TC3JJk59FHNqFMZ3YuLlA4mdVhER1DDQzo94NiCIgXkWfiQMnRu
VR5Yfv0NVO9gn/hx/cBZ+3pLQ9TXG0CAhWHmLnVSwqI5gMgp+bpu4fJAgSsKgGl4Q0cZSic+Goe9
zkFYG1PgL7Ny21THUmUkAGsLtDRBOSHpfolh1zh1VAUqgUMGmJ220cpPKLwO4WBe92d1aRb+kB+z
uPylvpcbPFwDviXE1Ws46vFu7iCGrQfgpoLyB8eoVFZXaGGP2roplMEMToc9iPlYhVCjpf953SPW
5yN30sIjoNR0sEXg86Utd5+CCT7IblLxKBn8XaCy5k0Z7ijUZhpB6CcpEcJhyh7D4WcAWpLr3rAM
UH3tCNTbIRpDqTMK3yL5TiwrxnGwGtCkdkC/AxkWXT9ERdAG0KNOnQwEzJFcYW/eEHbu625chhkS
d/DOktk2pO40fq4ltBPSzKVOpb2O06uPOSiQ0KPZ9sfhBTvomSCHFMmQMXVBVpCazgEdxYtUqxQW
D850M/Il57ozp+HU8yP03Ip0HmJxT7YMhJacWDR5zoFMH1pAoCtrbV/weAeIZoxihunj6EBQx9Ws
zj/KGByHhsT1H3LZZcA5sXSXRM8i1sHJFYY9aOidarCDTe76dmsCXgB2HjuzQ4eZIJPdeek4OtCq
aOgqJmrP7YF5aQjA75LhRhyc8Qn8Os/RPsXDP8gi7BkPO4Av2SPUTJikBpd17snV36apU7EuRj2F
wDmZOsFAtB05CVo4/p3mFFvBEUHEarIGPk9BeeEt8NSoRjQU2KdMevF1C3DuQjEJJpv0scndTHkT
jB+QR3XGCt3annBqghVdYMyWX25IrOnCKhXCvT9CYiEGzVSR7Qq8UfPZdwUg6+uRwzJCRXAXQOoA
2GckAYAFm1LWOlnJPyVJ9fI3dlTAXvDeLyFHPg+YSQD/O2bZsWryQ6iCbFV5UruG4czlYwWJDQhp
/muF8qYCJ6dcKrDSWQ2YE9pttYttkHpwABQMNliujmBksXkz3g1/UWGc26a3IA91Bq4H3ZrcdKhX
330VtIWawNjp6+v120Nq43VSFEiTSr5jR3TWzKl+BVcQw8jlXXPuCrXF/BwVqRLAFaB7jmC8sXRN
ta/Hw+o9sFgpKt0QZQgB1xn8EHXfEjOwyKChnKPC5yvueN3Uf9i+v78ZlWoAGRcOYCWCCgUK3WDf
eP1mcLM7cfMXZe75h6NSjgmKt3UowlL20r3XT/xPMlwTeZAzcZvt4BqeZGUosRWL3Y1lBAadgER5
GlZ8hgG0BBV1HODsl1WzGFTGFjvVc5dn4a+PSXMEcQO4CmcJLjYOtDYmcMJbIIq3Awfjv/aETTd4
wa7dRd7kJr3Fb/QbNDButCPG/t4y29gWjFOSEas0U1DfJAb4yOG3Bh5yX4Gyw/zJiB9yNl24rOLk
R4FpXJ5depxCZS4HGdFgRTek8QfhgrvUBNuqE9ksdoVVf34boxsVYJMqYyXAHBiGACSgrqoIimNj
CKABY5NftmQQqwtD9A6M+UGrdWzyIbxXU0AyVB2ixJMpjJGVyEeI51h1waj/WM5RO1HOQYA6kDMS
L27mlGFWsWXdmus5GfrROg+WCjweUCckULaVMUAhBe3D8QDyt4/IMUACuysszpIBPJEswA9AAhDZ
qVdbGBxsLFZMXj4cknto8RuoAxSU7AkUL/AbuI322L2EXxB1scETBykB4QZ6Wi+cJx7mIwY7wFr3
kDG2xHo2uDBPLS3BPReCBvN4wttmpQVAod3YnGe8+B+RzYLxrQbSwhq1qFGQjdnUwxr47qxZeFFT
0G6Gz/nwUfC1Gcp732A5eFnake8LqgU0Y3h8a7ra6sUswhWCrOUg1qCoNUUr2xQPaGA4/peEHiqe
QHbklG3QLGfsm9UAg94uuheCKFxSC6VVyIHHG0EMFr2pBuQVHIs/IFx+05rJdvaQhnrhzXyjeATK
xe+haWuNb9ePpNUAQ5kmnoKMNDXP0ylQGdZKDS1oJMG8JVqqVcH16jmxIGq/4UBbZ2ZbkFRt+I0I
0QsQ3TOugUtQP7768gdQi570oeKPPH6AiMcXR97Ndukm9yCEfB1eqwNvQ0OLiSZbC7SlTfL/izRc
T2sI/02wqXalCxXFd78ciZSQ9Nigw2VCKeYo1MjP8V1Y/q7driCTItwNaBtgmODcNJ+qsaAEFdyt
oY3y0AlfQc8KavI36GtGBacGSDXI8y3dPg6h1MOHHDp+YHpK3WhTnZjUxM8sw5n1X4EC145jwodk
gEtZAR6dWkStBsVkzzUZnjnICwCG2XZPwZG8ML2BEumNdVCsmMNwgoQJZ10BNpYei5izTmnbCROC
ysDda9HsTMLfmdCgoYs6Q1N56uDF8zd0Z3yYqOOHUHyvoXZ/feetvJoopwmLfy1QO2/I4kgaa1S+
8TbaZKldebpdAwSVQxDEY46wrKQeZ9aoFUq1QQyLBg2GQG2/kkh/TKf0KRyiT3Fov09lvE/58FAW
nD2KlSdVygFE3gwusMvRLsiYk5mSfz2mtp0GnUr0hfAbWpuMaUMRCDRM5KjVvzAj8VN2aytwxU34
g9XVWNl0S8N0r6iYY76FaiBOeXV2hhhFXJztDa2yry/pJRr/3EG6vB9Gvg7lDnYk1Af+c4+6EcTo
JfaE/POEOAOyutwLEIUBQ6ipoecPVnoRtwsrei9f06lfQsJhccJBzGHKJwmfuqlN1QvL0zCAfAeo
kZm/S+D/Y9Ipsr4xdbDJIHsVehLOyBdswwf/peGqQc/YNSwr5GRY+NVG9QShQlhJeMWJ+wBSi4DT
5YxCb+1mPgsY8jMWZqoU6LOEw+eD0G0PGTsLkix2r5nanmSClWc48079BGHRZMf7/rm7DR0UDJD1
vB5Qq95iuyBFwIuRTr9KzVIPhloZ7SKRg6rR9GH0H7HBYtNaPUwNUQFATcTA7gnGtfA1Bw9t3mQw
kuqfEJExRYORY6wZAOoNsrqk5aVoVMO5b6ZS01Sy+5J5WyFLrtuI8aHWElU8xv62QcW7bmQ6BlVh
oz6lMVijo+F8ap7kRLeszcXyh4r0Cjq6/JTig81VVVkieJGgK5uyPCIHMnWJgxcLbWe8hQITQz+q
1UE56D34quARd+vvDLeyTv1JYPu7Q7yXgN3AsCMGef4m6AQRc6NoT+Idmuav6iJNgmwt6vII06+K
j8arJkIpS7H/PLbBaww+Lh6T6RDbO99iKaTTR7GDf7GR2SUofbIcD/jQxLtu5hKFiJNwaYe6dJo4
QwkTww5Er8zvpOgOzC0gWuj0lg7087yON5mZ/drG/W0UQ7jnzmk5B4GmvDj1NnbZu2BnO0AfDwVm
ktDfde6gNhJ5rQMUiNXKpmFP3rApoXzHJDAi3l1E0a+vbNDIn4FP5xjEcSipMBzWeC36VSHYS1np
xeqWkDQMYRlge8ag0rm/xggi7QJs5I5S8/1jPZfhzSj3mnN9LVe3hAxMBKBphEKXWsoOGq4oEEts
iZIHQCC2h3K2hpY3heFhLL6qNmPcA2sNP9D+/bJI98LyQhv93IBF2Qs2wzGzelRmqpvuWB+Q4Rrd
DFNAABGI4D935l74xkNF14g16HcGt74BWYmIt8Fi/ccoLbIzFs5RZ2aTKUOfQJcACWi9BZDGTTwJ
LBvy5i/PlIUp6siMKx8kaDxM6cKT4d9H4ouYPV0PjrVCEhclIa4CjETWaYblKk44WYUAFEJdco19
7Bo3qq197x3JQnfmh2arR9ZNsPaEBJuYS0Ipgv1O4zmEWujkJgDyYbByZPHVaIb2p3I/2ZihcDU7
3bGgsqsX3dIitdNKzh90oyNYi2341Xn9vnMnMKaCSX3HRo0z/aNqFGBh+mSIYU39rnqzLUKgkbP0
NwyYYZ6zQ3ZrD5vg2/WFXDs7lx5SF0OjhMjMFdg0NKjrlcBxyd+gmsi4flZTvKUZ6jCR5CmFqCfC
RbwHC+wBOd2elCLJEa29Xb9vXKjmbodHDrQ9+VF9YHe7GH7SWF6xDjoecl3ovDRvIf9WZ3dj9udd
UoQnkEboNygYIKWuobaBonQrwEe1/MFB7Aovv4zrde3gX1qgcjsolYF8pElQZ2jRZweh0kzOt9fj
YfUGV3RsaoEACmDt/HKBzCVgRSXyLUI0lvZW+6RDTNKBrv0+gUwJeAAhd9Z4kcvKhNacWximU7B5
8mU9JW/TPKTcKgNqR9rXdd/I/qGvZzwH6CD/JfQ8MvkFi9y7hMqNDpkznFmjZBv6g558tBVeQMaj
PsmsjHLFHYzUoAAnSAawPFNrBVHwum5jFd/xHu1cF1Fvj5sZCtFoPVrGLt0F7vRw3b+1Q/nMJnXH
VBjaVCJoIznhVt0p+/hRvcMEA3n0IMyN00YFXza0fRhReflZkfIB1Y2WLo/5NhrXrbV+kZSE6LUb
c1B2zABRyupdpzc22nJvnWJ419283Mrn9qhlhOy8XmYV6MtyKbT0+GcnClbVMc5FEubnsXJuhPyI
RaxIM8jUZUJypFeNDoGQ+aHoIYWjtj9aCHabfuVbfWtswrlgLSK5nS8sA4kKLi4BNC40KYhaQxo8
7kEj1aKT0W5F8HTP+3ajeOTeUT+YKIk1e2heqtBK4NXL0RNFnapCLMGiJpfY8SJUTSEqiKf32evs
kXBDQoWCOWC8toZLo9Qa4oFLCXOgP+3WxYgW6CdmoHAKT7ahRo4xqdBpb0Qzu2Vd6Cyz1KpCqjk3
+ImwLTe+ZKUdCgNlGs1ZzxiTxiv4Whygi69KZQ5FoijN2BsAlu2CTR2CmKEtHb4zNYydJbcK+J3S
zbTRLShqfVzfHv/BNPDhqCih2aCR/boIXQggDYWeg+uscSDlNtv1nTqBgZOofpqFpd+1uw7inXbZ
2+E9M0db/8K/jVP5RA5Q85ARTr6gsiCEMZAcLf+oPuMX3h295ECg+EFo6pPN8JqcbfS2UdC1+ddr
6t4S2inMdYIv8r9DeOtu3shPhAZj2IpmeWSx218e7mR1fxmjyY0rA4PekEVH+AatWw+QQZUa1gVC
LogrDtF0F93Qq+qgI1ajuoLkUFod2qZ2ZT+6LSWoRNYSyAcgjhqpw7e6nS1F5VifdHUt8XaCPhIP
quBToC0CqS81Ar3HG326rW6G78pHfAKojZCI8Xu8UpWWf8N6g121idYVqAGJgguNUKsFpYIqJ4I3
4rc935h59igkTBKHtStLWVihdqcwx7rChYR7LIN6IqrNxjMepGPKm/9QccT7GmTlqGQwAs80vhqp
C+PU/lSDOpjkCRyI/WtvEwYJIBDN9J0UTv8Fg8RKqGIYB8JhGDwHtQkNeA4KqfYHctJykFu2+J+q
1ViZB/aw0hF+SlYD0hFWJrdSNuGRVcB4GUD+IGuhh93FcOLrqQX/Z+NU7zJwF4AXusLP1god36pd
xs5f8XBpjX5vwIwTxFz+sSa4EI/15r1vB0DvYNYIgjuBzZqeuzSoY4zfQKsYw3OCwpMFXuyLpPU7
w5fHxCm78TXw+R3AHs51py7TDx21hAKpChGnjEg/KkYxEi1/KmJ0C/TTOGjnDgc2TfPKSp3boTZC
mAagv5YAWNGkDlqGqh0V0AXrI7uIwG2lNjd632xHo3VkbnxVjSYHWWzEOmhWnCXD5xIR+sOsz+lH
Lr4npOckSMyenO3/v20m/xddn5X+0mnI/Zcdkgkt7PDdoHOJIkT4qO32xBXm/cMVxkozVgIEDuk6
kKcS2NU06i7KGh8ymTW+KsTwshpKlJm6uR4fZF3OLwfiyi8L9AXUy5BsH8cMQCPsbnNSm5debLZZ
qLmSrveMq2htfXADIApFCDMBwXH+3fxa6MexUGJH6ELovEuyp+ZBbgpG9jzWqQv41aEmPMxBwf35
3oaPC9NUOtFhAC0eAxnCdSDBcfMiFr1EAInqEEEmsoZWOGZf9NlEI/RlygMI8EJ0Ai2MHAAiPST6
r2PmdRqTI3rt8xMJGTTtwf19MVmUT3UsR7lKFCn7yWxCfyMGcW6F2uS2OseSJLq8rchH+G2N2qRp
OSNv58FLFUyaVSg3YX4Tpl+zuu97RlitWhIAklFwZoJUmWphQMk+nThDix1Vv4E+og1Snq0aPiXh
wZdZ5Idk6agQRmsZjCgQ7xBhj7KVJz6a1uBbdKY8lF6g5AgIfpchikousZRZaY9JEMR3qW+I3vXN
c5ljEArn35ap0lzjSjUfKgwy+lMJKJtmSuFxHP9HI9QlISic0YudHju+WlqJARVPvnbGrNhe92Vl
b4LlQgOSl9wSaG6c70251eKqhwIrzrTx0Hj6lnTMWyZpwNonA+e1JIgSLj4AEM/NQL9FhVIMdMEL
BTLgdWYn8iHwNVbVxDJD4nNxQidiVghyB1msGGgF/2dut5wFgWMNlHrZW/n9J+TOWWc1yyT1Aeeo
gFIAkEd21D6k2b0vfWXJ0/U1Wmns6hjvl5E0gC0PbJ9UqEdpoyqzKmBytjON1/4uvw0xI9w7kLUw
LDI6y87B1tyCBifSE0nDWzBNohpXcRj0Pkw2/bMQ7gsNQrHTy9/4hZ4d2mmKiNdLKip8NBFVAcBp
h99Fm9xunrPn4Niailci82rA42UqjE9J/iJ9aKA3AJIMUQSIUKNWKyzCdohKonDHJ1bZbZTgTQnw
ohkzXFu5waEyimkjjDzBN/oGbzqoOgsTlOfCNiZz9dBKYvBVXnqCMgbExOC5BegVo4jnoV6Kwzxj
dhPNfaN1jUDE6G+660FgVHfBw/V1uowFANNEEgng+UHKSpma+UhWgiEA0jDe1cYmi4D1/HNvMM9r
AGiNgxzs2FTG05VQLgEvpG/rpbivNci1C+VD/pBNNcPQii9LQ3SynwZzATVi+CKNbl9jwOYYpnfX
P9cKVgwF729naGARB1gsGrpwRg2PcasKZpr0dpfOW4yKJsF94WdOHoE6gxv3xfRx3TjLP+raKA1M
gyshqv4m/6nwX6q/G1FrX7exkvXDQaLciBMJ24huLeh+m+YClJrxSNfbErRfQ7vhwFIfbjBc8cZK
4lZdWlijXFKDKm0DDWxIAaSzJSiAiepoZtnrdacudyzpUqBpCqw/EmP67T0WB1DmdtBv1/rB7PRn
UWM9T6/5gc+GfA8XoHjxuq/XnBKD95+zm13nSOjFWjk6o1vhnrBhd0+iWYUmu4Bf8wtkAWBaBWaZ
PMmcnxNoBuP5lQNrSta0JjdLptj/vP7lVlDJp2loIjKBRAx0MOcmZLGYOikDN51/9D3wEgggGbMU
AW0CUESjHWvMaE30x8ieY3SCg9eIKa6x8mnho4ouE5C0SD2pe7+Pp5jLs1K3lRpa78qjKv+I5j8+
0jG5ThQwCe0RSC0pG8Ig5HJCgh7Eseom49TEToou21z/mCtYwHMz1A2lVT4v5zrMEBBDKZjoLN3U
+3yj3qJ/v9cCJhRw5dWHWERagTcYBCZ99vKZKGYioaqq7dHm3ysMTfSbyj5xdVpote7Z8MN1mwS2
JKLLY4Bj4TxkfGUoNKHBBPBgCa9Q9ZyfOAxscJaKt+oT8NnXzciVGCfzyl4A7OWXVZpDupOmnuON
Clo8MrTfi31csYoSEgTn+QW+JeAupI0MRi66dy5mgGC1EmEILdTQLOL+R9ZlPNLQ/jWs+fsqaFmT
nGu3zZlJKmCgmT7rE+iIETDGK2jaPIzEkhFgIrXWBIyjf22jLf2j1o3PBBGlK04T4IecVqvtwAfS
Lfjz4ufsM9LtCU0Iey3T8Bln4RCA2sn/5P9cxZAc9EDqieAw4THeRZ1abd1omWgggeKDwSpr1QxD
MFKAxfPPN7SMlEZBDxUtY+A2z0MdtVWQR0lGnlMEV2xMoTV7oInJRGpZYhwpACnddZMri3RmkWyD
RRXElxrfjeoIrkRuMNU0xmzX95SdBbDMkP9fmGnyOJf9viLEWPOr4I5fKZEgDl3hgQwdYea2clJv
ZDEJrBRDxpl3JDFemEXPc5K0MTVs9TuE74BehhApKFBxYJry5zw73SN0XnGN29c/KtMudf53mH3h
o2Q2bKBHQRHfaBi+CW3hQTUHGzIPQwTGeOgG/Hl9CXcBJgaKDuwpF4VYFRUYukc/AotpOELM2Vwl
38RF/nbdvdXF/G2G7qaEYVUFQgN+zWC+DdtHpX/nhvvrJla/II4qCbx+pPdNIwIVucVTDDeRnRDN
1hzZ4XzwbXE7WrPTzqYcmsaw/Rs4G5na+mWWhgUOc9qUGLsJnLzHfFSrmwJgSlLIedfdW0uDzuxQ
B4oxVOkslWAPyyOI28mWsikGR7vht+M+etaeFY+3MaDUPjebBOGz5z+ib9d/wdoaLh2lEmUZoM4O
MgaBwwH3lUVfXA6gmdKwNgLxg7rjCMQd8sqEzeOCnVQegqFSNfjZY9cPD8FOs7LD6PQPEUB01z1a
GUIha/fbFrXZxVIWlFqELcL5x1uCXd8GuwYAmAcASef74qABCSPEdiu6vsUalV2rcwBLIawo0PJT
wK51ftQY3ZhMkJkJgIfpbQVgZH2r4lX49AbtGk8MX1dyB0JtSCjwAPtBVnRubQ4wiDa3DQFuIG4U
B8NuSKDzAZkY1KtNnGp39S6xfadg5ZwrK3pmWT63PCoaB4EqHyvqZjf1XXGvb0H5Z6s9zjMWdnYl
SM9sUbfG2MxqkWkGxoj6wA1yiF3iQUXXOsa1SwKDCtIzM1TgpHkOICSvocpuOYePv0dtYGnTU1Uy
9tzaoXZmiKzq4joKgmZMOLwQOMYm386ZK/8guHHf7QzkYCDIDk11tpmgG7KVL9xDHUIihTyQUlYF
RawarkOsABvWgw7cv5NRaqnFiQ4crAqMr7nupYas9sQUiTbkuZcosGZh5CCN3O3awqxJ8QoSutgC
0+hkBb6ZbqocyHj/nbEnVpdxYZeKTNAgS2Eww8/aVgC4gXjUm/JK2F84R2lMZXJ40ZYs3kweWffu
qsvAMOIBDvgFgLmovFooZ2PolQZSnaHF72RrjMCVCPwLaNfxj5LV37PPO5I+08uKB29VwMs3WVxq
cwBWPpV9b4SnZ1tCWCF5zZadU6wVmUCY/rZD7Q6Sj2aYlwdMytbM+dDrJthS1ANBZiiWAHiPx2q8
rlV8ZyapiB3QlIqiDCaBI8gP5H4sH9XYNIjmy9N8gwktt/SYM1lMT6lV7IcxxBbSQ8BRycR0g70S
OBleBMi00d9GzeLLUgUSF7XRAEAMOILcNnTk1EQ/xMZdVWam+gl6VRMseLnHapGtByv6pgqmR9Ck
oGv4xDfytsS0mTPsTnOMToXxh/ADGA3AULJHjLuxQBpk512EKmRmQSUqAWRI40KGUB+mMYReXVSD
0bqOzYpjTEavDGjiaUpHtwz1NAbq6I5LH7aF34paeIKjhpawD1+rm9wN0SQ2+z3g+8VRzi3A4lzR
FDlMo9YuOHH656ZHMvAXB9Hyt1BxFHSiVIlGHmG2ZDzMn/GdckhvC0vE1L//WG21F30/7SvGxUz2
xMU3XnwAKpiMoRDztK9Fu2sit2kxwGh81R36yvwNr7PSj7WjduEh/cgEUXdFGPyB7JTBCb8gUAtC
2n1rgsXmNXtVTd8UjokbzPb1L8syS+VYQVzXklGCVCsTNnl3P428WSuFKbOUflaA6WfRRAvVDj6v
gtDldBJEE8ZsAYy9rTfYmkT/On8he1PFTMHfMJedG6buzgIzbcEcksP2lTDrq4TnV7dnr3eyO8xB
YYysYs60rZ97v0OHnq8x1LicIV6BcygAj7QCIXpw72qZmVgjqLMt3kchwroyV2+vhU3q9hLEWAWD
MxxNNc4qwsaU4qemutG7bRiOZhs8tUPC2CHr18rCJnWTZeC1zkNQmoI9AXwg6CQ2DxKKHyg13GIK
wAaWfDCzClBZFsJq9QsDmg8qHbRM8VBJbU4uCdtGw6MVTqf4adxGu3rzSS5QcO5bIMFgHEBr1SUe
4NCwQmWAHjd9GOLlvi4rYo4MTOmyGe35F/FdUrbVj8Abwd1Q7/IGZUKbeGNjksngj5DRV1o58lFF
g1QRhQhYd+mksx+qsUs77CAt1exC+/IBn7l+GKwtJ7gogXvGsA9PhG7O88xJ4ThFqBTcnOh+B6oN
Gjfc1cp3QrY+P0/f5G+pZbBQA2QDUsfsmVEqNeHzLpuF1CcnX/USvzW4aZJj/FIdqqfWKo88q4m6
VlfCIN468ZaKCvoidPTSCEIZBkNIJ2I5O2/ExpRKa3RIdlA4jK9KLqdLB3/Zo5s7CnC4EPDGV1VA
ND450X587I7St8EjLfdkK6Sm/9lDu9sqvZHJoswyTh3wc6ODw8GA8Raj0d07YYx5ClCSmdnz7EVb
A22RIjQnsJc9szbNajjhUQObBnsUdPoUcKIJuqqWxTJy/OfwbrYTqM/2Zok3DfScBls+jN8jl1Ur
rcyqGerSKOVw0ar9nGowyt/3NoeWvPaR/OgeUjdIzOBYOr3TQGIesmtiYIY/OgDMk0dm42Qtppc/
guoF8XOCseagiNCkUXeEJyjCo458m9/kTm2xpW/XGjVnTpPfsyiDw1Ti+66uIwzA1wd9B33LTfCs
7TGqZ4ALT7XBLSG6Ei490qhhNjBWvcWbuw7mL5xQNMKw5OSu6fwgcsbP5J0QoaaCpR3Dd4wtmfG9
HjCz37XTn4go/7JIon7hryCH6FtpsDjJbvjEO4I5burYgmaooJBK3E1c6c/FcQEDAoYSoBIBjSKR
BmL4TQZw5gCjeDVzVRQWAJy34DYjUzbVB6uoOL3b0seGAuIezKCdAGLUDecLDUihZ+xcbtP8FFzZ
MhJ0vFG0Nd8J719qxjcC5ImsaQvy400NdDYrjFcyCjj86xfQrdsyH6Js4snJrH2D5ogZtDvxTsS7
QgdsNnfLdfeMk3LtilsapPbugMdfvuvgcu/iccHJ4a3HWeQ9I3OTRz0zUZp7/6NNaqt2rTBUvg+b
/K57EezOU+8ivIiSpp8FErcjO5kgidjFwp40SjUoFkCD9Tx4Oy0Efz6Hzyrxn3N7N6nbTGcJ3q/l
2+CUJkKo/xihrvLWAMYXCveRI3UgS5sPQW0qHz1esscdYdKJQNkIJEDOnK25PPSJ/ioqRh7gFLxp
06+8s9b4XA7hCZISOv4uRu372UEnlZDhjY6AgRtrYj7TXLpLrAKJil41ukUKzf6iA9VTd0NM9mYd
eLIOjj8wa8Vujx3aaRu5syJAE0y/hX4WSzTg8jSijFM7dRCKoWzbk8uA40AyphQd3SZyU4qldDYK
DNbOvAihc4v0zar2cgbxQ5z30Cayq/42QJez7hlgrcu2BqwggAQ8nmIkGiNT54FaZO2gahqq7tYw
uxfZmQqLIB8BEFTNGhN+Jaa9/7ixYYhAZWMOFeKlUC2g2UDKqIU2jYQh6TSU8kPhT8bdFPEaY9df
lPYATp00m8BDAKjAyfPF/THp3JAlSKedISm+8j4GTWTppoX2lLXRLsoKRpV9uVzoE2tEhAFtFDDv
UB9y6HqpxW7EOKryqrT3kZ6YQ844PC8qeUwqLG1QG75ulCKcciCoItl/SAcjNltV/6ZkGgjfxMfr
h+bFOU3ZolL2KWkxBRVDvlrz3+XswwC503UDK1sK3oBiUdDQViPPMuehF5d9A5ETDCLqx9ltbshb
LxSudvpnYMUOHp+d6/ZWF2hhjsonWownzGkKc2PVW1L0VGn4fDgjr1tZibozp6hzIpfTEfKKGOZS
WsFM9MJUXF57xyjrEM0MU5dpMJYItTFQy+j7AkBKXaVpJ5ZzkGNGToZ8In8TvIvfhc8JV+r8rd6n
+/glOkoeuLpelJ1vlhCG/YuNDEgaxpJBpi4RrOL5CnJ8ZXQQ04LEOcbozVCKD4E2MljyLuMQZNZQ
BMEAO64b0Omc26i4uU2MEnFYlHiOEJ4iJlEKndri7wIhjSMQ7C/ALNNkjX7X6+qcY5xbMQeHfy9G
UCkEXrKVI2CkFcVGVsIIxYvQh0ldBlQQLx94x8UMOeVU0EZFrOu+HSMNIaR/ZvWsOfqjYDXbFr0N
pkE6+ImWD5RQZaCZBRTFNCGRPwhhpcQaZ8+3EuQSjQIZZuxqN7P3f+R92XLkuJbkr1yrd2ZzX9q6
2mxIBmNRhHallheapFQSIEGAAMH1t+YT5sfGqap7KxWqm1E1b2P9VKUMhcAFi59z/Ljr7+zc+gp9
Fn5SbOlTn/MyaoQNC5w+sJs/zY9cOePcqrGAanyfRkjUlxqSIhQFiSZW1+7NlMI2GNYO9qml8X44
/oi/jkY+jsdZYBZsjqZiNehiZQ1FnAvkdOSQlLBy0k6dYKKekcK4rtWJffN4j34fGeo37uL0iezD
UUAsZl2LPMfIde+mPYL9qpVxO4wQ7T6lYPFnLxVEWmeZs2j9ODYWUUYhzdkxEeqL77V01vmILqw5
yH6+o/3pDf0xSnR0Q5DMsimLMIpmd+gxPAOciKNwX7SnYsw/HQhbWbRU5hai68dFgUzgFID+Vqza
2U4Go4ijiaeGfil7tv35LR3vKe/v6IeRliv5ARqwRqLY2mMkT0a7huSrUakTmbxP4TroiRHsO2D8
B+pbgBLOxzGEX886HEAVaWCQwmK1txNrn6+hxJcY1xVss42rod0U8Jb+CwnxT1saBOvwGNGWh5Yj
zzqWzwpZCcA6j2jm9VOTxW3M0iAAKQ5vcV6pa+g/rev7nz/TT5MRWlMYEGA0QksJiNAf7zdUsh31
IKqVL897eqHkGStPlKs+b5sYA+0RC1jF2wMR+ngM1reooVSIHSHk6yZmhRtbEnvek0TWyYTI1Mmd
c4kNP+wky5ioj/vArKg6HlOvxQzB7MKbfjPzKzYkUVAW32rIRJAzF/85MTU/75lH4y3X88PcnFnn
VsSd0WAl4r5I8ys7mW9bYCMDt4vKXJWoIIU07NpHbmv983f4qR4IVxRohQGQ4UT3AS6O1no3N7nu
uIE2qLJJtBSxcLbcVmCbGymf3e3o+XHQ7Hwo2Wsi71APzWarAaImZ0C/K6c3s77stj51kiA6p3CU
nWYVw4OotM0F7Z/Ymj6t4+Vyka5BdQIqGtAc+/isTLeaQsIIMrrF9VgMcUAvf/5APg2APrqliQkt
pKj4fgrjMXiDhseRZqa1s/0gReCb/HyET8smRN9/CMY0tgoHZ/QRKuWl1zfNEJipEVw3/XclVBoW
p0KhzwvnfRSosrku4j3sRh8fFMldR+g8MsELVNtuteiaiwO7dzGLp21zF56Q0vt8U6BLLoxftMaj
UTU6gjem4VHmjjW4ZFXub1RIxwtRlkUclvkptdZjvA07Xjw6QBpsPbi/YzuqllOCvgRiIwLPsTJ9
3VrbIXAgw9EZTVwSWW0meWKZfJoVGHOR6PTg6Wohe3b8zlqT9nMr7VRMKEchOp8GeeL4ODXEEbLu
mjYgpMEQsp0lZMqx77KkPaULZR+fE+BVwWQKAB4QApHlcTHIcCphOvAmhOhb9Cq/wpT8qkzpWn3z
zhZmXPfwGMbwp71mCmlemhlZlJ5Kzn3KgR5fw/KGf9jwajmFvZHL5Rq6eJE0sxMCV3i6aQ/ob65X
xSpYuR1UQmc/LtoU4jQn45hPkdT7NfhINUN7NYImwNHjhvJdWIGgCwH1i96ONbo0xDXaoMxdjf0O
rpQVCp2tSgVPoBa9WoopkJp14UF2Yvd/xzg/njZHF3KMHhFye7zluBDTQXp72FBSpQHNE19nHjVj
3w9jZnwtpqfODJJ+YJkc6Ar69mnI7JULcvEYkPPe4enErmd57hiwadDTvm6jLPJvBuqdiEE/5Y+O
L/hoCyYOy9vSbd6fHOTFUpKA/rOjMCujPdSwmsTYnkqMferHOB7z6IhkTV5ytTwkOS3bGah5UdIE
yDzKjGanzsQ/v8NFzjIE6wf5iqP5GRX1jLYkrBHngtyGU6wvg3vwODfFvkuhQTO3kJr8uxROCBch
elj6kJEiQ+vX0VP1NKMIWniR+fyMErR2VVUiunzz87PneJN5HwXusgjMUGqGb+jHlQfXB6HEjFGG
vk6M1sHy6tOfD/H56UGUKISvw9KtifziMcev7sahtqGElHlxcU4ug0yuYd0bB1d2tviFLXKSPx/x
+OxBDfLDgEc3ZaJ7ZmimGuqt6nUYD5UBk47m+edjfF6m4dJMjdvCVoHMlX80J3JOHTrpd+OiYRWh
r/AcCuxPxoW4rr8u2rGI/g7OdY9qM2YI5OXdDIYlLw0UE08SuJf7+bBjfLyU40Ye0ZSa+I0osj4L
d9Zm0axdSmOntunPcwV3DGSIswLMgU+N5MrJKYfNdJm5htVX6QzxRBaTsQmG1Ylne2Ik9wirwKsD
3AzELlm5h9f8Nl/P24WMWu/aN01iNBeMGz/tV9NiVl7CnGSFfzlXB55A5Ovnl/J5Kjlo/EaYAZUr
RHHvqOqHk6lEHFqTGVNJ5xc1Wr3krZxOMSNOjPF+Mv0wRu9qbcEhsMia5opDSrBEh0/3CC0A9t3z
4oWU8Zc0pz4d/DjqkDZ85xUCeX66td6xZ5qrMiueS9hKQ8Fo4TiH22K/KI+bf2ECfQpsvKMhl/f+
w506oUHQF96WmXllKmTa3KRdFz7iCLgILMVOlI7Y0uADL/Mi/bt9iceDL6/hh8F5bzeNGGSZGYPb
bmy/Yqk/SP73d7sPj/W4S5Y7xeBMQhaZe2CYuZCvRisaOgzuZRrBtch5C4zYvf75LD1Omxzd2vEO
q/rBLkvdFFk+3LnFDZgPU/BannIV/tN5+seEORaddZxeBnODVTn6b2ZvxjW5lPVJD5gFOX/czDwA
UliOI52MMOU4TqENotKciDobs1YmbDFEmVe9QHWz3vzmtTXN52OdWqv8/vRW+ilMAgP2w/BHU7R1
+pqMy/DRDbUO0zNZvFhSvdLOrZn+lXX4+d2BibWknpEGjrC3Hp0j0BEgJIC7eobTM7NGsq9zvkOv
zE7b3olp8oneBqoX+rbhsATdUpiSH5ekS8enAtq6xkp+b7DRVKsaFVsLmajLZfUx+FpZ3/m19dze
kCcXhOMTsfrnW8Xw7yQw6FuBuHF0qy33hDOoyVgB2ayqTmdFu7M9cM+K8VRNc8lSfJxFgPKIc/E2
QeVAK+PHxe6CGuSSiC22gkscsfAGPRyK5O+rj+OZAtPAdxU9SlBaP056WaNf+9Oc02werVdpi5VN
r6TwDkjMom3DT+uiSwtYcHvezZzPSTtNJ46o5VY+3mqEVOnCcQuwNODd+/FWB8NzFD7G8VE8KxBF
zP4RoR5kD6q40See6+ct4ONYyxv+YQ8lkz/VLcVYIcgTQznHjryec30Cv/3ZHUEnAqlT7AMuqsMf
Rxkob5gcgyLT8krnaGCaYTk7QlLLfjBodWJS/sktIWsJxYFgKUVixI+DteYQ9a3s0FE7TrY6eKIv
r11/NL0EAh/e/wMYxruAEABymBD8QQ3843AhqYlFQmyiS5iL8y8eUG1PaSK2034h97CD9zcTWKBA
Lhk9QFWsfTA1jsBUrkQQVMQkGVrpN3X4khfyRMj6Jwj/4xBHm6bd5NS0OwyxaPZV5+5q3LjYM611
BPMEKKKdPMtPjng06b28n4jWGNEPkmYLvwbkRuf1kFWHYmvCQqS8OoV+/+Rk+HiTR3MfSu4mNXoM
aV+Fa/DCwNunQCz1ZQEC0V9I4NuYCUfrGu8NVU9oSwYLJerjTJmZN8xlNZOMbZeWGu+FwHf8XcXk
slmfUnT9kyWH6i3M8cB7RsIzPMpn9dpuC/BuSCaCMimjXeDMUAY20bL/jbv3P0crn+oiy4x04e+I
EwBOh7Cq/3hnoPYIs/aWGRn7VybadMOk2CCG3zZnLehD9kMjk2BnphBO/Gee5z9ex/8s3sTlbw+w
/e//ws+vopkULcAQ//jjfx/oqxKt+K7/a/nav37t6Lcumjd+o9Xbmz48N8e/+eGL+Pu/j58+6+cP
P6y4pnq66t7UdP3Wdky/D4IrXX7zr374j7f3v3I7NW+//vL8raYc4v1a0Vf9y+8fbb/9+gu6BoHn
F3mv//hxkN9/4/y5xpdvnrl+5t/e1J9/8e251b/+YgT2l3cFSexS0N/DsYbVNbz99pH7BdEfxBzA
jQQ5Ei4fv/yDC6XJr7+EX6DChdMWVV7ESk64RMSt6JaPvC+o/2LTw1G5IDpkUn755yV+eGN/vMF/
gA5+KSjX7a+/wPDpw9LwkOhfvHXRK4y6OTIL77H5D8dQVxrOTNx6TlHUZ9vC5HBzGyu/gAgq6w6i
N3AwNWbYbayqD68GVVVnszEjrDFlV9+GLjFB36J1Ew9G16xY7w9wHHaaqYE4JHGGjOGgfzCU7e9J
WdO12dQYwM8xZVd94KpsAFUJ9UlXWubKkSE7WLxnaBLN+3I3cSCaqNM1bEBCzp7bGj7zGw7n9Dt7
qiP0TFBafPW8kgOhm903x5vCwySM4iyEz8dKEtWXUNfRgA5hJyroG1dh/bXuetRWiKU3nEwDiVlE
Zzcuop4EiSu60EgctwsPwiT+NSxq2d0cTPw7+ld9P6FT6DyToATY4lOYjsSA7kwvIAZgyUDtFaun
C+nL+UbJwduYeFx74vFpnQcGRULI9yUuCNqGb06u/TcWwoE3hpudY8HdTYxDPNMO7ar5YDuJNwzu
U2BASKEr++5yNgxr1/h58Fa7ILlm+czZ/QRiPjTnBh+EudCVMjWdub8qCs2DeJIWePJBrsvHyi4r
5G2CyrwQJOxvghKAcWx969ugOv2qO08c+OABsjJ8EJW+BEnX07Cv6k1xF46+SvXQi8PUNQZ4HXZZ
o9YbjOSijUad6X6ECE/bqzZ2Xdqi63UUqNOyOrzSfAzvuFXoB/Qcy2xAq8ST5erwKsSrbNHUY3gq
NppgfPFZWO1YScw+QQmiPo9qwp9dUGWCWI/9+ORzw7/yPe6lXhdEL62k9oshjGZb0ZpvqNDyYIF6
u7bssbqIQunG02B2V8wpu51FSXGIdMEuZ6Yg6eRbPPgmWK8TT8Liw8GtbnHiJtwd84yOrNsMDqNn
hbDmjVBt+FYgb3xG3N5Ys542e+2L+TCbhffgj6zcVJ3q1s1Q5RdOOUpcUKm/mzxC6qhsjCu3apuD
zC1nVZgGdFR6Ie892UN1OBDgMKSTU0SbaWoGtDOUVG9chfQzb8N6gmSYY5CkBc9miJnTGHFpCV6l
MhJwkYWJGlQBW1/YV25Tdm5sDP7wLSgpeSqo0ruynqsXIwpzkthu2+ys2RZW3Iywl0NGorQPA2Xy
dZijisZqtGoa21VnoV9a1XkQD02FPi+oJlCRsGBmU0x9G89KdVFTxb3yjYeQeO7eJLkFc6Iu8p8k
diwd552Yym0ryujSEbJ5srx8OOSaovA6if6hG6eijqEwVNlJbva5EwfBBIELmGsNqM8KvpZV5973
ZtVDsLswm4cOdnFTXFjU8hIjsqs5Hrtcno1BXwRxqfIAfeSCszk2SI1glhXFFM+mQS4bURe31DIZ
sLsqof8fwMzxO3VEJeFxYcxvjsnavfRGbsVoIldXQduyW10HztcmELW58moeXKAuV97NfpffCU9J
TAefeEljNtVXHpBR7ljF+vtWobib2gX3nnmv+X3p9/XjrNHptaK9k7PY9Ml42RZGPaycGopqW9YP
rtp5vSfblDSBN53n3UhRrDFo2aVzxKcimYucYHGbdLjX0WyD2xAO9k3Y5S06xPLAgz5ANzt17LFI
hbHWRnlmVZFeo6xnZqVJpjDxOrdGGV8Y9HtdepERd0YZ3iOsnDK0Z0nYw1lB68U2V5aMObxiON6w
if8PhSfmuMW8RwatI8YtCV3jjnbQc4kB/Z0zR/DuDn8zv5el6EHJcUmnknIK9UvB5/kS2Xgn8+aB
RplixPRjhwWdn8GmC8x/VkcBDg2OzcSHMswVHSrlp5Hbk4txZPQ7HcR3oirERZ0Yuk3pIIuQhP1o
vBBjGGDMVnbjRtOJPtgd/tL7Kf63UM3/n3hlqZz+e7ySPLfP/Fm9fYYry/d+hyt+9AVpeBf5DDBv
A9CJUSr5J1xxvsAsElnHhWGHYMtC6vx3uOJ/wb9aHuygwX5ehFGBv3+HK+4XwO1Fih/fQlkVPPe/
BVfeDaz/QPKwoLBBPbZgmoway1INPwpWaBf6bTN7UH5zG66hDWg1U1K2rdCxaRT+oz9R9LfYot13
zBzOtHL5S2EvW59DpXVFW0R3aUjbfE8NbZ5BCbfNBpvJW+rV9NEICxClqtJxtjWMUaGzrVvvsoAm
4dfamjxIyo50fCpLiLbF2CkMRLpkZI+G085bW0X6TAxEfYN53Eyxe3XuHiUwGawc5Y4yJjbvICVQ
lBoNRVYP4S7DcvvHyBrGXUEqjyQEEPyxUj0Wtc89Zu+k9MMyyR27Qze5zfVdVZMqAEGt8IYVCNky
s2yiz92qdFddYXmXZkO8IDZKbZfroi/ni9oZQ2s35511FmnJDtIr2Hk9jQGgTNdvaV5NZcZ9HB6x
BuNUJqarjAuzH9Xaa5SaVyOapIDELHvxqClg8/UIcFGPsdmIPEomsKYgr+ETZ1fZo59Zflc9GpoF
T67D+ieLqshIpNUbY2qQCtKywWiU9lYW42QktGysi6qwoWxuwj76zpth2hlbtdfxlXRH+tBbXSPO
DIc7b3po+I1fN+7toCK0BSulOhmbiNTPTE8WgYwrZXvPOWSAr3E78ptbBgB/WnfVQzX6kL8vwoU3
Ay/4GMd5UcSOmPKXqHPNzPCI3osGW5UbDdatPzcuNIpJhyapKq8PcCu1VphM9qU15vAK0iI4U9CG
WOuhtaEl4rM6mWteb0tYHj6DAePdNCzQVzWnIuXKlTcOMfkLlGqLtdMaDihyJXsdIW54ydvWuS7M
ckTGpOK7tkbzs8toHUvOvb2Z9+POmatuF8iy+NrKUGBHJE6U9rmHya9Kg67mOZf7oJirLRTrsXPn
E5dnYSfFrnEDnrjUhpVS23gbZatwpYWOLrygQEbWNdtVVVUuDGvG0AfLgyK7HowU8j0RaV4RCJBN
WA3jt5aJMkN4na/NuS222qzba6twp33Lmn4DWd8u6+1Wrq3B0ZCrkG5zk+cueSxo2OAUHZSflF05
nPs2ZGbjVsvymTjWsB4JMbZoNqDXszWhZ0uF7IoIx0siCNv5cShnSHwwv1/ZfRHuFB+7FQGxAMQ7
6kyHENnttTtNMpv6UlaQVvG7devXIKMXASyypV1nlLfWnc2KMmWOcjZdU4frSBLnUtFw3EzKgK5V
OEbeW42D68CD3l1V0P1ICeKdg8nwClTpj2dd66H2CKefEYCjQro1NCf0BUpwCVxoPxq55SeDU+fr
qEWfsR6HKCv9Rh2CoWRrQaW/m6oORF0x1tsItIgnPhE4avW5eWbYnX3NSwiF4n5J463nkpltoudC
XeqSGDsrGBQsvDtsWyvR8hFUBu6ge3yIXPm9NFsfnBbik27d1ZVQMWl896oYhmKLzXp4plhACMdc
6ZBUeN70VZcSzm/cACFOI+cbF64LGVRjlNWVM1KEB/boHnom2W1jB4jEPbisBsKTz1i9ePWd6FK0
SQXQOMy7Nh7tpk3gBZ6f5RGdMNmmas4CHVlpQ+z2rZ/taohzKHJd5cBhY9zmkqQFor4N8DGaSX0e
TglE5OqrAjDvGuEfNOp1WwXfLBREk6bxzB0mlbgcOuzvjfCrOTE8Q0D6oEHQGgtM/qwGLgCzjrJw
LwNjAJ1khgcKm0wXZmV5jmp/7xsvhcnobWiVNnRlIaEFmQHZRV7c2FXhQX6yA4Qh2Lx3Vd3WD0PP
Q1ibC6US1eT2FAcKVdxUzb73MNcTMI+l/CoOeMFQf4+YfW5DKCaZurEMkpJS9sgGMw/3jWXjBgvs
oPeDVpWK7UaQdcucPoSWs9HuuRXWr9quQh07WjZrA2eGgOG4TeBjNfOwg5C+97UEIsvXU+FbaEyz
FbJKxPJGFTt+S/2kMeBbC+TlFfay+FQQ16pqowSxwsAfPberYSo0udiMNaLKzi29pyhs2NnUKahl
4Khf+ZNvXQhfvA2wuUhp5/cHIXXD4yAsiiS38mZlj7TceMKAcjJj3j7qXbDPpcpXEOGund9y1v8T
EBgw0b9HYP9LPXev4Eb8loL6I8+0MEX+wF+Laygqg4GD+gfknP7AX/YXFPEAeqJF/tNaEjW/w6/g
CzJIi08BLHBBJkC2/1/wy/+CIxDyPXDVcYHqQuCpv5EtQiPkcbYIJJpF1GEx6oG2+jFluLc9y5yG
UqSWm9fgkGGKhVve9wKBnm1jnoRjNSiooWAZbdua2Xtiq+GWmgqbTR8os08tCMxOsQgJuPz57CAp
o5zuUctJnfdSW5DH9NmmFY26qiOBVmGkc1Kc2ibidMve9EY7Ij8VFnvDmLo7VK6mFZwL81ckudoz
NyiQZ41GsD4nh6aWbwSxZ3S1iMs8ROzV4IHHkWF63xrPwNbl5Ngesb0PW/h+RWvSmxqggvfTA9IZ
OKZwFu+dtlVXkeRBMjvcfbH5XJ9ph48VYFYD+w7KKveytmtoHpdsXsted9+kU1jnPtLqe9fnMuWe
pQ/aZtUrp3N7ORpwtI4LENovRM1APAsiuTbcmVzVNWVbqIX62WQPskyCUbmQSMPyvUARp75oZgWj
OT+4RB3iATB9GLYlE+pS2i1upBg7MyvE0M+x3w9NhPyK/Q2o/LZwjPYMhjL9qnTKKkFjXbUblFYr
7Hj5Br0b1F76KkaQEsVkrM1QVY/QoXUuRqmsMWYBNe/7quFPkGpXV35QqX0z9OaUGF0n961V2Vmj
8VBFGOj7OjckFAukKoIiHoVbI+M1+DiDi57pcrNEmQ66Sge8ozAQ/rqjhn3uBNXwIEcLrGM+G91t
NMmSxWProSmPGbwMYq5ZuxX2DGZ6XeTWSlNm7MJKBDEDsNzYgvRbT1VOBmgNMZEZOS/4qZWTkZL3
QxAc2uiemiNent25V/r9uBys1qF39WiPb1bJDCNR7lDrrG9yz1mZ70dvQ6SxwyRWlwbahtukIkp6
6/r9yDYtJs+j97TacqIT4bInspzyyO8UqyKf/B1sO/NUolhw7naNSvJZmGnkwXNYW70Te5UJ+1fk
DNZRJJ3MlDYDx5tQsHD0QK7mBYJYc90fygWWBIXtrtgCVaIFtIzv+IUHJWwVF1CT2zpcV+9AB40l
q9LldlYUrF8rL6yz2S/4Si/4yF2QEh1NgCZnwU/BgqTmkswHMSLXBzchBc0HK4LYBd5HFr6jMVK2
PK1sR19VoLqkYPfT68l1g11v+FYGpnT57L3jO7pAvUgMfmKQBf/lPuIqvYBCgtIg8OECFevK75AX
AHxEHnjetwukDJFR29oLzAzHDnwz26tJ3PVRm00LHvWHKsgMzu01izi8eeDxsEDXBcUWXqW/ov9L
nTvN2K2RX+3WSKxPmWNNRdbSWezQ+yLPIkfZSHOUQbXtAZb2csHPOIaBLfoFVbdh2wBgGzNf96Iy
jbhZUDhSgRittIvUXDB60cgxqxfcbuWVdSmk3755WpnbwiFkbS9IP+gqdcMW9C+WOACVZu+GLrEB
nqG7yyUNF6wQUGxNuZ/BNbO+0B7v7hfV1yTibXlVVSaQ83scIvrIuuVLcMKGsdvXdoMXyonxYpAl
iqHvEU29BDetnPS2XQIe5z32QTRg0/U8GegioUNg/K55/T/gmF7yE//+mE6IeP0///vzMb18659V
HZyroELAZNCHGcwfR3TwZSnHob0Sytk4IBfJrn9VdEDAQWsprBpcME5gsfKvM9r5ApEk9GkhRwLL
K7BI/1ZFB1IXH85oOKss7TWoH6FIjYM/PG4E9iKGOeM1dooWCV6nxcDkQ8MrwmNSmt52ttthO3cg
cqJ7GzWRqUZghfwAv+lyL78SXVFumCH8PTyi5XXjesLGPs8btfJExJ5GEYoDzFxCaFZN/gsVs0FB
/hLi3lMdPhGseAiQX125eeFf11J2T2oqFVqEHZWYgiAaHCIZsWSa5uBpBmB47tFpeV6NXhQHErF1
4HO4mi6K4FfasoOUyB69o0r4/doZe/8+sEtYWte+iWylPzTkYCq4WwEBN4YTh9iZvvm46vOwgG5G
7NWNfm21AXA8Nxw7PEi67AWOX2grlwV5RYNcDb8lqdsHe5q7VdBjdyBsJnbmcRAyt2xkE9zH3PIb
r4aQxhTn+6tXe9GbhmcO1OYC0aaAHG46jzaU7GnpiNiYajRUDWN9oWju6/0wBHCbb8PQRy4Yu8Ae
lbH6xq8cfiFhx3M+iqa5CIw+X5laD9cD0ijkYIPYpWNUMOWz6PzoYnCQ0HLl0FyaQDC3njs4T4o6
UbnBoY06Sus49lVQuSba1816P8+2vbXNqksn6unzqckh3IbcBkLVqv7eNXm/yZuBQ9YI/qPFGu1m
zRo6kHzdkAnqZwajzbovYVLY2nO3VqGjtiHX/dp3QrWaGr/PbKiNrvNJ97BB8Ox5izOr+RqEYmbQ
kqjCc261zc2sOgUiDbNq2HH2CMALFfYQ7ZakT3weVK9aOqAUDWb53SotvS/9gK2iqqvfGJbfiz2b
9bqxeX5jFApu4pMto6e8ZZAQw+zfu5Ewszaq5a4qpLrxCKt3ttmWG2TD1W3dRH2qXEJThZ7k3Vi6
7ZrN2k59G79XsdbASL4a0elU0C2YwSybuxaX7ynhfDe8ULyIcfb2te/mZYwoSZ4bQxDewbuR3pIa
5A/SCXOL9wpxxSViRVKs3ZVY/W+RW6gVrQN9WSPOThsVGKtwYvNtN+BYRiqveLRIxw+mmztpHi31
uwZCHXHutGRNjRwCHFzIi3IwZpKA6xVtClkN6y4ckEmiMkRczb3h0srb9k3UHcL3YOyRgMjrzK6R
3cup72U0muoH7fk9KFN9jVJqhEwTi5iE0bUPAtUopc5qOy8OHQy/LxvoGKYgljpriQxqYk0+2ZSY
qdadlsM4xQQ9Xc+odBQXbdGG20bzfMWgsrvzWAfdpmYMeDwidHnthz78Gpplka9zOhv7pi6dlUEl
MLPqu3o7ugS9MbkozjzaVe5qcAMWAx2GqHbMAJgoeNqxYUMiX9Z+d1UHVY307QgHS0hz0Ww0qgoI
pehaLDXTK/J7RawKNWIUv86NORwdYMKIjYcA3fTWtTV41ffRMtuXGYD/UXG3vex0WcE8wVGA33wW
3TkzSuvSYz7cb7Fwmm80sqaHnEnLi83Biko4bs0l+tdViWvpSSWXmjU6npEGZuGFI91aJFEr6B4+
lXJViahhKeUDKKu5HT1xDu4J55rfgVU4HCzI13qrSCu9HayxCTM6iehs1rP11FGaHybbRnE7n83J
S3vLL69Mc7YOhrBVNjW1sxMTYu5wnIvzEsnJhEe0eoW1oJX0LJ8ekMP2thNCHTd28hk5aIcHN9xU
87UrpvngsA41p9ZXVezmYXdjoKqzNUkzYpqb6hV5cK6TQTZwzI2QgczyzhwfNauLjdShPovAzXtU
ylXPLZpmvxGcD2s11Pl2mgYj6YLCP8uxnLJi6LpDOMhg044GbJc6On03wqC9ngEle6jpcLIXUUFF
PDlTeTNVKMAism32QxXC/s5jzkVU+DQruTl863jhizRUQ3E/+yFk1NuowzTQ010bRDN63hVv7hBU
9ztVq347IYo+IxYWf+U38itKYyrtwlZnjmnvxgnFYTLS8K7OTVAZ3VqtOhebAvUaiuLqfQEG+Xp2
sUsDqHtPpqr9xOOBmyGl6L0JSfk+dDpU7MdBbllhkxunGejNyOd+59lGk9jhMF6EOmceeiVc+w1L
zU1ZEJYXhSG8PG6VL7xEyIjv8pqUN/+XvfNIsiPL0vNW2ji/MNdiSPenX2iExOQapGt9Xe6pV8GN
8fPIzEogkJ3oYhmNZrQa5CABRPgTLs755dAY0ZXei+rc+R0x3J0GDbhZrCb/WrQMlEgrpPbJb/MB
kNDXt/MQkx2fN+ONk8f2HhWqAa1YRI8RIoMLxcB+1CEGo4NTTLW+c/XOubJzqY7CraybRTmkqlS6
DZVX6SZ25tGD2SC8FvC/5OUZ5oI9KwHvz1HXbXPD61PwNdXfGlM/kdu4AA7dgkO7dVBOwF1Brs36
cUpauogbIqeKyU+/tX7iXsxA9xeN2ZV3+VSWF+ZQuSdwd+Pg+6L4ZoxmdB70uQEeBHJAzZERVJ1T
W1RfzoMn+G5i755dfzpmS9kcfTMeT7ps7G3GI+tBRK6pNlY16s9m1mthXrfO3u368koZldhLfRgP
0qy6PeRue664iPddVLqKUFraD2VdO7vCndMbMddJi/dBGSpsiX5zqvyhMCvzEfdjfei8ms90MPt9
XJKdwXpgJ1ds19bRVMwLqT8lZ8dn8R5RgMRBYQ71zls8/SHjMXS0R11R1NIY6QbKn4d04mZd6NQS
PbuIRCgMryDoORqtczPH5rfCjiojmPM1U8FSfrbVVTQ6mwWOt7rT847UQdZqHDIgLwHM+YPO8u2F
QzQmH3QEdY+VTWdlgdCk3lhNXCD/H5cvkScoscxM+4Mp2mjTaJkK82ScntIc3rrxU+0yLaZuK/CE
btLKsq+N1B1vWmdJl01eV6mz1QrFzacnfCLr7HYbcc7cjSU8cpIP8Y6eM6nTZArAu3cLvb7J6hgR
jr80R5G548lQXXTQJxQ3Ml+ygAtZXrhg+yfu4BqWOh7EPNnijR+7JE+XBY9kBGDT16GbcnvDpBi/
z1CXPlplV3+DzHIPiy6HHFFC3n+KfV8+oLxZgpw/3SzlnG/7QmZHP5NemOm05IzzK24yDc9EdcJo
p6WJ7ifP640mc8MKM8DPAcEAhIiajngoi0MkjTycqrTeCbj0nd+03pd4nppt23gTNerSvENWoI7D
krCPO/74grhI7fSU3pqKa/faqU31JWbGC6wyN82gn0V/Er5JOnuk0V9sstM/mM6yunCMdNlXKlV7
6VkuVwC4TjuZNtT+2CY7Z1RGeSpLTT+38B+3VjF9mio+uEEvq8sYJc0evBZlSE1vI3bM5NwObrKZ
EVqf9SjpzgzQ5tbtRu0jN3PjJfOs8cbkSbvtOQm+zDX31dDtWvMiFnZ+Kvt4vioywQNtkP3H2DZr
AmrrLi3ONPNqWGgKbworIRB+9Rl9CI6Z32qkXgXTuNiB21tGELXdIdUFdevGWuTjenj7Y1jdcKwm
mhqGpjwBmYuT3xY3ysoJUnGrY5J68rFeKm4rBld14HmJukIIVz2uo1rgJdGVj4woTHTnqay8PljG
yAoFM+x2SBb7MkMTBrBoXCWMNC+2XlwNWToETiHzMELQAJRtNpvKVB46L+gHmTvPTh7dxGzceTnT
YpFN15o/ya2jxvzJpNHpwu7ntgiE3g1HZZX+fon6/iAKNE0BoI4UkIluvpKYBcLLSOl6UKSMGsHg
le3Z9rJVuR5RqJXXWQkoBk3xNQVb0aEJDPGIeDk9LJ3ML5Xo9Ke2GaZtz0QVxoIU8anQopt0xm4Y
aJXX3fJMKpKQb9qy1iFlfABigK5WgMbXPPyWC7fhQRE0kyxOS21YN56wQErGCbsEK45hf7CHOTl1
/Wi+lLabfEkYMUrOvq6+YH53r3y7s09xP4+HLFvcjTCycmBnqOzH7/bp31WI36sOV5L+TxJ/3VAN
3YAZtn1CdLizv1HIthNylkbr/U2hIedJXuJmJhPBDP7+KD+n1r45zApmfydt1GiW7Fi3i+3ztJOv
pfKBhQeMvONf1gX/ZHkmxR7nAswRucZr68Sbt1Rltg2Q4+fb+RQd2piMbkXOe08iQLnNrm1CuTY5
oc6cebeb6tPfv9EfQXk+To6Nxwc3oY9sFYnGj+/T+vtK5H8K7/n/U+67Eif4Er/71FdJ8Q9q3yuE
uV//48vX//hL2e8/fsEf+JDxTuNcQJJtuKhh2Hn+xIjMdzAoRDkgk6FOnSP/AyPy3xH2sjak8JPA
FPzlPzAi551H4zmgEogOhZV83/8Mj/NbbNKfVyCqXx8+BlcPmBNJ4K71RhBfasNAdGtN1eVMsGZQ
92hHm9hWPTIrAgT3MMbzzYTO774wPeDnqpW7tFbVh4YH7baa6uVCb5voynAS0iHr0nhy01hFQb+k
/sVsgTIw/6Ld7KtiRMRaefVpZprSPiMYzVl6iumU2es9fpk8aQXpWHY8zYUlXlAaLZc5WrVLLYW1
D3T+tA8cHqRDwGreaaHXSu3CiYSGq6SIzbByxtgNokhkD32sNXjks95jBbQbMHk3xScVMknVbuAA
nRNomVverbMqFoLK9Wd2nalAQlR0xmemyIIwr7bfNqAWt2k7DE/ZhMLSYJYPhefHJ2+o8g1CFnFS
Nf+unl39PZqatudlIB+ctbiBLNKrFzcexb30CX8BdV5ukzRLXjxrjk5ypNoHG2PCkp6Xw7bkeRtm
y+wlYTtYXVjMvrMvlcxYRspcvHcLX7+NBpj3VfuEvECku9bhCdylrb2LyxXloQrW2xe1SblPMFQ+
ku1kiMNiQW1ca5ba1HZlHYQ5pKGvfKjhhlmqi0yZfsonvW/vUsOfmsfSbIbdhBpka0OBbW2PJnIU
MBiCjQ6xbpJPR6m3+Z4vktg/jzfQoxc4LaUTnSN90tEsp7X9JPOh18M5SuqzkCWR6CrS9E1O2PW9
xwPxxaxB1Bx0oWkwNPWw8ZYhoo1DQ83E+m1vLJFFu6nl8dBGcbEZvNS9In+pC/vBHW/9wXaB3pvh
oC2+8yzqWryQ8OOXgdYqsEVDScRJhZvuh8xu7vyO6l9WFklWmm1FQP0lGrAbvVbeJspyc287jb4E
TdOxqDbF+NhoPrOGL015PaK/uSI7pH5slF13q+LL5dwdq4dcVba1RTTpvc9AH/eRh8W4R+UBk9DE
6tGJXPUi0TjtSNLMinDi9T5XnT4eTD+KnKDxmqEMFsfpz5q55mguXv9o6otzm/pMhTJPqidvipqt
3yDBDHpdjqeGwNFw7PT40FSyeT/KyPrUrtwl1XCdfHApdj87UeHmoRKe+Zz3YBBBC6FzUH7dXyDg
nHZOLFOEb6XxOLVOsXHzMmVdQxJ76UAm7fDbghZSmfuU1F5xdhM7/pxNvvk1yzrxVKZzu4tYUY+a
kbvvXRSaH/Tejz7JbJjv4Kvqk7AnjQwXaVRWQHya3JdWme0G2CDSamy7T4CghPxSJ26l9oIbFNtn
SQtuaXYwRXmhnfI5Rsk0sh84TgYhWfMS+eRbFw29LqcHBPvZtSZM+bGZK6YhTFo6cUII0UNwhOxx
jB3zW2oxqgEg5ekFY3H6YhVJfVvDtkcBKn7zxTOr4rzEU/8trk1muPpVulysKublVdDccSVe9KvK
GZUIgmfIVIOUhY7yDcGJ/Nkuy4o1wjbnj2U+NR5vrrcwHLzqqMesz8khTHPnQynt9moccuMzaCry
XGmNY2B0en2Sr8pslDz5J2Kru6Mtrfyz5i/ls7Y45LyPqf4+raIKBaEZ+wDMq+Y7edV/gzqLoEsT
VOHOaFdYpprBXILInMSmWiXkjmEQjj+twvKhJACLTZDlM3RW6bnwkSOLwkSMXyb1pdv78nZZxero
C1bWVvMFLYCrln0qrb2Vx/pez+r+JVmK4rIWbX3hVyzXkE/ZWUrVfNF8pY6LX5Wn1FggnuvEvGVd
nY/0iPoB1gsR0MYuvpqxh/TeW1X4tddEl9mqzI9GWVwR+taGhYAYdx057eNVy5+uqv40M+tjkhvM
2qKzDPbxZNy2Rs5yVJp1Hcwq74N2JDki0Gf0xdvXB/y/553/sZqK0IL83bwTVPn/+s/hY/s9DfaP
H/tjyjHfuWu7B5oPOC1IJwbTP8TCzjuCMS18TegdV/MwdNfvTJiuvfM0Kqx8DEx0la0m7d+1ws47
hMKmrmkkwzE0/ZNEGG/nuyWDEcdZQyZsgq1h49A0vzFSmgMP07FX+ZZM+OaZp1p6WnqLrTIC8Kty
zvPvPp+/WGremBp/OyDZow7hWatf2mfm+37dwCqkKt0tCqpA1LEgCH23BniLvf8oPyW/rHf9aYcC
CSAaGaJRo3eEVskfj5ZUEWrckbeHrIMrrAls76pJf1Ve+xOXuB4FE+P6RZGJuc6x37+nfzX1ef1O
/hxL102G+D9sbxprmYdi6c3G1mC1L1Nf5AB8rOuaQkmUSPO36/oH1+L32+dfHgR9FcciX5rc9R/f
0/9hXvZfbIS8lz8P8zZOOB3Ws6/lvaQG0vSthXU3DUFW1Ubqe43AAPKuwjh/P22rTbxjlpKX1k47
zL9KFf55DV4/1O9eCJfi998hN+M4Hoqo2DbjZq2akHhfUUQ1F2vqVrz9VZ3Iz8Hy6/GoAMYJThsa
RoIfj9eiIskdJjf6U/TdWn2YHdKNvIEbPepbIzC0X6Y8/hR69nrefHfIN6cpc9QYtRZvsduO2+m+
Cat9FR6Tc74p9j7hWcvWOcd8zqjwk82vYt/+8nxyMEaAZqw2+zcHx7wntTnn/S5N04TG5I9hROXy
399d/uogqIDR/RGqjFbgzeWOYGygLReE0kZD975d6vhqshDn/v1R1g3zpwuQuFFSGqk8XjfDH787
dMJ1akdlsY1NOe2iuNaJbEZLjuOQGLd8TEOGKGfvF0l/rlkaDsJhCxJN4jQIgdsSDJbMT/RJy/Cv
vrQ3l21MLJsWC7V+x6SVJgdURCEGkM8osP97aSJ//WEYjsktyeQRtsoqv79w3LapSvSGBRUxw2ah
HCE63UeXA9VVL9XOf/lVENtffPYk3WOTofsHS/fbtJul6G2lZkn22yhuUeND4//qED8+E1/vr7iN
1xb59VxyvDe3AqUvVm8u3JMa93mC31z6IG/lhkTRvz+PEGj8fCIBiIF94GMmK+Ft5JopsaQkbol5
NRMdY6gVh4y0+VEYZZMEGETmJsz6sdfEzu2M2TtYs1BfYXCw11X90hyE5coHZsjsQU9n93rA9tlt
S4IuXrzVp+elWXfbvpr30mLoLvzV0Te7ed5s2EHc+5hFytwCxWL/8+c5utdWT+D8ag9MUcDom85q
yFXNVIy4pFuK5j6e6zkO4hE/MtJuK7st0UkmGwsS5HOqOTQoNlI8RwWcf+iW+FWDuJXxPRmvqbHJ
VUIjKTpVWwTTNBFQNOnTRERnjdbQqDtG1DrjR8xGUvsGPa3GAOOo0hGyzcLaD4lUcYhpLsJMEsnh
Q5KyZODUFOoFtKT/1lXWTAi2H+9AChZynQy3uDF9WZ+ZvUlE7uYignOIzPuSkreX2i2bU1raHZaP
Pt/0ztzcNYDxz36RZTdzZJL5Y5jNhZHAFBHxZr0oErvuJ9atYzbmxRET3zQEJUVydzoSzSt3tL2t
Xws9C7BGjcvWcuex2HDH8GE4LLP/goIVredcYXPc5KmTf0SA0vGEqagX4Wlo0jTSVf4Lm6XXMbt7
3aUx+PNutuuMapXUtt5rvdUfuASsO5Wm+YtdN/PJxv77saujaGNzXl/nyzIfe4SdqEqVuzzIHofq
ZHbOGEBmlJc96DcNJvaESZL+OT5xr+7EFNpRYXxxhSIFLe3BZ/1iTCLIArO89efXDb/DionXgBQm
pbBFhHkjSA6bF2+vjZCtVzqaF2OD7VLD3tKM16LRxylk3QTdr3qsjjcENuvfAAUEpaneKjoeK8e9
dZeGSj84+jiwWBJJn4gkuv48MR880eIYndMEw23eGjiTdK83A+rDC/iupvwy6p58XliQ9sWw2Pf6
Mswv5LDb31LbKB9io7GB7wtLHpYiQRageRNAipPad47XTVo4KhFHZH/PTbeLIClv3GmqYFgtp30y
67L+WMuC6spREDYclYk8OpOpXc720H1tXHe48FQLCQXb27gh6mtvV/WT2HmTnmBmG+39zPH2JdP8
jdIT5zKNJnsvTJ+eUwqKt2AP9jGpOTexm3cqGONhCa04J/hzntDYzFb0wO21hf2dq4PjR/nJXzRv
44uRAuOiWHYVIpYw45rfelmafzLQ+YQ1DNiZtHTv3DvVGEyN3d7I1MmQ+S7NDvdM+T5KHH9HHoDZ
BxkBOAie1HgjZ21MwmxQ6RwYKZ8C/+n3Ra5blwuRX/iQNT2wW1luF69aveBSHuj2NHdot4jmK9Np
E83kL4bKTKOdjRkL13Ce3YhFWmdSGZW799GyXBrAiXeLBylqKqa7zM7i+0q23V3amq8J6VWoIg+1
QdS7V1kzpbs5a+gvXUS1IdoRMIJYMEIFLEenuGAcjewqdTqJ5XfO0izQgMk+G6pZJOeRGvrAduP0
svfz4tJLBYGluqtOOniKv+/5rjdZ3nOzUH3RbiCgvGMjV3eKPuTfvKFAXhZDke1FOvZbcDWQqjGK
o89WmZTPWewlR5OAgCc2DMx6KrFuUZsZN8KZ1Vk2hnmRqNw/ObGinTRDxxTIyJ73riRRe0gn65Ny
RXuhGwOxPGO9WI9lPk8fZBz1J9nV49elrfWttzgIqJza4Lqs06tCA6jsOlvbmzS0ZYFjzfoKvBQN
xcSzLT+ZbZ+/l9yacHxVZnzVx47a2vPiqKAqZkqL8DO1n2dLJgfGJbkrTcWN2/M9xP2pagNtiNM4
0Mdu+ZB4ZTkH+N7o+sh657IxlP65VTI+F8qYz+T8Jlu2j/KlQmS78XyVf/b6RJ5x/Yn0gKgcqUY8
z9kzbrYFxsfP66/O0mTXrTenl1nUtsDbeoYsrFK52nZFURe4a5bumxyVxZBoac0nu3KnMPJNJJir
zmSsIrBUrJw3eZJqt7poYcVVV7SXbZy511OqVRetFvW7KMHH30UGQim9nJaj2aUEcnXY78GiMnyH
/jCDgScNl18bDTxbGhHnYTYtxVXZFs1tLup035dLRNw7PG+5meakvnEarsxW6tOFgU7vUMx9Tzqv
hdyozCrnsrR0ccfMb4R1rBv3gz/G+2kp5dOoDeUeSbaMgjoZ4YuHtPCvibWm2als0i86Cc93vSP9
+2YEA58oDke6pfz2CJRoEFTcrQKqZnHiM44SngfmKMWuksPIZ5znzqObLh12dRR8X/3a3+nE2h3j
1uDVdpnF/cKBgb3qQEJDhZb1S1IRqsLttBBbvnXxHgoeI22pGVkcdAV0R0BEsmJxZnDt0OlV8obP
Vr+LOB3uI2XPtzWaq7CzlHVZxcJDTaS6z1jiHmTKabbjJM/ODlYp7twYxe4cpF64BPrha06h0Bbj
yUxCRNddqaXN7tusooO9i4kAIYrGQqzQGtSYtwRS5ypKPvLwH66SrjA+Ni3ijONgOEVzTLLFvPYS
s/jYj27MEukeGs0uTomp9VfpWOU7nhzWo1H9qtT0r1ZXlzAYnEi+bpp4rn8cfKN6ETMbRkE12LDJ
h7C7+uC1gUWRS3kG1JvC5mhsqFpwq9A6n36NbfxEaPpr1xTJ+eTEMz++msC/I249onQXa2YLcfoa
f5/6KOupRFxpvu8I4guG3r3U267cZWXxO2n8b9AP0E+jHIod5r9Wvl9+jL58zL+WH39E/X7/uT9R
P+Am5O3E17FM+GtC5h+on/WOHZi/RMXorUp3toI/UD/9nWmRL0TDHS/EX3Osfkf9vHcMA/weoudB
Dda/+Wccaj/uHSsIZ0OtrsEFwPkrYfrjqdv/P65cMLx1ifwR8tKx9WkG6xi4POaAH1+wl89dBQXl
bYSTOB914ZePgxyzjZea4PG51RB/OKfZeULPuCUTcd54pizCpIyVPFarGJKQHG2rfHuA5/Cn7WRi
77HS3D/Gno16ysgTQB5Px4+stc4HSdUOSbipgSraIV3gJVW0OQVEIVXfkBx3H7LCGp91jKTEf8dj
em1McfaUYyZhnkQKlB/iun8m+T2aebzhYrkYMeyfEXyUR7Lr2iKsZ226L8ZJzOiqZFUEGL2R4UjT
84sLxIYzveXekMZ708znlxJT+7jFwadj2orEcIt/ujuWmhN/c1rZygBJ6XLkltzXGF57bzcnLHzb
uqiSy7zI4lB1nkY9wUikezZ1G4TOzD6rt+hsCS8LJdzdrm0161JoTljSP80dOBDmeFeO5jX5BO11
jpv5qPc66UEKIattrtk3I5DH+zZ2/DioHaE9NyUusWAqyprghUkiz10VntuIEW4TQTKR8+tZ9oUn
+nYnSL45V+aCcYCS16tW78pDhyTrxrGqFL0Tn89EeOoBGa0zBVGTyh2Z/dP7QrOApzSkqdOgjAvb
8mWo52L+QgIpw0TfGvOIM0svYLHjkc/fKduG9hlbeI9js7SHOF6cuynlU4q4Sm7wB0+PWTkbVy1Y
xgHpWfUE9YUSP7KAalxbfJJLuxxsJ47PCSlQIZyjXgX8QnVH603LtIv5PmiZHT6MddXQeFFjFg+S
iO8o14rBQ9C4LB8nKy8mIp+iRSelRrlrtFNdawHjA10HQ5bQGlXGjKQIH+/XljrSesx5183ZvAU+
qO5ygskukeZ7By23GNMFTovBVXboyNK7rWPRPrXR7G+j2h43Tut272sRt9gupf+pqmVzTA2rPhRj
Oh7dXqkNDHS3nSyteLTjRF4Yc0LLQNVkDB1gDre91hNxjR31UU1e9zHCFH/KNck4WBez2wNVqMXZ
gDjI1TaiJwwK0FDaZgRq6PZNgRwMOm2Fp+PEcofrplMd8i5XiVILMcL25WEYFw9vRbMQdwaWQTSS
r2Lf5pfmgvQmkS2PQrVotAcugzb0RosEKKeLGU3gfKOLvEFAuiWjwxAo8bErsrUgPQojZKL9B3dE
f7JPyyJPduSHjdfOupdqryvqUKeiuYlllX5t7Mamqygm4CSo1brheuuyW65rb941fP1ThSXFWfdi
fTH0L+7rsmym7AJB99sS3RTofD1b2Te5sGCbi1KWob7u3oWZsoZn60YOnuNct+uWrgsxfPTjZT51
6w7frdt8jrNmPznCfzQIPGX5bv1xo2UCoDBz44Xojl57ikah3Vhz16PlWCEDRPCgB1PhM8Cm9YJG
weyB0OcMy4qRTOxCstKAKPC7EmHMuFqqbSMz+plgRb1tLvz5KqJl5m4yMnSRcZ+0h3GFN7oV6GBI
tV4QgNcbaoubi2kFROJyyG7qFSQx4rK54/m1aviBUFASN6dihVUctzPv2xVqMcmqZdkujP5CmEV5
gx6CRatcAZqksZG2AZLzQhfVv8SvUI5Zd+MHVD4APJ5a5K+Sz1eU+cfnCPYeOBoXxhv+5LXl4buZ
qTT6ohxr0r7VhtFy09GfLXfu3tjUe/v43VBw89sv/Z5A+Qu4/cdjvZkPOYeSxCK+nvlQC42Q1li0
FNsdRg6eMQGe6/pTv/MQH2w4PdjnMR79Ag5/Q7YxWbx2V+kQQnTx0Pf8Bpv1EMN3/3e6q3QoSghM
F7Xqj4/qf7W76qeP+fU9krP0x/HevMc/u6uiPNi8Ka+q5Tb4y/aqf0/Cf6R7/q3e738SE1o1ffLD
KKxruoaFkx/8cxbm9ONRTY4nydXUBv05C5PKwHkJCc60rJErwEXyDy+ot/bx8YtI7v6dHP99GLbf
rUuPsQL0jFDMyv+Uzu/HPYqwLA1MFJegRROxwwvhhX9PYPjFbCL/x8KHFf7Y7dVh3Fm7/Jf1KhD+
b28+ayMlVyKpEJC37lvqQtlFr1d1z80GVZ/AOVog+2jmWdVBMfr1Z0+bya9rs6i/RF9Wb2x98C77
3LLPXumNh06m6dfFG+tTMgx2AccUy69phSwkWyZq04iasB9L2ThD4PcCLHNCOMbubvkf+mhpz81E
SpCmgPNHI3E/tfZiPsSZ5zxMdicOulfhw6+t7M7WBm9bxjmZ262cruJsim4SMRVE5CRa8syQKNCO
mVr9YDB/kR5lFo22kw6ThhnZ1cVAFda5WjLLCQape9jTMwTz4Tx6ihiJVnVrXJagQFIl3SEnA1vb
VXPpMfsaAzIjj0Sub1A8zAhdAswXDk7mH2Uii43C8bdswfHRa5ev2X5aNkMROLmRX4EMqy601iDA
kvY0FQiNRsyw14GtNpKQ7WGjgKFNaLfKdTY1mFhL/mNuiyMuhm4EtO7TS5VM4yH9LY7wNZowW1MK
qzWvMJZ9dKsPMYp+arHbz8AC2aeOJCnYGZtqlgZCc6VtrAjxpjNV+r5HHm7kdfkykHazS9qmRwo6
WCeDWiersdQU+Ctw4cxTCujsy+iIjoEU1njR8WSldbxPV7gjTUb73DNg1QfYhPxJvWIk3QqXTKVI
74c66a54XHcXUWPLLcxL9hVJR3caNVHeOYSKu3jckuwsXlGZpfOuJAKCLwyM3lmt4A1pYksYr4DO
6Jbp/byCPPOwyBsFADJtRq2oifcZJWlCsrLkJ92Mq2vy3bRv7ZSvibORsUDNAyl5rAq4mDuipzwZ
oaT01ZyHa7/CsY5rIie8V4hqGHx5Fw1EP2ZmpBVBuphiN71iWo02xefpFelCrQTqpa8A2PyKhc1R
E52GFSBjrpQ3RdnG+KOEc+UNkQOx1GSpHc4eVM+xbiEkArdCqHts3AhNGlln3bwr7Nb8asSUtbHo
Zdmud2dxSVTpsGyTmRmn04lkDZpxrL9i3zGfUsXpHlpphVMc086nnFjXfVSY+kufYgkKeg3TeGiW
lXM0YzF9UK0vn31EqJ9NoYZLgb8uLOLGOfjgnUfy7Gqf1I+y2yM+tYNimmsUYkNKDXBvLd9SY7be
N2Nj4xqJZHmjiqbg1Kj7y0XV473vlgsOPsc/6qZ0UelkZndJUEpG9IVZP4hCgUNF3Qpa5qPV3VmJ
5mTOJjFq4FzFvyDlyyBbCqA0b6xDa80MX3ZN3ILvlEFH4Fe4SKfbNp4Um8hURejE9F1mtsxwL2mS
VkXNw2zdL0HZqHEj8FocJIZ37jgyu8tiif7U7rWT0yGjkC2kocCZFppxMoeDofG/XVJubV+Vxymb
VGh2zmcZeS9W1ywHxwYgpspkCGu/sY5uwhdokKEPh1XR5GT0/QmmmYibBiNZkg3ICKKIRVMioA1S
v7W3ajL8owL0CL1lrPaK/TtkoyK81Smr8iFDz1kHuVFHN0s56QeWFvvOL/Mvw0LW1ZiNGIytEtVy
rrXDifuMtiGII8eKs3T+eXKsCRNaBwHTN8uWc2gOe7+3GVQT6oUFNi+34DbGXggab0md9MMhnsN8
HqlykzVERdv6gUbsRxzmGLk+AspO595z22edJJZrc06eJjO9QfuMcz9CKRCw7kRDiHGXxJ40dpbP
iZUaF2R+Fu+HlAIs8hOt5I47Kdpgoq/SJ49caNLFIluvwipZiOPqMnOTG2ZUhzmeGu+Ut67zwU46
oa5I6SHyL0eKGdhdB5Ex8nwM2wJ3V6ZlkghrT7839N5Nb5berodTnUv9ygRU9HdebydHx42GQx01
3dW40EKvEmfEfexK/SAgDktMapNPZGJC420WD/XWMdd1vM/Ms4hyKq8j2/3QTtqtEUlKy7NoCdLI
1MiqM7LnqHGMb/FYkfJiK7FpXfAXIdJbm1zti0Qv7hvqhM5ktKn7xY51wBEvPTuZIYm2y5Kj6JHu
SgTj+8qAepmd1tpB3kF5L7uxRd6ZO+bHOR2NXdsQtVMnnr7rlUlzVt/dWD0OZ8CH45QaV5RK7rKK
YDlXw/fY2V/ylKBgO/5IONmHYkIuq6b2tMS5tsUF9NQW6XWN5Qw0iZN+1clTeIKizgCrD3gKgYCX
87qVDkNgiZjiQ3juMIuEd42z60M/0Jc3Ym0NXKHT8ijGYx+zuaZ5tpHoVsOxt9Ot1zi8hWRpSEWm
+LmGHx/ZnXlccCstnd0S28YXznmFb7HPL8aYoG87M7lPEIdyFngReEuFTX6j2Dt5dQHlekBh/t7M
KE+I6tvW4JLqhcgCQItD3HAGq0ScDdk9mLWyQs5XpFkEcW3ZirMQpRN3XJ6ugS4lZ1FtBSyyN75a
nrqx8YNhkvepSR6mZShizsU1SdtE1bmTB3lQywDKYZ9iBAdAUFc9sdwOkZK7cZqudb//VA3tsXTl
lRsXt+lkbEn92kfzfMctjjtoWZN1hHt3HTPApwi8Fsb/Zu+8lis30i39RKmAN7cb25Lc9P4GwSpW
JTwSPoHXmkeYF5sPlLpbpXO6J3R5JuZKHYqmyG2QZv1rfety7CqJc1x8oMLC1wS7kKXwuFpB9rnO
GXP6V7M3n/Hcn5YkeNHTDBm0eOoK62imxba1uhPp+0NFdg4rVrXLgpYEWk0zGI915PvTeXbYeqiT
KRd9LrLmrnPdO0YCd76QT4A2KdIqLuoKLKqNgz9fgefkxA7Z4i1UJbU/LS2HKLTHZ1frLWTis89A
pFP9j9p3onKsXtogubMbRAWnEicHC68wxQ2OqU/FEyG0Tclbt3en5pjLFAadk8HpsomlEgXQFhQN
V17BdVoTxfsx7neLtk8WzVdsZLeT5TwUqcvq4jJwXnLvdqrENYUu10FgnxzgwiRJqhMD7S0o0I8u
We5zMNT7GTAJbzXFIU16lYbuZd36L6kdvKc9MfmwUcgnA8NDPPlRyHN8lOjjN5jc5g0A1ZrVgMBJ
F+cW3HpIQKMgUpq44FGXQT0vIyFr8gvtRrUQ5hv2qqy5CbLxYqCMpYdEyVH3MhwZaTaxvsA5sQ8c
dZkHzc5xFigFZkAavGEv1jMHCp7klxK75kZWtFSF0hk2dZucRMZi7tYfXTod+nB6MgsoVXbzrYCr
1hvtlSyG7+ncu3xRi8c8a3ftQoJBqxvm0jcNGvFm7vR2tN1tLrIrZRmSJ2+4KnS49b2GrMCEswXB
HWqARfyc0ODBnsDcll4KFb25yVuihG6T9vcYPn7UI4JAoOG3tSM0yJJVq1fkIALvm+7ib33u7qGv
PDKm/qCgrrnkyw9319AnkUxnsXgPWY8xqIEpqZdM7ULcP1tSwRcUy+QnwYybuVtYiaMs6mbnhWlz
m5WOfYfRYOELodIortcjs7eYr4s5OA8CuOWlqsE/ZSUTrBrbMiEMIkBydFhMCeh+koci8JtlCTBH
T279OEVutJzHvMjlFkt/g1IHgypint6/yFTy5HZkmW18Ihy/x9cpz8M7xoxvMiBlAhfDubBJH21k
4K5WdaOTwEuAVxeWi6o+j4Nyd6oLRm+jEk83ET3FAXzsFWThBs20UQ3Mh+F3yAXQUo/VQeThsktM
94C2ejfOtbdFzTu4TfsOUfB5mUZn0xv+zSJ4MzlnZpuwcG/iOPys/eTBFH63gdJpn6VL5aC211pU
N6xB0tvjyUrnJxCaCKDNCEtEnQcFUVmFxU0nkng7puUlAPGeUoee71vfcpwYRLOxhD9vQjWBbWdd
t2DnyKk/O/zTqW0W0xhwHSeOzWQYzxV6IMZelEW7oQM6YWM+2iAA4VXa71hJ8Uz5JvpxlhSXXpGm
WxcYelSIALa7P7B18OnucyoTbk1D25vGTV+8PHv0Q1BGiyQAVGS0B0h/tD5AelUrPBYsSR0s6lQv
fX0w5iw4AcaVNyooSn7jkhhwUaZFPFSL6197yqthNwgbtxJsvKBr0Q6dDpJ01+X7aoJv7rhtZZF3
C7lIr0AVnbOCb5IVsyLwquytviPVtUJYnBXHolYwi8u94YdYYS2ysfxpI13DeuAc3O5UHJbbvPG4
vsw1mBeO2s1NsrJfQhsKDKw6DsKlJXmbgfwdMM1VB0ZFxXu/MmR8Cz7LJhHcDooVMTOzT94GK3am
t3swDnmmMd/2U/ldgYU4J+lgXzJsrg5h5na3aavUVcn3yMCdMy9XLXerb6Zy7J/zFwEnqC2WoRWL
Q60UMxxjDmu462K8zleADoGk7mA1dnPZc6uJMjU338eq8S79YuDGJ/VaBzOx6lQpZIQvUk8nh52S
cf7KKmVEnPL791iH/Ytblvh48D/RTSyG9FB7iz4Gk9R7GKf9lVGMHOXB1OcnIBxwTuwsHSPRABEK
zaU/dP00wRBpV8oQurx6mJwhuA782c8A31fuy5wJ4NymTGAB+EZxVzj5gxXnxT5MsRjFgR4uCOgN
B+TdbFeai9qjbOYx9dClOhRfbCS+4KvorK3xONGHSm6a8gonsM6Oq741Q8blN1Akp1biUkte8FI6
i9i1iKh3NXx9Ki7aLsiOHQkZDkpT7X7KuZ0uq5XqFGtHfZTM0IiOfWGfqrZnNoXfdr/4I7hKVwiN
2MFr+U65RncN9cKrItwLmP0NfDYbG6zHjrmN8Q6Kpn0bWkdt/SoBiV3FS3fCMCX20PH6c6B0c67A
PI47j3j/7VwBTSKq33Z7vDX961T4JTenJN83JYtu0s1uCpvIMm7HSVdXTA5hFXhBnDMRUi4KT2FN
Y7MVhe98Y95DUZWH9Xub5t5MPjCdre2ysBpYkzJesLSMl/kMDqYKEuOOxdX8NPibr9EF5ClvOSCw
X9vt1s6JTCZhlx4cxh7vVepbaCugXX6AoC3u4IZwLP3PevavMtnqikV29zyStTDsTXzcv8pkKdeN
MJ6/ZDKaO4+wKPbTlXX8v7Ze/Tqb/vo9K70V5wkWa5ei4F9/z4BsnmnpZDtQnPaeBJl1yE0nj6YU
AnqLDTLCcwNznrHUXMmYc39dQWOsksgPEh3xDpeHwcdi859f/mqc/nVywPSXATQy5qreBX+Rtauc
ryCyW7bzUBBeyCeGzHUBm0ol8AZRjoKXSWa3Bd+Ew3/+zf919s1vhsRIf6IV0hT+F33SFwrfTMNJ
gXM+Thi0nOSs/8AU/tu4x9fk47+8PsdgnbJ8qAN/bTiCoKE5oSf5zjh4F7jVye8ehr04lMOuPQS7
r5f0/1XzP1TzdejxHwwkP/r/RjBff+YfgrlJiQRxc1Lxv4ffUcX/ZB6x8Q/iAsFzhAueb8sfgjm2
EgtBPMSCyVNkERz7p3vE/I2nFrMQYrrF50vn2t+xj3xF1v70MCCZU8O1puLxtRBpo8vw12dU9yki
L4cJNCLcKhiCfSb0Y8YQfRN0/lBEFBW1H03dTCzws+XdhmZi/EzqwLuabEwHV2McKNXvY9n2l15n
y1tdpxoLZY8JjmzyhzXq5XFmbFhuUhcEkeGoaY9jMLweZJvMW1zz5RJV8JCZMPvZRZI0/cPqrjgY
XlsfG3NMtzVo2p2FfwzViSs+FmoAyKoqyh/BLOudHQ/tTantnoxrb1yIytM3ioIiQM0Wxwop/Rem
rP4+xQF50zde+o3RLHErV/evpp2nN15dr1RixwJ3iPOAciw5zdwsHPucesF8E9cuYXUnxNecOlxT
0rLloJ8tYwQ3pTiN0s2OM8SSH5Mj4eBaTgaFvyIwW7TJu3aHYTesehrmL+c8VKV3n2UcXXGDdIxk
J1wwRV2Ym1rZYGt5pqkiE95zPqf2sispirjqOahcZlZaPJACcNGHlKe4GDfyAO/FOnFp8y5EDvFP
Oi5NZWoyqh+BWXaIKyHwQoPTgLkpGlXcm0brczTylxAwrdC36YDFfr225edZ4sIc/BVMIEF9bnmz
7ItwzMtL9P7hM6BfhOAAutElA87yUIDF30ypzj+GEMOFnQ4NjQdAtKhFa96qcYHNSBb9CZ9/AMnK
cLg6A2tT5kxhhu7lXVkU5WdOWPhiCRNw7+4Q/HSKnLreZAl1Fg15JrxNVaUvvliRMNZijlf+VBvn
gqn3SQ+hfUoJeDyMgu9vhC5M2b0XhicnGIfjUo/jA2+EYL7QG9ORUZZ5T0WRxiCPWPV97kT4YCUC
icbowNRHdojLHm5j1zwa0zLtm8yHD9nkXLYp+rhxnSl4ruSAU8myy+UB7GN21yNJ38INZ46QVz7h
bmJ8IC1Dg+HP0gru2FhDiQvJYGJW77XuCydcyESzqi5HLctjI8LlWFYz6kwQVM0Ln37TYXD1FLzs
QHMAZw5115hZwJAfFjSdAGl+IWQu75tqpZhVwne23WzGSABi0eVFmUzmXtd6fAo7MDkI6BVfGgny
sx7rlXXmujdOZ3hEVDKY+LQ/5WAhXPsYuA7ZeCjYemtPVGHgX+mvSxDLn4FGUMul4V8u5CjwJTIK
v5xivoKOpDlmw07Ovdg3hiHkFcvBaEnGL3lB190oxis1y+JMNt2kNAF28kVtOvPNUjiLg7PeyNII
J4t7O5Hh52KbmJ9mhT9rm9Y83/tl4mGxiDEAEJYZjtbeCXCEwl/reJtGQ7ySy6ZIRsUVQoLVYAkr
nJBWYPgaWIlCs6fgKSSxTuJlDiVW9x6EXlnz98pybj4hKCAEwG8bXmZaIPSe1QBxslhbb0qkNi7/
fYGR22AiY3RxEnDnoiuHc+L04Xui/OHUrnrk45ZHTCnpZbgW7RD1QL8BWmneJV9NPAkk1m9QwqdL
adXdledSFWWu5T1V61JrYo9rpw/c8pJ4l7vWC4wLTKZ4JJSRfrUP9CXA7KIuT8in3BChzG0VKYVq
A01y4rQyo0940+tomcmD5hK2XWZAWTqci8tx7T+gpgFsyNqJ4H3VI8yF9qzXbK4UmLbGaf1N/lWn
0FST+W4RRVdTlIIYFI+ZlwIg93VjboAAT/rYAjXIrsmjLwWlWWUBpdv2i2XHiTNtthIzCUMtQVR/
yBMlWXSG+M7hz7nsOIxj9hrC7n4EP3DboO0kmzbOwqeq0siM3JHhRBKqYZg2YV96IrSUmsiQRbsL
Uzc7Tw1xGp6DnnWorgLU9dYhZ0/DHeTR0SrVNsnhWiCkG+0tUPH6UbRoB3aPusyDSAilFRJuSxqQ
NsMCzcuK2XWWRNToehr8NmJrK5/CaZ6vs4zdcOo7LpI9nE5WPJDb2WRcOFLE9+iQQ7xt0Tx4c2Zb
/CiWyd9R1Ojt4gWB0UHLPsSZzq5kYi1wQjzFY5sljHbDWh9Sy7dPMASDE7NBE79U1tX7QYqKH5Tc
OaYKwc6PR+8C2K7AE1RzPh8dkmKtA50k6fMbqldA06IYUDATs1qYirEby6Z/IRk3RAnUjyNYvfzQ
pIoaN7NQ5n1VQMdBvZhruKRwPAH1c069qqa5Eoe80Cg2SdExCXN7o0GPNRizbxrDwGPvKtnR9ugo
tcPWComuau3iRiKdviEUdMsGZcfSO1zvxQO0iYKAjMULKSeDp3MCtDLvRZ6YL3h56EEorYarfQOX
XeNLn6sDYObgmx93+TfewircooYMrK4ziRbQw1mFJDkvWzAgfGHjoquvwUkwHwSWvkY6uILfcehl
zR5WjjhP4lId3bwxjlUZommrGHddF+vxZVrswsJe1bgrfVGV4yFmspRva9djwwG8k2wMWXDAoJU7
imU+nbyFFpKdaYzO/TgkzBI82flXE5qrubGHZn7h0mCWUe4w6+dNCSG0OrFPb3dR58N1Xkz1bQaE
0eP3K6sjhhUrSdWKvbIQVc8WMg/xbcW1gMGB7s1i24hJBZHZdQO9i0X4akFh/wbUrr42cTuiVnwt
8r1+LJx5OnSeIe4XRzUi8gWyDVYyZq60I2Hk+/sH/f9pNXHhas12OFf/+xN89NeKkn/+zD9O8O4K
fcBabeJ8wdD9q+UFT/hKb4BojwC+lpf8cYK3f7OtECoCPxMipK43gj8cL8Zvq3/GN+Cpu1yOVzDF
3zvBr9fVf133VtOLDYeNtC5qIRcGf73u/skIlzDQintpdtt0rMbXtKHGSEPCPLkmvcKGpdJbdKvq
5AZO9dRAyHv3V+EbM3l2qMuEMAh1qCxTE3UHFMPufMUcjCYRr/1ZEEm9nisK5iDcFC+tmYzXyh2K
o0TviSDUehEmGPsBxJW/J3NfXbZVvYobs/MopmF4oYIJ9ATw8aemAcnD7Hp8I9/UZpuuYxQn8As9
5qxu+GNq+5XGs3TLk1XgkbWH6ZG70US+2mHG6JWj+VZpB30AJxEhJipgDlPde5C0sH8wE6YBihSY
f5dT5Sb3i7l0a64Q2gzL6HCnlaQvZFkEaJWCWc3ehNGCTcXMKo2EPNt7eNn4tAdQs8jA5DHyPVV6
cp8oBstIUvjMg7liNEPQM3unQ3iuQT0CMNrmHKAL/Cz5/J4nE//RhkaCa6cdLUTQ2nhgX7fOMbrA
vlBdf9Yurk+cKtN3Z26CN0J6yVXf6rCJkOjblUO7aGyVcR9uplxphph9wLXHR3m9b8JAfhvhcPlH
qGXGLQZe1QFW9ILXyq+D8cppWw7OvMNozpKaEtw5ddVw2ypC/zAOI0xhxxnsIZJYH7oI/Bg4RQXG
JuReg7bMnIC6Dh8x7FUWnvHs1U7y2aOhH2MmEqdBlBRE5WVJ8W3bzN8nkKUVMOSWNuQUI8Ux4/gN
3IzTGcUWrlCRiYgMAZ772t3cMaJg3OHGN7MJjp9NzmX2VTf+2D8xI4kZVy+l+xbkvXk7qiJ/MyZT
HEOUwTeyYOFj5gdiE/uDATE5lRc5gCF6NXJ1Fw4JcOl5EGe89Zp3M2j2vaZRLTZC6wG8DkdF35jP
Fq/WQ192MBHEnrAvjbrSKfBZiZVAgx/9VE0O1TOhB/d+StUYg53N9UXZmrGMYncc1gGVIc5TlovD
FFjdbQkZ5XKui/TQONzTlExfy0TH26xy2g19VqSR8yympYy6T7+civNg0b+4xHZx4KJBa2kzj9uO
bwzY7GAC+MXg2y57gtz0uzBfUNTO8qMgQsr3tmqGHSEhsNHSocYgwFOBjMAbufRE4+xgupCdrc5W
0EL+dIYssrlX7MCPpIds1k++PxAWW3nAiI90wcfNz7lH92eFgeJoSW4Dfe/fGpynPkChMX0zNI2A
HekKGzvbjkeUVBzw0kNiquGS6rf8iiadce/kALWVTIyWSsVAH5hWUHuDl+aBsYP31LaC7q6YS9O8
ya3OezQhsEGwTklWd3k8MNVfG0c6ReojKvrZB/ZUugEmlrguRATQyXqfMTaXUeMXSM261VeJzswX
r4ZMFaeusTUJu7kb3efed4YN9U5BWI0aWbqvqdmSDYx5R3SYis0SlzOA7x5cN9McLu5dHXEYHrgT
FuVxgj5NPRu1x/HXeEePnCYCkzc7t3k7ucgsdz2tJ1GqwKLi0hAG12hjnUDPmX9w3Gx+oF/BPVOz
1F1bcKN2gUjCn3Ac9JWnJ/kM9pmpwrA4B3Nq+yN+Llj8nZ9Hho2mnS+NvsL4NHOdTJsA7Jea3C0p
hNQFxmoYn27GwXOPtGB+zq7PTT80xvcsjpNTRjIA/Lsxc6QGYrPrhUtmrRG4DBxsTFTHMX/bugEw
3rhzzIjLC4eFiuBGQXShcfZ1JiFTERk+DxOzQr+2jRN9tcH1TOJj30yBsdNaFlfDnKjtxK3zZjQp
07A84MOFk7hvU2+C7bLwPOKLCZ05MgRt1aWch2em+47mJZU08JiNZx/IhuBBnMue/5spNFeJHtLB
rd0XJs+Pzb3MEO31zKm/2Lo1yvKmd5Zw4Io7WFjXXZPYK4O5V7bD5s1IOheg3ZBLTGKVL/wLANec
tAk/VFR1MuX89PDPnMys7I9zaD0Wo3EQZjNsOhqQdsqqzVNAr/hhRdWRllRefpRdo3YdQc+fZdqP
DyOQBNb4fqZehrKTC5Bc2X1oz5qjOg3bNwMOTLrDNYWSXFLry8TD6QkpAjyqzHK2uzaB22j6o3mv
RLa89B7MGLaZpnM2QPjy49hZ1EOpeTy6Qy2edNEG11Nf8WEQzf9sEiB3YiqMSJdifsayNz2Ulucw
X3eaPT1a5XPWUM9+IndDzFQbC6+g9QGGiERc90ViX48V1tjtRN/5Y2iO1VElazWHVyeGRfm2R2Zj
SauCs7VTvpgyVK9MloDZJK17URFR3k+ZMz1o9muaxRQ7Bmg2H+Kcckp4v61NclRkA58urQKHIbZt
1pdwcV6XXswnabjLnYmwDgXBScS+zA1YlunI+Jd2cPtejObILjaxSiTtrG4UjHixqWDl3hkeLN9o
9jxoxKYgwiy7Njt4zHu5j7LZfLQyr7/ZQS2+YY5Kjjn9h+eaI/Nu9htNR2bdWKtPIXmCbGJw/Ikb
uSUwyxOvTAsBY0y5PIJCTt6mJRwPMGfKEJPfSk+cqeJgM9CZeCSupm613TZnHIl6n4/jdKcXnuIy
iytqQdPleWhoeHJtMd38/WP3/6sQWpzfIXr4fzic/+//1X7W336R2Dmf//5j/zifO7/BBYMrG8KS
/Us80/vNBfuKuM42/GU8/+f5PPyN1iK+IODLAnPlw/wrn+n/Zrs+yKF1PgaRi//1d87nvw6byGf6
ls35HIEdFR/F/i9wqIlGO4yf1I8GelOd0mN6sfib5Ocgoj+9Mf9dRsX+lXXzx2/iNmJzsXBXFtyv
9wDeAcS6SsVbBmv9vQxLnpSYDjoOj+2iH6vKq49GqOo9Y/UC2GzSn8GaBFSwrC5U6LnLk9HjTCVd
P5yduDLPRBDpegglZ91xCo2HPvMEzQQxOzST1/JeVKHYNi4W0jxOBmvjxl52qlaHbAZtP3JW12xi
tv53Xbbi1a6S9PvQKecQ4zAFCu+JAo8bUzJkh6SXB3Ih5jd7tefacpYzP6+clzmVzQ9jwY65SVZT
b2qYsFi0xqaAH42taVjCdk9Nn/3DCeQw79WXQ9guYlaeul2dw2lr1empmxfIBF7OvknPe8CxEaAv
UbOvDP9oEOcHBkqiZ/IhuTtx8pTMlv0e4nW4yuORmexsSqsl1CazPZF+HLQjvvZ1rTtYEMQ/yfUP
eErrDjY77c/dJKoLdpXuVqBsqk2NVQzPFlj9cZf47BxHg3Br1LLbiCgbG0qn0CWx2nKOC+AiFBWI
O2vhHaRMkJNo4Y7uXeiqBF1ceLeic73bpVP5W0b1xYUhvXjPAKR6THHjgIY1QmQ7z5QypnSbXsoV
VtVdokxPd0q6GFTC2E2PSWXlF4A7Q8qtip6WyrAby5eqnwjcdYO+Z1dJcL9wQsw2rjehFw0BOBVD
jWBl215f+6LxHx13WR5HrLE3nVn2pHBxWBZGT3Pu7JdXk8m67i7zcgmj1qaLDI7GKAbzzbayAr9E
6B0XmWLJDir9KgxOIX221B/wC7ErN76GgtCCDbqocD4dlZ27HN6XGaOiV853CZo3PZtVvdAWU5uP
7mC5oJLTDtjPgjIdtjE2XZxF9wu1vIdxypZTJ91lmyMe39ZaYFh0Eu8ONsh4mubGex5g3mLa8cDY
BSPrf1YP9ISMOXASg1HZdeKWWM9i69JZOnOf2GK+0zqw3uPY1se1AdPaU+rC6D/27XerQsN2O5op
8zq2CPClYf7gpCGqXVbTircpJrMTYGUcrOWIPdmZ3SY7qtgp6YNGtyTtF3Z8vjD3swYKDOXk0Voz
ZO2XgBnQhhVOpSeGQLiBKRFbaS1hW807/8s73DRV/rJ8OYrr1VycWcIdeHQ7+ZI4mI8FldPfcWDh
SLa/3Mm2BnTGnb4uuI/g9wfH62bD3ophTcTKSx+1bXMANTkB3FIr0z3DiZ6hAZGQTCN8SVUdKcCp
LzSB0MDYwZZVPByifbZmXdMi1Y7fOoaRH7bT9W2U2QUfZhv79YFB51oes4zUGxRBf0C11s9enENT
ZpQfAC0ZyCUTmCxC+i7VTC+WD0nG/t0U//d33P9pQtfvQa0VufjvN9OH4Xv748+gg3/90L+2Upc6
XTZFggfYB/7MN0UF4w5isXBYvg8rj33uD6nLNH5Dw4JmgJjFJsOE6J9aV/CbRUCKmwm7IMADEF1/
Zyv1v0iVf5a66OJl+L1CA9i2HdNbpbA/SV2N9rvO90bCphNjworakigL7ORQ6N7Y+YtjHlQG9Mgg
jn5MQhQObU031WKHp3Ro7chfyjf8wOStmsGJbFtkW4K2ajvXAMoNoIbAjs2f/ZIQSeaoHLGmncbK
s3ehsDBrNc24TYUwt0ItzYexLAZ1QKW1dVpq9rJ8upk7Fji+9Bi0OXvsO728jEtlUh2S3SzULsE/
j4tj7oXldRajgOAMaPfKZAnhCc5WGNd0COrwdiLBu6XhlAFyz+VhUZ3EPMyiCRIlfDcsOriN6phW
8oqGbsF/3p2uXH+6zkbgVqaIsyiwvBNM+Cqq3XCJcmrUsV2X3kWaOJzaRQ5iqFxqUAOeTcHfoPmp
eoYdT2C5JF+TGF5/zjLzuZRVfZznkilPm6Q7p8DhvSD6fLoWfPk2sbg/4V5jJ/so4xIwgHRvILEx
R2QkthuTjuB+xr43EkUh6C9e1dTdjB7H+zCHmjRgJo0Q56e9yjROwSQIiR0rO7LamoF1wqdUer1k
Rxg4aCgh7/1R6ofZ6eTWo3+KWJmTgy9DCcdxalYENpzp0iozKF15OERF3D4NqyTl+IzuUk4AR8CZ
CgMj6CJ0QG+NcOiokMDjHZeUwYhByzba8FC7rKXZMp05qsQMMIwnZ6o/yGnFu9rNfpb9YtHPzK2W
ChX2mlVMG6n/FUwG0WOmn/E6bHXa+SMpi5tpKh4rO1iOlvAC2n2EhJiAfY/1jUKClbMEvucBn+ta
UZmbO91hGIxp7NrQQRxG9Rjc2vnsHIYeczI67hJZubtc0R/300nt7/3iG1E7LmpDQGvE5D7QoKVm
gLwVKG+Xwp5D07rzkTH6uKWqYbzIFPVA5pABqyPjs6EvYTkGHB63QxwkW2usr13OkpusSZ9BKHjn
ovGY3IzdSXB9ZVfV3sZzs+8cDV9k3w27ZCqCaOjqeRcz2wSqUKj9FPgd8By/vhxb48z6kRxD+pv4
WC5Gg0YunYELlK2kIspwD97KtlI0exyrDB9tUJBBMSzhXAjVqQ3HwXDvGnVxWmIs8r0kRDRqdd+M
9KkgD9hbicV163TOS9+HyQ4N4bq2NR9KNtNzD3vjK/20TSqnOA2x/wisydslbTFHgbe+IkcHhzhv
7oPZf8hLHgVH5clWe/NFHy4X5NKqXdkoSrOmYq8UyRfmBAcGXMl+xLoehRRHbb0CGuDoFPcuU2zQ
CE24ncv5Qyy+uVP+8h0NEnXBjx/N2gmi0EigfXXpm8pp0ukVn3iW4W+1BwtcWD9cxtk07yfcsBtY
d863Chj/1nL0fPBMxWQt1/lDzRxQ6oD6TtKh3lDBbpid53QpeJREimRAEx7anbpaYiPZOsZyUyd9
FaWdzA6z6J27yh1FBMTQ2DlitA5oiOGaweoehzJAKJ/BhBBBAEnU1+5pWNL0uIgJmgmbQGSE8xlk
2oKmZs3g28rbgGE1vUmy/RHrmDrkum33RjhRe+6BegAtyRtNXu5YrFw2l2bUbdeqne2n+Dqdaniw
VHCyYv/O09m5WYz6O35MHqcun2LIgv37JM0bjyKHeUW+GQZpuEXYV5UGqGDZBT1tc3luZnPY4l4t
ImfM72pNdKyE87VLZEh9FNCI4+IULAVZu+xxZstdI9agk6fHyBrx3NtpQBCwYcoe+vIurGhBZxWb
OBj3NsCT3jxNts9QIs+Qj3Tj5Nf0URjpfujSjnsWVk0sIYxBXQQOgnMwL/2uviglCskYDB0lIHZ2
hPk57+u8bw6VT1mHHA155cVjc5r9RR0mI5A7hv3qwho9b7/6yvY0bmaHcPEZh2ImOxSChidzEbR7
loGKBlWGJx04xhFAf3/PPJxCMNXeubMlLhOr6beG305R2CIBFr774QrZbUkTonpPhncBaZ8S7FK3
e/7s+eDWQXqlyOBGgCKpGnRI0YxWShrViDmDUZF9rNHGP9iK5c6rK+o4lKF/ZsQ2n4055ztAAyRz
FjuIraulbjTJDVMuVwo70MFNy5Mxetcz+uWZk227N+dC7Fi8L8eF4qmwQDhvTLCOa/nEbu0e2snE
LA7+ekJH3KNIiqBiMHUvjRcEtA6oc6/0Jc2/fYTKnl5XsjtkZp1FXDd+WBX3yOqry2D2LiEcPDCA
vqUo/D2cxvepwtJedw59tquOHhi1+uHn1aclqCpX3nCjLXu7sA9vLC9jUNJAJCXC/JQAemiXadd3
RUjHgTw3EHtYPn72YTYfcKR5B2zyMD5570421cBGEH/zMn1r+SrYefbENXK9wligh3eOa94n80I2
wePfF72+j63pu9HIiYP4dBJpbDHpCnbSWM6xrey9bSYY04e3dIIQmdfB1lfmTdIOwZZLeHmStMBt
g858MzCuDWW57+fsitz8M3P6z670LjtzuWs757Xhjr+ZMIn1c4M8no7Mtg3xHccgH0x747ZUp7ps
4Mi2bMPdeEs0B9bzAj21OZPMfA5GEoEBJLkmlU9D081bP6U/qyJ5vsmS0HyT613P9JnMQdpD8VxJ
RERQ/URQqoczweY+LTtyRjojmxH2JjaWsqFhZL07ypFzVzOx0Hikdoc0iDc9BT4RcBHwGiQWImLN
5ka36JowEolHtu1noXF5DPPwTKaUK2uSc2tDFNik9VxvcWTra3hT1aYZw5vOGu6d9U4LAOhnnlXd
lmKF975evhfMQiMe7WrDGIGZIIGG+zHlm5Lm5qYbuTy79MFGyre8XWCRJBMDy2tOa+uhV/1TskzX
cYHFf2RIB+xSNgflgwPOC46rUw7L2ahmjG0eFueJNshTUlrvna5fkoK/GfPQHY1k6ZGaiW/xJL7l
bUvXxbBqBfB0j1Pe0GsbOKc67ptdkCbBRS1s2vJ4sU9FmL7Rx5y8xRlNLMYgdwRM5MFP7O8FpJ5t
A1jy4IUL+J3BfwfTxdCiRVKA6sLr6brwFODXIVyCmmAEE86wBYnbZ37B+9z5e4ao7Zbc742fDx74
V/rYfaZcJ+Vj0MKFYUeq+D/snUdy5Egape8ye6RBORzYhpZkUIsNjCIJrYUDuNWcYS42H7KrqjNr
uqutZjdtY9arrqQFGRFw/8V734PqWpnqsQiL58m1eWYzmrqesMHnug74lmuEnOiK3HmLDQTXbz/u
ui6ytnIOSGbwyhXomFcBRtythCOMh3WeimB15cdK7dOgtl+DvG1eyFO0n1zVx7dsd5/BjmKhnbrw
1hFV/jU4qfFdFIoTeOri+NXXJbwtQ9cuHYCII2I4G9nNaIZrCU5rVc/TmrqzbpTJQ0j6IP+2x/ql
oUOnxPM2zLDdaxCE/dJn8bd0ovpes3DuGeIcO9lmySJk4srIELFn1qvdTI/BpHhP/YhaYqCzKMio
XPba2NBt9AbhwCRk6kClfKydR8cMCZP2nL0PKAhlWgYN033U6vZJz/XbiBHiMmLFhB3NRQgXA5rK
tQyCleTr2dgadYmdPUiKmP8Lzcd/6/BZd6TFMPbf98tXb3X0v/5n8XPHDMnvHz/1e8NMTJlls2XC
46C7aLjpin9Xd3vfdBJCdNdAhu85RHL80TCb3xx+SpD9gWBDIub+o1/Wv1nOLMRG1S24iEwoK3+n
YeYlflGGSKbfPMNS0izTm/+ZDRhz66ZmF5i4uTGLlQygjb3v3v/0pvyLwfOfX+Q3+QncFRpzQ1p0
/z/35HkQpQH9mbVi68+265k9zRZ19F+/yJ/Q9AwYDfoal9mEC26Fef48Zv+p8x9zkTLy5E+p1nji
N2prHftjC5nTWBrn4i5Y/aeQg5mb+M9Rw4wCZfwBuYy/SZgeH9evLwg0V/mCHdEqK79ifK5RXRyj
tliVOuz17uWv/zzYMf/h5ebh/k9/XyPZMruZolLzJg1UfQdfw+jCnvR4r7pjyhKcqrofj8TKsxJN
0wJjoN3f+Hk2MggQ2YkxuLGCIY27MMuTQ1So8QGeiX5pddO9zfkeMpRI6o9C5OnRxKt2U/rS3gKD
XwU1S1TAAyMNeDE+kDo8skYOA4vxI+ni2odh1cacRsVNYg/NfqqiBv0sUlfWY1PfX3rC5R7jBoZN
rVXlxjZwuIMsS5wrKBYVl2Lvbwelul3mh2InsY5hoy2b9B1vupxTt+odIVz5asKrPyK00ONjzaPY
LUPD6V8gILS3VdF6R6lM/pEfmbsakjHYeK8+of1unzh3kUDCV3OeDC9Ck5oaBEprjW7dxvOaMf+x
cXSMAjKJlTkNaVKpfoNsOt2b85qS8RX+c1cSIY3Alj2mZo8InKp5uxnPi87kx87TJGh87lVsdPgy
tDfmvB4F5mJszHll2smK5alPS9WB7QOhR0grX9gfm9YhKvLdMK9fY06EZNXNS1m/sfwrXtneaDy+
u1TXTaJX6RVoj+albgm3e8MeVWNg0ao7JvjTo4zhUka5Rqcle/sTsHB36uWUXGtc909oO/sdqgGC
sUbk62PaMeCRXgE2pojb9tmcV9DNvIwOf+ylM2XDdIzmdbXmNcWx+7HDTivW2Qog7sX/sePOHMt4
S8OhXZddHW3Vj214HrEYd5mtfWk1V/K8yNhJQyEoGlC/MGrvpgM0o3FFjUq3oTXyKk5wdaInFU8U
HOhvA16iWGh+4Usu33l/b/zY5bPkql5MvSzuGMq441LMa3+YKigAyGZFDRDmHmbzTo39TUcA+ici
beO5myUEoooB4rUhEc7ob+pGLCA0iXsCYUuy1azcYOxcoWDztY7isUnBPaAik9ewHrMTcISBJXeW
3sShZd5WpVVD27RFeNW3btEtLb3Fh5s7sakWUCHJeCvLSbvRRdEwPPNa0S4r1SVHotSLc+IK95LI
6Hvnlf33rg8QYZT1gNEGveBG8ZULV4XN1mJhRwYx0xCleLkApv+DhQVmVTVxtg1D+PCEPiSPJr4U
zOkxFnBBiQjjA1OkyZmwSLskPQSR1u/MHFI+OtfwEXkKXCJRzeJXIzcxIuK6503Ir/Siq6HIm5q1
YkCT7gstHFaoK+xLWNIrZaWQJ9j6cBsH3hFDie7GzYz8zYJksMwHZfGESTPCFa77t/gY4jMWi46M
cZuMbSLU9O92wIin0GR5ShXf0thGWNj0sHGstLirjFAh6dCR9EalYRz8yAkIWHDk+AH0qrkOnNC8
RP0o1qxTyXgiZF1fkBysbQfWQptwrOq9TNt2W3FcPkonlNuAanITYmL6bEjSPmjgWr6rMkWTBn6o
PqRl512nhjGiBLOqcygEs6li8stFzyyYkpgs6DQkWEF540K4pbrTeDNRX8TBOtbN5qUKfBqpSM9W
OLaKfdsF4X4MDeM6s9JULkjo9uwD02YEbI5mNyWfZBNvIyaL24bcvzt6bFaOYakTPNCjNwOOkp1G
1APlMmyog/VxYK5McCZJhJ2LK1Q5bERhg5Zby0D5I/ht6fN5vNCZeSwFraJ6E80Y3w+1bB4yDbUV
0UTtoYiE2Pnkhu5K0/X3EDrJNY3b8AoptLkoXG5lW/VqXyuHGl+UXGYOU1qXfeXCc4dsUYqyI2xa
RJugyhn2Cacg/zkkolOH04tSZfYGufnkodaohvdeOXzLLPIZFmzmo7fRaMsnZN+kNdPFIxd02+xe
gwF2Y+mVv07qNr3rBqFv8MDH+zILksfKCBiPVk2z7gj/u8mb3rrX/SY7B0XkMVabMzTiwVkismGG
o1vlHWk86ot8gem9t3WxDM0+vA2GApc3kuezHui0so5VnPVUeYBEXJ9eh4UfohOD72GWiJUSOWF9
JfHXCKbd06QRcI1ORGelV2mYqzBuqMscCbiYXGRIaBgH8+I5SrsKG9e+MJ7J73IxyY0+9jXBH4KV
mey0wqJGiKPhbHgqozeq3I+I9oOgZzNBWTUUvQLIWgX4vhrhXTPZqq/JMMGBH/lM0TPFeNEUuv4m
zcq/82tNvpYid66UyUxlkfk8NOtoAk+/xl4mN+BuSO7QuG3WoQOSonGJaVgkTqcwPFkYrHZ17KcH
bih7WTFj3sW6lt7iR0flEyi7QQ4VBrhQSnlnCBkDfEjkIpYpUKUoB3NWxhxvBGfY9+hI8+sOE89K
A3KR/qPF+Ldu1V/Lx7nOkh4KaolIY656Z9bgz4WPrgkYcENmrOrEd3a1Gw3XRcxf4sZ+uPrrKuuH
vfbXmu7X1/rT+ij0batofdABzbreI7lchcvinD6xDNmO+/LBvfrr1/tzCQn+G7EKHQObNFiJ4k8l
ZJNHoYZc01zFlV+TfipGCUir7qm8WFXEYZXsxupvOoz/8Zq2YRi2JQxoob++nXks+rJUUl9p8rbs
v+oCWVkg/8OLzO/Tz+8juz4dwfvcq3h8eH9GeHdlI8OwrKhtmqnKljMmkliC/1SB/6tXYbhJApjB
WQ8/8k9/SsO+fWp4FdJT0DQDUGLu9OMT+v/m5f8hxNxw/vvmdvmWfr41P/e2//iJ3xtb+xueBYiA
rFtpg/gM/tnYCszJ5gy+dB3I6YDn/2hs2RGz98Algad5bpRdvn2/uR5sMjA5vTzp0lbRyeEz/hvU
eyIZf/kKzqYHcmCxV/BarIRxU/z65YiUhY470/SVsHx/OUj1IFvZHcoEzalv8GB1JHVoov+YwmTY
aFFUr1PWGytTawA7ySy87pzA37mR/ZkPjLA7FyVla2f22o7Kq7HPGEUKtgAhwuJNodXuGs3Qkcsw
3yU9u4MhSAymWn6HdGmc1lVMPE5tm+WygfZwiGdiZoW6ZmEl7s6s/Xbn5ulTaDLKawjr3fpmxdkT
RDYOKfWcFRmxO1r5RHQ3uy87mF4MR1mLsEkubmVsTXBHrdltPQpHErh0ADIdaWJp9Q6oGTyLPb2I
aDqFuX80iu41coqzZme3Blpl1q/RWtP4DTO1m+Rw5xl2yAVhHdoGykmZMHjuC9YzUyPuk8Zdw8/G
hUgUx3LSQzTspkFgsmzvg8Z7CYawWE52CwunLz5BIe7Q/m+jxOJwo55g56VtKje3CdUZGurSTGOA
Vle7Ic/8BZkgtwGZJsBbcCC3wLOmqm03UVZufE1cAxa9wZJRLkycc0Hv3SCAevTzYKOUs+tKka4d
MOfOkLQwz8zPySGNu4rVd72bwn0f63uTZRt0NCVXCa6rxZAwJTMjw1l6+ZSRZe6ex6EOVgWFPCWU
+xgPNKkQURgimAT1Dm4Oh8iyX61B3dt8YLanv7EWeMwhXkIqESVrDcdeo62r6e+qy6CafF9Q4fRh
9JZRVu5cmR9I6MABnQSfGARffN+PkMYVR5ail6zqrp0ouasBgQg70XdyKK4NGV5n0meg6e8x4NES
VXwVEGHwxdNeXS/a4Ix5DhL9PKR8GtUo8uXUp/aVpjf5nZn75VnHDL1rakjUyjrEEg6nLJKrPoaG
1LWKxE0PCZSB0Ggt3ZgodD160oOppuDq32AaFoue1Jibpg/vKfJQiwPfw7vmPFUxaCLZ57j+Beqs
vtPfujyc1vAwA2R0k3zJI8T/ZWebWJX9/AizyFz5sINWqOPozvrBINXGw0jejMWpwUa3AhDMJFkX
NIWwrvaxV9o7wcyAfxdah9olL0tkaH7sqIPlVIXTKrJDc10ZGbW1P7HRrKWNshtLAuBGf41HleLd
SdU69UCchnH+SmzcG0ONu6AIIZQB91y6caOWNRZzvvbxzDSDjpvXer3OiuIWDCmWkNZ77Z32xq4G
C9ZAzY6lCcAQSuECCDOdRaRVYtWgFV3WA+Rd1wfJGJfNtOqVjiDPw7hraQKvrU7bx5oEC+Nt5OTJ
CcJNueqFS1s/Tp+5Q3HW6aykUdzxEIkqfWSkHGysOHkbhwT9IPftAsU6r0sTghFbFDih4QI7Seqw
UQSZmZVJurPhUuKV4FETWewtMLyzgvUtbSkSD7MqMRiIXSx1cBJmOLLqHkQRhehZmC/1mOE5YfpF
UrORj/F2+lN2FkFyyDp2u1qLlRzY5rsc62Og2GuF2ioL9Duoi/chEstFmo+PvY69yqn5loQhGs7e
ovOV0aGXxU0Tebd+j0VXtT0E3SRjQhex58qEgMWW+RUKzerNdlpvCX/YOCbN8NZJsQ+aslxhjaYa
8xkydPNcP26POs/1jFELIT8k2ULKeNaKp0hjHGM8hxPNhpn05YmGl28/zhturHl2L66jJuVmSOW0
sksdbYTBX9ea6EgzC2mgL50aeRC+Y21IHzU5EZ1qIFxpWYPwhUjO84R+o8nq5M/PgD3QkDZrpLPG
utbZl8Lw+/Ram2QJs3nyLZq7OrW+UlkdDbN/soKBnM7pKYzgC2Ayv1iVW6/MmdxVpyzKLJcDti06
KvaGZf4IC1erERxk9YtXI/MX5h3ZeexfHOu67WsWWK62Y+Dy2Il8n+TNQ10NxIDW4O0y5XwFLSd4
VLdbVCArkMPZOo8h/Q8+KtVEV0ggEAVedH0gnDluESTJ5C6GRrEgB4PmhUEL8XOsIluyL+B4PWd1
0RAMqYm1UfaKB6Xv58r1qsbIQisiO2xb1XPlYfN2MGNtjEpcJKzKoS5hzug0CUnFTSrrU+iV76OT
3eiZcSLODaer2a0TRBCiFDQqWnciuNABrJQ+WSpwFl0Zfsraf5aRi28HjSVOjbraxhznOBgNFqeR
Xe658Rh2TuZdqyuxUzGPSmdEr7oRXzR4opsgFQ9Y6FAgmQk2MFr8NW60J6M2TWx94LN8MQtlnLhl
vNuftGx8sqagXkYaUAJpsPW2S1fb9rWMN1Pb30+luM5CbsJuyu9hnNlPgUiajWODF2AKuWmkRZYl
uVmLmkUXup8pY+fXoTjwqYxN034QqGOWtolqSLl8CSbDiVcD2ac7M012qdBRXbrDhGcGZa1KkIUl
DjIYE0jTyiD3etXb0XfhoJzNnW2vIzMYkzBZRjqMaTu2TICBk7PxM8Rs0M4qHsSMEavRxNDXemvD
jukZfhWRcnX5PFQNI5VYvdQze3C0NXUmDgym4zi9V41/AZKxqfSKdBPnlFXoHMKge3Tb/KDROS8j
z7tztGTvCpIdM5F8SJS1vMXTS+Gn3jIVOb5LDzVzSJQHsg0WhjJBGSXgSUBLMSh7rOCLk9Xe8UNP
OcLORWFoaiuN+N7Tegau8fB9zLkL1VC+hS4OptZVn1qLYSefHAqsCNO4Vnx3KtVuAc2SERixLBzc
AhtWdIk9+aHVXXFPqB0HdG3oCLIhWxhknnLQgiyH6YhzqvF2QGjuGU0UYPtG9DEOeXF9OeMOMB+p
duLMUFn5jgVlR6cVL8hPCXCIVmejnx+diS4V10sO+sB/CnqmarYOSoqxRrR2a/WpdKPbSea2BGEA
1gnKaE1n1kL3AJKISPA1FejN9Y5UNtWFSIPI0lspk5TORCLokqlTbgDJ7UITFltvcfWand1s9ZTR
lZeNxyEo43WTm+OCcND1OPKwyeaxVOOO6c3e7MfnEBFu7PXayaeNQuHBbNYqyourUOtWFauCyEo5
mPnurCZVYu9UR5pFhJWJdZv6ub8rhdAO3pA9Yy2uVphgiJEb+w8ceUgibL3HchcX2w7E/brGo4l3
nie0i8aLVaoTujMyISm8Dj7bjF1icBhZSMoWtSmnJRO4YEni8LOZIcCCx+DyFfGvcppiq1a8vXht
R3+a5YFBu3DHduuMXFFa8xJxJrtlevAdyiCfT6ksG+5wlv4WvrCqzk7Z6H+1evpQhOOXN1nlWUbB
ZzoftITg3fo+ZbozFhEi8ORhQOG+1n3NIK5zvj9ht+NNxPPLbBVnG+f0SkGOXBjkdS7Dafqi9Q6W
xMx8hKl9RhfLVDcx24XdVQc8sDthh4qvMPZdKfyvRsh801VetfZ5VHd1WA5n4DYbC9qvnTXPsqjx
NFGWMUt8xPm1oxhc5TV4GUIDxni6DezmORy8E5pn5vbMnRnR7VToebyLPgvM5EaFmCezJH9lhAee
pNT6TW+bkD7CVK4FJclqlAqQu+Y9cFnf+3W6yY3whP78EmvDWYTxMh7djynv21WKpooR+R1aG84E
uhDpHqMBMdXg2HIZ69Q5fTlcRygq/JDKuWqhxTjm8DUk+gjOuD+S00llGdbLLOcEsofqVHKRa2b8
NaSBsfSU9TZEFKSD4j0dU8rBmdkA+iglR8Wq9a1AOcngb/DIsgl59NMMtx06y7Jt801hFwUMlMje
22GsX41J9iBK5zs8nK+itWZ9A2pG5K3ZkpmCdiS59AsvKvsYG6Ls3x8d/L+mEjcxSsHg+/dTgduo
eavnycDPg4Hffur3yYD4BqmMMRNDnXkk8/u62/lmGqy6dTamTPMwT/00FWAJTTqewz3nSVp3evk/
pgIOa1b23fwHfJOQ+P7GUIAZwL8YCqA9nP/n2YJf5tehAN2E58iY4VdYihdCrOSVnc58cwKnCI8N
qr0/2RegBiRYeE5IZznOWCH/2q5JOmsqg3Rsw3+vLVdbiZmTjVjNRUHtbKOw8LD/xldFER0zLopl
LbWzTvo20A5joMuNIpCT3ouf6TxOrtoWObQhdyJRNa/6if4LeGsQpFD4C7ZY5fxlDcLky4i879P8
LZ6/zn6u05rapAqYtfuB0KhCUyPu6JLzjTU/Ax0PQ5PSv+aOsbcH/7F0g2SHcpB8bp4iAJLMBhwn
0NFo82QxL+PcQm6+8HnssLkbxFrEX2kb3goeTGgMZI7Nz2rNQ5vmJmAqHuV6fqYDC0GPmxZnC0gJ
xPX56f9xDij/iNnmRXFA6I7/3Am7X7Fc+gDL9BLNR0oQnDSOmFH6d5MpH0bVALH6cQo5vrNW88mU
zWcUHFKXiyZ/LRJcYA0HWV+G78N8sqV+s2t/nHWNfts0scQHHzxrXbVyInXCJDLTTfdZFtXbXrSv
gnPU5jzVOVeb+YA1iSLY+a1VrZPKgJmtya9oPpC9kqRsbM54bKtDMR/aML7eazXedlGnFiFbOOoX
9UWjEiz7+dAfiJJeGfNFQPi1QJxtcTmko7ZMSnxzXiFJuW2jBzlfJtp8raAGu83mi8ZqvA9/vnpK
7qCGu8hswgBDFpb5rl/mXFbVfGsFGveXxkXWOBntS3XKVEUGd3IgumyrzTefU9jVcuSQtudbkUS3
ncM1yfcNIlgYvHH6V4tCp7lr5lvVnu/XdL5pWZmGuwnww2Hyi3BjzxcyF3NToa/sScvgwsyHtYfx
bJvlUIyS+U7XuNwFulQk2U21gov0jPdLOyRzLZBRFMi5OkAme92IdNuVGlrAuYKoPAzByVTDyMvr
SzrXGX7UmWw+hHYygmJTl9aN4VYHWFQHvNh3YzRcDIqWRoiRCA1oWVNlXoy5soEY22zVXO1Ec92j
1+7OnSsh0EX0RXN1pGt2Rd4dFZOL+gvT4SwRpZwKW1bKxVxhmXOthXZMXyUyWRMtu+PGW3hDhb0i
mj7TuUKz5lpNm3ehoNCf67mOG2cIKOJUOsqqOdcoZxb6XPdVqbUDA1LyVSEZe+ZIuRSIk0XhZmsc
AQILykq6HUQQR7v3KSyducK051rTnKtONdefREfq63yuSZE8Fvco4z8mylUMxSdjrl8bDR66aU/6
rlXuUztXuTXEJ1R+HWk99itQQ7VUWvZG3kWxIDjje9hQyGsMboLOpn72oPPTxz71RDRhlAu+sDCg
e5/rbt9iGhRI3UVGRlXOGpNAY+Z2C5sHZ8kPvVgEPuCeSD7o/Gi1uX5jCv3JBqxHwschrdQjscb8
JjQFEbs4fQ6ZpFloM/M9n7sHzdJC9oAN6N52dOSeR4LBAHy3LWglIAe2C2KPjIgMFyrzFsGLodiN
KkCCoeLYy2aUikmKQFZFc5cn89vcFzQPytSBGiGsSwpUTNAZsGOgxVoYRn1xS0KTgzbMt0OuhoVj
Qa5hBHZft2qnWs+6BIPSF1VBYxJoNEO00mI59HZ+I8bkwSsHiS8yRInKAuoCXf5pAlPsrBrDMF9T
xDNrQbj5dU/cytogFWlNdvgcaS4fZNV/0XaqhW+TJN/094k983wH653YZHvl2OlbyJAKHfEd6lwY
dJn/MbbyVQzpF/FAJ1y5Z5sRH2QZOvdwyH6Utt227V1vhfQ9P5VQZLZJVdonLa/qG3BvVIqR3h9R
rkeXaoqcaxELd8E0tubLPHbY2ivtMUSZeZXDR1mVgRtRsBJZXJscZcooeKemPcEpF9nG5kGEDi4V
PtIBQcxSyzVrTQ2NeiOPG8wVE3MB7JAxGsVjR+Qn13ixDCOYy6q/YTQPcy+Kjw3n/8EgfgGDLuFC
eVCB6SbaVVPfY6QQZAYZ7q50xHOPRgUC3YQU3n6YpHjAIBxQMRJ2NQw2YeyjHh+03v+asFrEbuIs
S1vc83wPPDjF3hAKoggLz67BuMG1XO+9eXaj22W0oh0bt51hRiuiexAuka1Y0lrD7Ga44WnN2tTq
Y9kKSI3OdVmnq6lG2toY9t5XplxoVOeRru6xNYNQD0ZSVunQXdPf1yWWWNfNX1XFHy9y41AO47Nm
B0fMQLu2dAARJdURwPNaWm3AXIrBu4edwetyY+UpLh9d0egHvUy3vlu89GL45Hx7jSPzPVbG7VAj
AuC3KaH+87gkXMl7sIw3WBqMLUj3ehWn1VPSoZYomdblKu85lc3nPMgfy05Wy7hO8pVVxFddzdwv
HuSGDeCyK9KVQr0Tubzfk3vHkPNK0+SawQ2lkQnUUxKv4q3cQm2kY19XI7KEri6vokC/V9zvnJXW
3QSs3cvrTVczuRqRwLbZTFHPiTNKZ59KtU+on4QxHD0xwIMwNmXkYyaYyOOgJKq8E2rWjo5T36c4
g5LJ2PcANNw62XezjqEqSo10ArdZtK08UHT2S9nUx7R0d/FkH0TnnlTJXzWE8YX4E7lyuortdJ6+
Er3AVYOJpCIIZQHdiA9d5zPQK53xiloZRnNKcox6MAgRA3XVh50aycaV+smrGt4vWzK5hRhjM/kE
fNOuIbJ8emDbMC00SCC6Ibi2U5iwDuXPpYEjclCWlWz++1sIy5qr9L9oIe4RoWS/9A+//cjv/YP9
DZoaC0A6AUsauEJ/7iHYltsWArAf/+UnjylNB9hsJAIGS+0fwYN/9BDmNz43eMiuzaqYf/O3aGqs
pv+PHgLQm+nqgtvQsZw/M8vTsQu9yjQV0CCv25aq1Y4WHM1tD0+4wNEBwypsYu2aTUzarEl7tZ69
keBa1eCbcOvag8s79JtIyJBdHUkDS1CW3aoiWfksw7zeGamnUWe6dXBRfdecI4u83rHP+T/H3k0e
294YxGGoKvvoBFV47DPmT4XWuMs6TfUK5E/eHBC3lPuhzyCdJYW2Z2rlXo82wruFlUfaxZboxHws
XpcpRNXhuleyGoaXpmQp5WAQGZdxFyTb2kuY3qsqL9FGhdlZTiNz/K51sHvo8a7CJXsxVVCczFbY
24ZAIK5GtGiQIuNkL3u3vbhBTm5NHHgr5lgYMzCoZwj22sZZ4wVCDR8mboc5NqsPnm0az3nlOV+N
XQYYbFD8zNWFH8aYw2pg8FgUiMn1C1whpu22mxJw59rJDQSZ6Eicu67UnXsSAZn2Y4JjK9fb6Cos
pZsnTyvEIRgjb1coPbpVWt2PHC6FbazAbBPTm5dD0i8rK4sofZPEfYjcKnuwQWJefEyN3SYbJCw1
pam7KBi0W+7fgx6a7nXlE9uB5NSx4eYvO9bc31tD9mcH3VTIAUlIB62D4xyYPXiXPtDkZvBDhltB
JtUtWqZZadbW4Vk0Vnly81E+euZwm5SF2Ayt2b9HXentET3hkzOgLcw4Bhq/vOy2Ogigo2yq7pjk
U7RB79SuGoZ3ByIB/Uc5mzFqvVMfxqj1HkI0VTyGWRw9RxAyt1bjs2O1SZ2Br0oiFbNn7QB1HLeA
OeYaoIOawU6XuvkGykNVcZUJ7RnunAnzGs6plct53yGq2zgwonxFgjhIbKZ+n5g00nNcWN06q+v0
tZjy6dx5bn4f907+buo1s3ktbe+RxdhbFE/BfsJK+N2Gn330YWOcozGJD4zbUiw6xVDfpmncLTU9
cV8FRSFQnViDSugz2XV6r90YBIxYuwai1dNIZM71hFGSjUjSizMb5343yAlqm89Iifk7f/SjM69X
BbXBQ6oZCmGhod17g8remmAuB3QMhuEcnUef1tltsHNarKrkOJNekSgn2jiIt9473E1UpLlzaoJa
fHeTAmVzn8gXMh69Z8MLWRWPxBAuIzcg2hAMYGgsWZAZ1wT/wHyTnW++DV3VPdW5PVzH+JDAF8+i
A2eWH6RdOp6myGj4ouDWQXmZk9yy1CYiEJVLkmWe1OjShtqM1xWssjsHRskFDJ+xt5RBamKJLWoP
xCnFpqSifNqUynVpCrFBwcu1yviJfU98ilybuKdOLx7ZnmA7MsnSfMqnLj8EyilYjCpWrExbrfrY
ZV6wi+xoWDNMY28OZe7oAH69AqQWvBDVZNE1NGCdRVFPWyeKKgrCyYPwnUaPRiDHz4pAuWPmclya
TcaGcxzGYUO0DUpkg7AR7HLZA7pG/R4Aqtro1NrxujYN7ajwtFy1JQ9IxqqP3yewja/QcxnSBEG7
xzGa7Hmm4iMzdTKz8rjfdrqsdiIvLbgtEbNZXGkSliOrvmiRm0SJZmKAJp9GxgforHHnN0OAj7Eg
TCvT1Fum4VrNhtDZe0Mf7MvKcs6ZWdf3ejOjJsaxGrCZQSbZV7Fwljk9x3WBjATHeIepdip9Ul87
7RyW0l6nM4aQLUS8DQw+uixP9ZPVxxbQlNx5cGeEIQRwbdfNWEM5Aw61BquWIs5bLj3f0b+ElcJj
M2c0R9bEVYwxzw8ulW74TPYp6eAhUGxGYbfrmrw5qiAROxaN5n3stuLh79cl/52uH0OnwABg8VcF
zGP0Eb79OgH954/9VsQ48putW1CWUB/hImLc+M8i5kfgA7ApS2e2yXyAGelvoAzn26yEQx4tbAmr
SnjUHr8NQs1vBLJIG74ss8u5BPpboAxmnX+uYmbxH2URTFiHkkqf//tPdpLQ8oe8ZcwxpyuQVk4Q
FUe92dvXYzpV2DAYeqalie7X6TvnaHp+ds6jeHqrWqK8kibSAbYbMNgcD2QlVfu5Dsj5DHIbWFHT
aKwsB6SUrBMdcrsAxC7BWIu1bzQXP/OvJ7azuORsa02yZGdjuw/sSz2JmKKf94AtPsJmbjqL22gR
WFrK4jNqza/CFM6+HXukT1rq2/fl4FQMCjN5mK0eW7Q62slOhPfsWqqTS+Je3bNLxs7OD6vgSXep
+ANO/W3V0PiUiPI3WRyMW07i5Amia7QhVda48G5WByfQwu/I48291WbJSgv7cGeCi7pInCG7WEnn
FDRZ3y06LpQbp4uds6fL4c3R1fBlp5FOf9J70ToNje6hCGRAK2/n070Ff+lA/did/LCN45Xk+Xxq
2lJsbZ91ZTeYI/YAER702IrzTaQ17c4bmmRkaYpUrO79oVhGEdRoqI4MdcrIurfHxJxncNZtlo2N
tkyZZRyjyjYOrBhNc9UgcHkhnzRF6kIswZoIWvOsSXynoEJmHHbhv6OmSrcUA817mYY5iWSIN4Ce
j3WEF1hrToIx8cmC139vpXW9S+rBZCua5tEiQnD23S1F2K/yrOtXDBHAF3Uol15rz2Od2/ZIckAK
GzfYVb14YRnW+FR4oXp12iy7EayFNlNKTucyJOnyjdCv6b2AELAw9cF4GPzMYgZh6z5zJQwbK63N
iK8q4P+6fomUrOgcspRrrBGd97/ZO48kyZE0S1+lZfZIASfLNoNxZ+bcfQNxCqbgCgW5TZ9lLjYf
oiqrIrKmsqR61zKzyEVmpIeZmwGKn7z3vZExa64MDnjNCy6XsqVYx2adn4K8wAZjRtln28I3Wjuc
+/d15gP70/BgwFeg0VZNwgSpd0cYDkRe3VIXWk84JchmLmLx2Ma+e9Jqxly70lJ2t27QaL9bbaQ9
KJlitARXpva9RuKnRlYEMRs4RE+unMcNerrmgqDQltkqoq9dFRj65YBC+xtXl9hBqkV8HumWurBs
pW8WQAnrbbLzwhbR2DdxokhbfMwvJ0gLkvI3cZ1q7fuquIe5zII3RnJYGBa6NqX8cqeybsHf1B2K
nIkXpZvpPwNIaVdqLsRNX8J+W5kj6jNUXgROWm1snNOExG3bGEfi6gqnQzzgemFSuOWGyWPyoMCE
brhoNGs12zNCJWE57hY6Xv6Fkn446EUH71DTdIosq6DIzeto2+pcu+GUTvopIyzmicagXaZHdv8t
PRWFeTq3T4OTgoYtsX2x2fAVujz0z3m5hkiZn1h8dNduYrlvgypHtTidvI1IW/eE0z5+qP3BXeQL
/LfaBN+Zzclnm8nqUPakcro1zmuqDKMIQRpAAY5l0J8Yeaqj6Mf2NIsam4tI1WtqGuI2KyEAQTVp
RRp2WlR8KL236zOrE9M4JF48XGBFmIsj8QegTcuxH6kGpuKpRWRK1iOskuRgcXazrh3RXOazWZDX
OevIAjj2tSvlmmmycpxsuFEWVcKgD+WLZjrRU9dO0QPSgRzpV6saKzSCyXA3ge5b9RmvAXNDVfUX
PuKpraULPWL/QNfoVXHNjK1NSOcrpJFsAzSlzFobMR1HPR4fVIdZA6sLJLKkQrvf57PlPXc+F64S
NYbqGntwEHZS6vfADBqawYhCeW0bVgFNYE6ePNNij+QYkEjbIWD+B3Xa8TeZ7YtPf9CS7ARVW2cQ
j0X/U5kZDWPRWDjI6znJnoTdQSViwaYNK3wyDH9hArEfIR9Uw3TYTBSY0yQ3LYkaXtjkLbQKL5+m
6kbpkSRWwJqwGZRlyUfkVHi/fbdeABJREdgn3DuMa30UBHXYIE6DaY1T4dDHldrHPbI4QCStdhhb
vTqx6kLXpPyBablDIUYqW5v19Ge6zupu0pzqmtVTsJVjjJeI2D9yNwpJ4boiozY7gB0lqdCaM3oO
rYvMbF22qXk3pCI/un5lngoFOXRV90WUwnLTxWODBY/lgzIsG+xBOxMSDAec/FrpsrTqnfwS3AZX
Q8QWm1CzyvRCX5nxNR+h/d5EjXyHtGXpdARjibzPJ3wuLKWuECF1nvjQhMPCD1mpfin4H29AAXcn
zC3oBGHNJqdm4ki4wxQy5Tu+Y2ZnUZ9FXzyo/K9h6sxoWWuk46mcJhhAs+Wbp9qaMjShpDWDLubC
u08QLt6BZDC/6qabzCORh8kHEmceKd7EtpYTTy8fgDyigKQ78e4AhceoEN1p0o9NU8E4iclfQsaR
dc5F3Slfg2ViwQ7kdn6lXM9fcBS1m4lEysvJytDIzXUVBeuxKwkQlgrHDtK5IIIyLbw6O8Zw11na
lcweOh7Q5M3Cilibfk++6WTHAN/IijC3GvGuJMzQK1ZOd0273KZBKCEALSK/LHix28K+l25LeouB
2FOuvImZqo4DcQ+lK3gIyDy87HRMM6DAeZZZvWbtvbT4GhyzfQzQPjE0tEkdcdGs8HtB8fZbPdhB
PMx3Iij7N8PwUTeY6byua6XtpZ2a55L5wis8ebZD0vfbteA5mK3TEQqnbWv+J2jx8f+FAaJNmfun
9febEF//8fkl/uMfohmw2i8/+/skcUHSAbXBH0uB7vyotP+qRvBJSTNcJpV4333L1K2fPQo6f4v3
N46dR2n81yLc+g3+pceQEa8JkgQSa/4dOcJikfjJJbNYFAg+9BBKGJirKe7/YIx3YVtN9uRZoXrG
37efyVnEGPdmrdu1Fmbrnz6j/5sLf2H9/eHlbHxULl0FeXLwbpc//6nkB2XSpeYwzqHELhoGtojC
aoG16wu2PXNsc6N3rKQmHah7EIiEvQOg99S0vRu0rPA1577ZTA3K8NqW3+UkSOKcI8mCsenW+TQ+
QG6EWq+b5ab3p2wdE9y7ZuTlwVwSI7M3KrrJZ6c9C43pjOqwDbaVCXmpEC8Na61cTd9evrAvzQLC
fa9EfrLYXK47sB0bPMYVIs65ZXqmk1eoEdJQcS5dwu5tMaj2FqN9icp51uxTUQf6ha/p+g4ncHLh
ZFl/0y40ky6e1GUtGqDO4ge1v14A/nHPZgmvXFfdB6XdswwbLecTQRIEJA5Clh9lwpoLaSrbcyfy
kTki7W23MNNZEMIRx4v/YyqA8rO9b5ZRAWEy8SEKavdQLoME35bjm5dOMYpJMw4jq7R2XLPtF1jo
7OhTxq+jpjO+SxUxpKhqh4GFu8wu2Phgfme+tmNTB2M/qLNTsUw7AO/JAxijdNtEpfld/hiLIExo
Luxx1q/wbJLhDu+d7btdMJCIDKYqfs15nWMJ6RLZ7Yi3HLc9F3qzQuNHGerp3SmRzfw5BVP62OlW
eR/ZS5ptO6gdXYUDlydIo6d2bs3LhibkSOaaGNcewVdHOTJImg2rfyB9yxjWCfXhMSkcMeyl15YE
lTZGszJS8mhquxuuRgKYNgmtANXNsEchrd9nTk0sSdWnV83g+he2q7evJkG2d5WeqBtvbqpwakR3
QC7efnUIsPfplKiziPmbSiH7K8lMdZcEOaWc3hd7TP7uuNH4tSikp4RLJKlgeaOzrQG1diOXGlEe
TijqLNh3s45CjwXrB5iyxSSPbQe0k1oXeZrf5mIumcl6w4lB/fiZZ4a2toxS3+qZWYetW4NlqQs4
RLlrrjFg9mv8vDHDKwB0NrkrNNqgSfuyN9dDbTwGHSUL1/amq5v21sEvR22WFNGrmU/6W2IV9itZ
Xe5lX3TuNzwk8rbI4CUZKLYr8JFksPg3SZEkT7Ne4Co32jH+GLlXn+eqFe/aRFOyzmFEwWIravnB
iA0xAvEB8s6vC+NT6/SIMr4lbHTtmlp8WaRZV66mUgzFppsd+6mpXLWT/F8pdv2R2qRu8/vaadyv
ZhbU1OQTuYSUOyj1iG68op/S3ppCeK92hahkPQde56xdF4O3246SdjBOPqwodm+1Kdc2VSXi56DP
q0vMy4CNKlpGxIWT+16ZAyt+5hOnIPUlt0xRtVzBDoIEFoMtJXpL1wLBurvDzWzeKmfRdkLCXwdO
Vc4rvWc3a0X6cPD1ogdSMDpLZS6rJ44e8Bw5gIDH2MrhUAk8KkQmN8NezDllojOoK9V6yWUWLWD3
bOzST1/zujvA2PlDDJ7sjlW0y0BOs2206Wlr30yRURyVD1UNrRIIrCSaljFghcJFn83hocWCYYMQ
NgRlISfwmd8RB0fWs8g1/QBLiDFq0IPzZGdrrnmLgbc+stBkvO5U2iO9bGCwlJjyr1GbiUPT5ljH
yCFhHpYInDZ9PGlhJB1UKHD16nMghu4D2IGz0/vRP9Fi9i9w0Mp6DeUOmmkXM+chNxADADh/FuW6
uxP9weqD5nvQKPw5Gb1rl1oezbYdjC8RGTAbBvEuH2pb7TJ9hkeXdBDEdOGFNhQstuAmpoZ0bjbl
oJJjr+N8i0eDuIoWu0fURljwSSBCqOt2G7tDTt2gXNobTlDuTdWrC5RsNXrj3N9gpYKshT/r1u6x
0ARZJ46wpQEUztM7sw+ASS6cdKlYbdtIz9ZJQjtqNyJYpSWpWHWUAeArFOnkecH61pWQ90gSD61I
I82Hx3HYKaLkc2GyPdOz+dIwGM+WMMvXNaBB1H56Hs6GlK8cshNtiuJMGyrn5OF9uKRl5fZVun30
pO1trDFyjrAY0tva6udDTct2yDIvxlEmiNK14oAHBzEsYA0zRMQwxKxDwKorbPw+2DVZAZR06vOz
wyyG2Qt2gGQ0TWhbKAxPfW0Wjy533VYwIFkJZcUbaZBtbsfJsO0t1lu5Nw3bGKb0Om8kqgVpoEPK
GZQ0mp4ejN71zsDKE2pV7FZF5TubWQ/UyRJKu7XyJLktW3s4zp1Xh3M8RNDzDG9Bb9e7LhfplYah
ZY3wXRwxAmivUpo6SaruAAK94f2RDLvJhQ1NcarO1ghBZO7zjsTisnpAYDI9tnUEIDqx5lXP85zg
siRIz8KwGVx0Mc8cj3jTFeI74zZNczYCZTR+pEGirzWLu92QOkjEvN+XmlryP+Ky3hdmAE+P4X3D
MMTgieBNdr+HZFqfvbnXbjvTbIgpnVyChWJMk6t0zid8hABj1kiE+i3uMPA09VzfZcxZ9pzaHG9x
hhwTFTkwm6BMX3REwsdRzhjurMhb9U0ixLEGKpDRKYV8Id94VAo4OabNv7kmd4dHzwv/bAuiXED4
QE3qO6RXgbtmr5tdSwvhiF3QE49JjIdpCOJHgJtEuQjKrBavFKZScIEm+wLS8xpzb+eNGwaMHULs
YsjwBVRMW2rzErbr7tjr6ZckMb03JWMFhjcSbUiCPSzEdTKj7ohqJiTSRJ221GHECkHjQIoY/Ait
yXNL280kBl1nlcu4a4m4IQ+vhVJH7A38OYlEZ5brYgnFmRCyYLqanecBwBKGIkgMySyyT2ccc44I
UqagdRCzQ/NlPGkD0TtjahenKIKxiUfRSN66EWMBQ+EMrp5plxNhOePCqCO2i7dNL6V2WrNk/cAr
VJvK4qytYLMvwpoWFC/mW/0JYlFyt6yr0NlBUJxZ+AEytobqFPT4cmu7Dy7+vF7+1T8MdoA8Bsv0
qMEWQYPrLt79n6rlMnZVylofux9SmKrf1Dx7neSTPvjw5y/06yT+jy8E8OvXFwIxkswTMpVQNuzo
jDRRe8+cso3NBfL15y+14Mt+agFgfOnoKiAF2aZJ5gSrxl9fq2gmX2lYHDbWNTysYa1Ccx1Cj9yk
++4y6UIY1htvY/crtXHN1RoIKFbbf9mKWAtj4Gc8wB/fxh8aH81iQGLFiGbNc/MWNo9z2JyzMN21
n86p2FEsPL/4K+24XuU3ol0DmNySXBn+q/T5H6iDf3gbEBAcvmSA5v4f3gbtl1N2JZ+GjnKHEjRN
cqZ+0C+M4CC0x3h6ZYVIsIXYktzKCFdjUmhubBKXRg/iDxmrk7idmytLM1BhThdFF2wDl5mQs/rv
fG8/vdPlA/3pYhRj7HNc804dxkMrGY5hdat/bfUjKQDedt7n6yasknBTQeB5szbya83qMrSj0PsX
F+s/RMf/+Op+eicLk+Hnd8IDtmyXz6yZFkTGLrpB9+6F46bZptvkX2Akflz7f/YN/cOWCqV3Ztc/
fu+wH8FxpKvtFrTYEb4QcYY7kE1r7eD9xbrxT5Ejxh9v/h+/JXROWnTkbQTA/PpbBnExs8niArWu
k3v2qvLGe8IruI8v+hAR89ytsmO3//El/3/UxP/6y3Z0+ZD/ubHkppd98Tb9AlP8+8/9PtCxfvMZ
POOlMy3DtqFO/H2r6v1G6g8eERIzySH44Tz5PX7gt+X4Jn1gAVIYJjE7fxvoaPpviMwMxGHBEnOv
88+/M9H5y9r07xesy1Gy/CWm6fsO7BN0bL9eOFmn9xisqPBqgWArPyoC5KgIvNayaR790UN7H9GO
MaaJV5Wd5tk2MPX8rXK86LURGrgtSUUBLaJ6ygGIXWljmmwy4QZXMAiGfSIS4WwU8rkLQxNg3EXZ
jSTtJf2HKAqlr01w42ehs2xbSWa9WQivtS3X/mj4J2gB8xNMZsRnBGg9Z1WTiRV6JeMKba99NfWG
89IVDOdnH006epVxz9FJSdAVmHOLrJ/ECqcYWWqDmZATbMGR2PSNDhS1lnaoyDfbwoVIj8RL9l1Y
oj1dFNfqgmGCvCLntLkTnVsfqTD1xz6W+hVjNjDgrLmO7iTFVsa9vI7Thtz4IBj9HEEnq0oIFY1m
bGWG3HXb1S1aUqocJJ9eLLD1lkYOWR780yrP+wJZ0OB/SABG8XpkuIbRWJfQ+t2A0Btu9BykvBji
XbdkmKyyVmPZbMyFfaXLWZzZJ7gbA7gZ3cXMRHEtBrZZ8TT0x1lpzjbKooWGP5voZHSIXzcDpMPQ
CaQJCoGYGBKjqba2c7MYh3QPBV2B/xylf5e0l34/YZYbvOE5LyP3k4yd4nr2e2rb3C1yKj1Wrp8u
GRWP/mTQenjko2Z+xdqZidFzN4p+Dpe24w6BsIeJo+9rJnBp1HnLfgUuWIXWrCYRh4nWyvLMKIzU
zCxr1Iv0kIISuY+1Qru0RWd+MdE2v6agZNVXCpLpgvJkWlN0HB0p36PMrkK/CKw9H/BCreoWjWAe
1Z8QAcajYNVATzEp+8qEDH3ox67eg05urJXybFzLEV7tqSfCvFjiYR2tab/HwdYQ1o+N2Fc4sEIJ
XIx+vgFC5iofHKiebSEop2HbqOEDWmn5oJo8Jm7NGm4lQqbbaUmsnRgGfU220z+7LJSuI3Put3IJ
VzNp2H8g03BJZMPZKYIgHOsqubV1SAe6PY2sIuLUui5/JLdB+CXFrXLzYZf1XvJi02yVG3Jz9FP/
l+w37Yd1HUXQYQD4/iCXhLhAUpqvWBDJWyJru/2IYG1Pku746blD9ITkX/+uqmpqwTsko7rQ587Z
T9oCKmuNaiYZskFQgXKqZGltLxOCLmdYIZqyeR5kE50wpCFz8yomAGbe3UZuPD4Jo1MvPcdKR/4r
Gj9zoGavYl8uZheQmKUc2z0x5h66aICZVo37EYMUGE3YYv2+W9Ca6NXV1id66Nr6Qd4ENZhulFGn
JH91dfcoLFWdGW1xKWrW2LLwmOruECw8zwj3M2OgWX05tpjYn2B1OA7QPNSHFsMCjYgLxW1dac+9
G609sxR7AwP92bYjMIcLTxRKu7HpdBij40IbnWQ2PYiFQFo4mILkQiVNbVVctI0R7SbLmW+QM9Xb
Wk8EN/es3acqJ29Bi3LjCECoI/ykqy9jZcebng/kXrfxvmSzRnZ2po8ub94HcFcQzbKOBXhMaTfA
SKGDFx9FOk4ouEed8PQgL3uCDYvsMSOWYF8VprUOrCLZW266YKeN3nyv7SQ/Stsw74iGrC7s2bIu
gqG2n5fVFeMzP6poOR10WbUaG8Xlr+H1A4ggTjyslrY/KdIdz48kTLkkNxl+sAMNYXpIal23LhTL
8YCF64wOUE+K/VzyS6gytvZNbvvvhR5kVy3jxXcG8+ND7DiCxO/KWvvkiG6HpvLPbZwU1/U4q1so
NHbIEZO9VknuEjJs5kA8R7QXO4Nx6zWK+WSfSS09VL0y3xE2jy/DXEy4sSp/C4q/vagn6JZxEqA4
tOfGA7EdG3vU75jC0pngGAISu1sSm/TbEnrj0XRldmHqpXqQsW/sZKWq+76bOn+F4sC497vJIzBW
WygrWa91uKD9+l01JkQ9lqJ4zyvnIZI8EvOiZsqYTWZxWw9OtuV+71aj2/k3uqwgY489s+5Q0hKe
Rk/3eCx4Nop+I9c59CRC53dETvN9YfrEhwqlyg8vNV3s4ixWIfzZuI79LndevCQG/dFh1BrXrWUF
wzFinTEx2+8RHshyif0okSPUqixePC0CnpLroqZHZfvbrgYacGgehi/OJrkULD6aOCPkg7A8hm8B
YTgBZEZMy1YsP2pAdreFVriXjavYqnoiSR6V4fN9C9tWOPq59rwVF4O5q5oJI9KczJewNgMYCJ06
j46RkXSjEmgkqFa6VcUaeu/qojr0eVD8N2rP/2leZdTg1Fl/WlT+pxT/+79KmX78Ulb+7Qd/ryrt
39Aw6BbnEGBSLD70gb+blp3fsCT/Sjn7vao0fkMqiDXZdykpdRR7f6sqybuC5YfKAzIakzXj36op
0ctQM/69poS65hoWcEBEhAaFrLuIE39uubSS6LXSDLKNaWkKHpjfg2uuSB/AI5BxtKmk9G805dMl
k4u3GmuwC8Q7JaipKmtlBOT0dMq5cQrYRSLN/E1hgOAfBmMiDyfP1+NUOw9p3gI3yGIclQCEk/te
t+etzgMLtM78Aq/W2UWBea8j/t85tuxA9qB48Zz6xhSjdgRogi3NNNRVIBk4JnIcryQSvaM5alj0
eCTcJw7BAW6FjJ8gwTfXKtWBjT9csdxst4lHyUXW9V02u9WWxACck8QrbuokyG7w/Lb85VZwjGbM
cKkm8m9Iuyr0LeoZZu0YmbhDj1mjSm5TVZdUdlokd0NmxmwzDPInoaStEoLj4HhF+tats62rTWzt
ie6AKOwy3qHQ5REEQApVQD31w7bB6HYSA2NHqfp3cDSsOlxx2+TRuC009M9FXLhrojFJl5ksicHJ
LsIhQnXCutE45oiDBLEOt+PYNjfEjFinNJ6cNWC6kblyN60Y/HEY68+l4erh2MDMZQkjaAusR9k6
r0h9on1ngWgzgcRyShuviVmDIy4gkRaS2Gp0ikSteNMB3cY5aEb3ejbUG6bgg0z1qwGfyaYY8umY
pWmyBirC4Nlw+40jC8mGVBW7uaSSC6jbd5Te71JiLNOY28u0uyKOED1f4t8bQQu63bLO3QB9fFAQ
tgkJArNan6NIGqT7jCzXSgIVWQdmAbYD4nW3xmxe+G3CI5RUCfqcW4EPfhXg59sUS5QG+VTakWQl
A+Nn9Dr7ube2smzYWqN71YvykiwiAFGuK3C0phPUk0Guoh4HLVVhRfBX+pkr9Dw8GC9VypAqFp+1
4psrZbtNDZ99lnVOvOw9aNq1ymIwp3zPwbhWsXtZIcjCaW2pdafXw1Z2AIYHus2QiG1UcfHJf8ic
lOdSkOLV13RyY3p+vpDeLphGc4+Sytw6Uezsk7yIdjxrzozxEbvGOH+5lQnqJA8Mnl0XAhzeVDVJ
LcSXbSae4BhqUasjId94E8SUEroOjwn0M32rbCwUZfWkAHjtMaP25wb1+sUAE+e7F170rmu5sHbK
U3L7748e/qcd/38dDtBg//Ohwn/ida7Kt+5nWMXff+53qXbwmwXHHxCLYWEL/iWiwV7+yHM9kzG6
sWi1/ybV1pGC+CBdYNL+mKRSv/Io+qtORLN/M4kEYOLg419b/tp/K6WBQ/6XRwA9MoINd5l8MNlg
XuEsf/7T1M3LFayyIM1Dq0maa5XYwVyEEA4zS99adqIHESqD2kO6vWqKui1o/xyvWCvJlJ7lp3GF
ebp+9TgpP0fJMslDnP2sTVEPVaqqzGI9A8C5bYJld11HdfMokTqHpEbk+bYu0h4AY9fezAxXThEL
S4GySfibpGvhCFY/7tSI46BA+kpQ4TTT+RRVCoEq8i7V1KUnX0/ofCZjBsCQWxJqi/SKOxhoNEG+
Nycb7J50kwmyxB30nXkviJS5qA0HC5oz9jDABnL3qrq1rzjz7Tcoxb6NNdrM7tCSuPdmlqKS7F1o
uW1leXsfG1c4N36Tblwyrt47Gm7QiWrMb2Uy+ztlk+ASTu7svROxF6NaJeIMBkcV8JRTyaZv2cIs
jzjnA2n8CNSoKS1cNrN70QZec/bZDRNLN2vFIaM0t+DrwfeqxSTeNGF1rLIRMTzgyypfnFj0cKPn
5sYAYjeGRUWDgQtpkg+Z2SoG3Pr0nTsdcmFPL3mSkr+JotPLIVRqRXqCIzECf8bmQS3Pi1gZSo6V
wkHCC2ro0lyK16dmnIZHo43Lt7K3yhg3nO5s+gF5EWo5RCA8WdB36HSM5P1FlbfTcnO4mLymDw1O
o29+K4gP5UDdbif2QNCD0tKXCnDBCxifbJ/Uhrjg8R5tuqrybytUbGRNEsXMUMVumQtlbOo48rhf
vkGC+VjD+xI+otefs7Zyt0zf0meBAI6YymGuT7qjJ9vZNYN3Vccp4E0jMYGaFP7Zskb7PtJic09Z
Ph2Cok0XRklRv0J0yPcDTXpAqMSQPve5NR79ucxynqQd0Ww+jMpgU8zNdBXFVXt2GxAr3KTpu2v1
8UFXTe+snajHoZyPCJVXLdcJHke3LPYQ7MaN8kcT+ENrwsOqvQv88UPYFi7ypgRR/CGY3Wxba40+
XmSmZ37jIs5efIxeWMWIvV15fEsHh6W3IEmyd46tyPBbsnHMzhGTkAsQoGS0VaV/yUykPoDVrN5c
DSE68u0qviauE/c95s2byK2LZwv5AqMPu70kiDP5JOouRekYV68t+86HPp+ynewjLk1NvEuR1Vs3
IOEL1KWDtioeiOaCJGH2kzzMQVBexJnLQpC5H+wt6ZVp2IiUxdloTs8k6+rngai8UzWIOl+3ml1/
LMukC42pF7aqxFq0IuTUhZyIgpWInSCoFuPi1ODoKqMLJ0lBf6WxJh7iwujPdhXU33Zf5ns7U0Cp
TFuWZwNEqL+yikr3tn1Ute5b2is0Q+SqCnguRfQyAbwgqdJEALGydc2adoHeUDGm3PBi3/VueaAy
MrdgUx1xSInJupYIpzGcaePMqEWMN7CA1VEN4B0NheLmAei5gWNlYHmN+c7EV6izSDkOKRL6rW9r
M2C/GbwJ4pD4ZEadOMMJsC9mmAr5eghS0p4cktDPXd/YLKVqa9BWplVTZgUigInnSlWDM8ji10X9
bxCIpdSGEhxISI37BstW18kXexbwfNEsOwIdRQyXPijK9kslQ3NJDa8TUyYzmAycXoAaHN8RD+4w
M/use3wOErX0XTr4pFYTomedPRbkBixC9LKiNqwHac1EmUf5/Fnh9/vq8iVgzQQeeq04h1GUj9RK
HFdqfsxLKmgTfQI4mRqW2WvvpNNZRWrRLw1zcDNgDQgjXw1UdpUe3XnKqTOaDuVdR6OnfcyjypYh
9bBxpxaOYEDkmMFSd+8OnBMmI8ejzFv7mBvmdDSIijk1iVejBTD4kPO4Lq+7WPZrnkIDo8nczq7S
Xoxhhvxha1gN6nYxG0/FkELDdxWXUubSiUyeMzHTyET7krgmAKSxzwx73xQt1pJUBuoGQ2nvrTjm
tVMNSfdpyUKBohFR6plR5H+ootfPLVMi3DSmu6F1o39BPdw9K0frnhyV1Cc0TjE2V1mRHhqbnv9k
aimGkwlr6HawpL18Yv7eC+qanJOECJO20c6sBBDFm3PlfrjKre49YcS3pQjcs53x8FmbrNFve3yC
SFxKs77yJmwQRHSZT83gaLAD0jm0mElsC2sqyCKORwbSeXZAyBXcjJVdwMgge77Hr/DtuS59TOZP
nKNgOMt3Yxiz6yxDx7Vy+p68C4vMW6bYCfC4km0u5hLy9Bqj7dbd6GiLZEQfgFAl2dGsHbuFzoDp
OixBG1z23uQ+1rKefAgZpYUJC/HzdTQNwbUWExGiCURVaSrt61ZnRALdqA3e41rXLmfHHPf12Klr
tCmI9hslBSEwxB6vq8aOj5EqBuZusgjwk7GfOVpmEV8ng3FV6TGbSgKWwi6dyg/Ikwib/KnsntI2
8jcRwphNioR0rYRxLUYd14mejVWxFlms7X0GzC9oucyTVcBgWKcEgRKQpzz9OoY39lISa3CB+EmO
IQRp3J1GEOs3PN6qO1lEwRuyQROfiLCOJeCWG6/IxwuGntGFm47upmP3eN+RY8Eti6bBXQ2NjaG0
0OcEpufofSL7ggM6uTqW1WEqtiynjDq0Z23Y4VPTtgnsH852H4HfPEt3h/lcv01o9veW4+aX+QRS
MUCatm57QwMjrVfLKjk/27ISJ9oI57aO6QwJf4E+1iOmKVdalsrXSCOgho/T6+4zObfP7KTYfqDY
nU65dIrnZurqW6MHaKExp9yNgvXMOrYbxpBUS/au5EL47ruivRkWbHZvls0JB4t+6KRvfQ30JbvU
d6uHhivk0xSyOpI9sjSLefQwK4+hGwb04slBmkIfyTJj7zQG7do4mebZ1C3moRUkQdq9jk2OFpM9
ChZ4TBfTFRutKaPqSweecWeTSJeLNrYAdmXQxSaVy00yCt1bTeYc3etK1m+lUWL3AwarXWb1IA6Q
iqaNKUHwhI49d7cpIX7lWqJsxhUMBGVYiSKNctiwks4ty9PoSk5t55CnoIKrckjmGx5y+TlIkhJ1
D7c4HDd/DpCHjZZ7ARC5v0oCTLpNifRn7ae9Y60QH5XnkdE/CrxsGsNpZLU2S6k5K7Y/3g0hqwAO
CDUBGZZKedH3S9py6fX+idjw9qLCbLlxgBSNMFzQIo7aJO8jvxXfQVOmD1Yc0wnrpKjsKAXKfU3Q
9npyAOluNKO3H+y2AtjZGMS+UMOA2BK2LJwQO7Z4EOCcmk1fNtb1RBzUZ6Rx6VWkT111RsZqrkzA
KDWqA1Lu6tGYrfWxogkfNObRQraXbmxW+46hMaGVdeKvtYbQHAKU9JmWubC0z1H5MxnDSI1apKts
fRw/Tl/8oOvzULdLQnRFM1OBivE1G0agvT35x/kKoXi9w+nOvBZzaWKvG1FQyYLv2WlZ5N5O8J0e
aQwYTdtBuWVGsExFgzTYlKZqYdV4QICXcRAIvlyULybTrGQVy1ydc9Su31MW20dfjfDVxYylW7M9
/47nFPv5hG9uXjdoIVkolM5LKQwN5nM8+e+07gYL/FZn4soWuUp2xESPgIjcLqGEPQRRMz6Yk8nY
+f+wdx7LkWxXlv0VWo/baa7FoAblKrQAEIgEMHEDkAnXWvvf9LC+gz/Wy0E+8hVZ7DKOq82epb0U
gYhwcf3cc/ZeOzbz4nM0xZVOo8JmM5HqHokyHi8hIufUKSSx/znCZiMxRi6Jyg6HrAwJkx4oi7Jx
ZAqnhd+oM6CkL5GIXNXuaVQPjpIHg+7iP0Gkay2w6T0dKvXgoTkjZrOkC9GdDKUWPoreyP+sbfj/
MoO/yAz+35GNdjm/f/7p//xjQ2B92W/9YOmPFrsskdkzBqsVY/m3frD6R50OgQyXAgPIOuH/a0PA
+KPI1B2IpSRBp6FR+zfv9voilCQWwReKKJNwof1LIgN11dj8viGMKAV5gYy1Zd3Ga8bf6ZYSup4s
jwmoJkkeINN1FiF3gnjX6C/ic1L1ZZ910L21YWFwsLp7z3T8esnOmFckpOLpEjiKdc8Cjm9Yk+BG
6aHpmONIeA8dTUgJOeqZ6+16KnighEZebybSPBgx42v6JFWSTGCGhqbPtikiAWoSRYobArJcDFKh
dQRXl72KQVWR7RcT2rippEZPbQIYgh/1okP7wjqr4OSdkfmlVggCkrGN6aU6jy+SCaO9xt2fgeef
wtjvDMbu7HNEwlhjppy5G5TzfJbmAPnBoAsf4RKQ4lSS66USIZ+F54YDx8wfQFRkYQqHJBVCGsaQ
qNoLAyyQjZGIpzwB0cMhUKxjO86/rLpuiQmD8k2r3CQjYBhqr8yT6hEM8HBZKuj+Q1wC3QSkhqJY
mxizKWkAfL1iYvku6gNvVUkFadzodEuH2VZwmMEMOmPT9C3CA4bCpjqLbhK34Y75V/3eaoPhWVUz
/BqzOrtV8qSekFIH1wxd8VEtU23yolIHgCssqZdJER63ouvmE3FQww7Ed7dNQxQAFRaWPdga2VuI
4cNjbejDvjDmhXkTY3YGVIzdSYlahP42pxVPyWWex5cuFuTzYOV9v0m7SvYR2LSYJIaMWr6X5Aj9
CM7ur2bt29sSeaHM3TAFxC+jrPZAibIedeg85gUQ8lEOnWCZsFEjLj2abJpCmxRT6UdgWRg+szA8
90tZblK9oeqKheJt0qfRW5ogodHM9DKpiv5WToZ0DaYwa7a6IMDaqvu6RuFeM9WYpSnv7UxLIAvI
bAhUuxaC5g6aaHpTaPEZ9kQN/R4CdT+KhTq+8mDpnmJxSfdBZUwfYtFpjd2CMsTczJV9wbmU/uwW
FKS5FHYvuArM55LE9Aeo4qGn1mWjOPNk1i3P5qER7S7QgivER1D46PTxzc5LrRICvhSkWYjl8yBm
9W6Kixriz1J0fj5q+S5TZnaW8sSdNLa6tMbJdL5A4Ca+FR5Dscrppwnfi69IB8L9LGLhGam/0VMr
y/BgqHx/FRAKvT1F5h4UFpJiBEhA+3yC3AnDDFQT5zcjaW+OMPYPqkrMhpSwp9aGhyIx8YIHrTgC
I6z6hLyxvDECG/xi8yWy+/gCfAtPJAuWeV0ngnNM/tkGWEl6jPAg+wz2hfvQ5e05Suv+pItLuJAC
oXFOcwEbuWn1wUPO9kJ3ZpraXwbGredCjPRHlCjmaZxnQyBkZIgMLDHdDKM0mkfQKU3XbbOe7ISB
0uKHRfCDSelPP8XFzkzQtSjTGFxwUhw6VU4OaN3RK4ASLD6J/g7vnGl21ws19nMqqVG2DRlkvM5p
Xc7burXINewKdjkFYSgbAyXUWU1Hejwhtbfs0F+zMNE0xc9MDfgxZiYiNc5SIdoEjawfU9nQXuRh
HtB0ayN3MHtU6F4EL5deWFVU23RdW1uq+/wmCnQt7JEogIO4BPl9SXlubDSEJfZsZf0JW0u4yzB3
8ukxSm+oCWYPuXp2hzQ87jNVHEhXm2KSvJU1P4e0nX5b1hnwXZP1Gnk30d2gZcP6BA5qxTnw859y
YnB1NFdgFzFvGequiLSJlSeLRFLYx5KaMA81FFd1kT5q87z2p4hnQW6Aww4wP2XQD7OPqh8mCVsH
jGkYVCSSzm9xHwm3Di1s4hILCuqPuPaJ6X1ND8PGY5lxHcY1U32KwwVBeheyPZeJvyDwcui8UBKX
c2JI4saIsJJ7DIOw+qckjjjLsEKHG4n9CoTZPL0a41AS2ynX11bJa9HHOyNxPQlFxZ2UCkBBiyq5
K3KqczZpU56Llqxum1Sn9GuK2dSwy85cVa0HApza9BBATO+dTOzT62gAjhxK9LHQeaK9sowG/Pal
82S5ia5WWXVuVxbFPs+W0h1DETEIu+LsoSL1qXBb0Fg8LptV853G49lAB6VifA+tEBwJgRRQHAzx
CrVg3QuOfXVTWVueBisRfrZanUCHxM372GkKfPq+N4cjlmPk1tMY3ggvIYRxyavKlwZVR+2QosUb
BoINBPohbPTbcLQbMcGcxu06HuVJCX6NYpMdweorX6FuwVUSLKU5o+iR3voulM8sQcspTaa+9HSd
xlU3Q4myiNFIXDXHay3Qp3pjaRU2oC5Lf4YoT8RAk0tvgZ4Yx7Sb8nPExX1LwpXsRZKNn9Oa24yF
GfhWaFq7QZujt3gxS8HFVKSHbir2Gp6NoUAVJsb8o1g6qMMkvTQ614TT1iAYg0Qxj6g1ik2pSeid
zBzCWFKkT9akK6+tRL8YbwPcCEr8SNadzoiCryAOeoJXYzRKDfyRJ7jF8Q+Df7Yt6sDyy0yHylqN
w3hINZCroSlEjyKgvLUdIJNYtcwkHiCfKE+9AJgCEVEMJ140JsbEiGDuZd0i44pHNarRCsHoFwBA
bgAPoGP+HzNXQ2Twz+dq9/e++tN//FdjNV72t7GaxKBKoRwGNcSayqTuN1WF/EeRUCSaVdDWDUNZ
C9y/qCr4GzZU/KfIypoBt9IXfxuqSQzV1tdYmorNB3HFv6SrMOT/rKvQKQhgykv8uO8fa2p/V0br
4dypXDZgggpteOWCYXNvhmNPSu06qDK+Z1bdZClffd8TW4GCZDmaUyEd2OIPLyyx9DwyUUrPck38
m/A9GMPDt8bzhim5BdZQeSlA6g1t3vZRKrXhTm9xxaFjuCJS2fQjJSW2IuKftJlK5rNp9ihIh4tU
1V/LgkDCIKExp30VyrKEgk+VjxjJpZ20qAm/zPFhKlpo4YDMbJq+3EALZNWpqSgamYt4hZRU7Da7
2Ak7mslNCICMpElCvvoOqxi5c+5QL6Kjw7vYCw2mOsRrNNemwrRJnVVmmk9D/1qmRNthzFQcpTXQ
UkwhKUHsiKUme4K5eRnm0NxZ8SD5Yw5iL2kS4SFlyO5VsoSTnVRdb8my1Ek7MrEJp0UmK9PMMpmt
e1EiW27Z6qKj5nXoIDpGswLjg8SfMb6aUGhpzfcrFUUvNgy88ISVkoHnjKH6KIC6z6EXk/U0KucQ
S4kPQJ6xe572XkfQAC6yUT11PPjQSPbldoSmfA0NQfjKYl387JJWeRVzwowFSw6/9IzHGLuAAgnY
KHsC2qBjNsssE3nc9A4gosgz6xAmTZhafkFmEq5KRX+cpEzeLpJYAa3GfP9LW1pp9UwyI4QwFJf0
LOn4B5mu+q1Vxs+hKOJ+ZcrjSk0ZnoooCRnVwO6c7mJmqsELxzOoL3gZJ/m9nZtuN/SldbI6xXKt
Ru5ujNDAvI9dv2skAS2OlIxronl1SwEh/QB+nA92g2PQyQaTvk+m1Poem7/oIntrN2BBs2cNfNQv
9I0VAVBgrmnaGsykpKyWd20zFvdVyvtiIfSj6h6gBht9s9Py1LgJgBzBcVdy6uFLDl4LMB0HrQ74
HoGV8ygRzCPpbPkvna3XE0Mi6Wp1XfOi1xN1xyAlrZ/S7z5iLCWQbUkXuN3gniF+RG91o9adX3bh
VylS4QK+H2OfSrjy67xjytgL9EMsKRc3tRZ0u9XWfwYgCjdDpzJ/SEaEjhrN6Z+E6SgkL88WWC2l
hqNVKPWaP1jEOo/4fnxW4rbyywB9XlEk3eMwadz9EvGC+wEk9oOclfoj7nHJpW9jeTph6XBNgK9v
5jCOHrljuXmBIqjYCsUUWSxa4tqn0J8dyeoJGGc0paBHHRmTDNbohmzwn0RVNDN70eFxp0QD2Bbe
YbIIQUG5QzKmx1YyhPexi4KPfm7Yr8ZGuKZHWj2QmBFdphOKsvA2LUbrT1mnPdKECrYqLd3nSC2w
IDJYys4SwsljYsA+sYMsLAMamMvspHEZ3Osh0Hz2/US0M5XA1K3aM9M5BEVRdIbCLNl5azQ+2cAC
5SwOLYbN0JKdqZpT1C1qE25qQ5ln/JTt8JaI76S46T9IkoaYqvCovhWBOX4AnTLOjSUwATB1nFFT
vyYsM/Xeh7VG/z5Xla62WwOWgq0Tz7MSmdWwsRl1ZrsqsIR1JF2y72NX6RBwTGpEzTwZN6zdNmLj
EjGc2GXZBjjZE/lQDkvtw9iKN3Uh1j4wIHb+S3WP4kR4XRQZA6GxhGBW+q+hrfNNLZMiZ1Xa6hwQ
2falqhN3M5tWvQgcWRhpDpZt4xZLFvgFck5PZxTua6EmUGbDtxzbSHBqKnBXkctgY8B3PytGtWy5
2qM9675ip9K4+CnaKbvJycZeIq0C1mlQcwBB9+mNkmBHe2mDMhwGQxuIOyGqZ8SdQB6CNBbfqjQa
PHmMhMcmSwmuNLv4PevNfAt4j2TEzNJ8YtgRoIdV/Up5F6G5nsj5aoHKssAQpSkpyyadNeVTMylZ
E2o1Zw5JATFxb9FYNmZfyOTBy4s4YPjUTdtlqQzAVEq8SzLuPhrBbNOGyiksJdvVSmL660hgA4Wn
9OicLYem0xNHj6riVBld5bUNc0txWDSkYrPyrvUJcmpE836S1oojtCr6hmhYMBOaGCfsUaHzarAP
Rcqutvcxya3PRpITd0w66vihVt3eyALICeyyEMCW3hK2Am2CqAfB1Rnbku3mhrRuguu72Ym0An/g
3M9oC/t7JVOkhjFYtD4LZh7vvX5Hw8kISq/KZmtE84yFvJlF7tt+wckvLAFhLYS1b6pUqptNWM2q
O3XKmo6iqDgVpkZeUVpLj9M6GWF1ZG2T73WV5sOQVPF+EjqVw5xkCTeTnnd+27YARUBNxD+iUQbW
UeWvvUnThB8VFWerTdvz2kqygQf/IrYQFHTBZUGzOnAY/JL7oVSmS1spJ39AU/Zz2hbnvl2sPUjn
hH08/vm0B+xWyKEACK0KXtlQhv4g1DhHErgSY4M4ZbLq4aSo3QIkuItdYi8LfzEWwe9Kk4kyQSSX
pNejG82k4oRoQP/o4dE52jAiTh8NriS1MhoX3lX7ULeaAlXKyDfy1GkeHdQMLgjG8sZgD1/nkvnS
dUP3UHcW0/tlTBfCphYhEqF3hdGmZi1X7VjL9aOoV+2rotBtCwE7xHbZ9NYIKwKVhurCRrPw/0ro
IxhknDL88j7+/uVRDUSm+wq7Yj0LNAY5bfYYanNziFW2WlxFIaRnqDe6iy2AXWKQE0kHzXZZntHR
sduHfXJprBmxgjmzbVu5PFfi5jKc7LPwmAbh58wB8Sej1wEVBuK9psJDn5IFAEHM5Vmw9PQHFZp8
KbkcHqclUQ8Zeeg3fiuB3lfG52QK9GsaIQRdCQ/NNmnmYie2DelekwYGm2enpwghGMckYarEiRno
ghpxck3MGnZ2GRhMkdgPl1ZTPJe5qh6NQCALo0TxD2ZCRUKbTNh2MI1k9XFSC8E3Jyv52XYwfZWh
ibw5TQmCRNO8n4oycYg0xl4jVgbYMjE2LmiuShdOT4luiIBIjN3asZ6F9IX9tvCDeKTmGjQ123Qh
zvsHrZlMiNHFOuyPyNjWJ+EpyRTlyaQdhUsApMBjm0nzLUNKcyGUYdoWuRkfhLZmj1emy0uMc2AD
qZ8H6VTyLEEyG5yhsqBFgUBUIDSi1XfTVunKJLElXpQqd7pV3FIAPXkOpLl4I1+WO24VwWhq3CIN
RRijWEV0IyEovdG+mHfLKqBhrLni2lZZjSpQzJir1CZcRTeBMEHjXYU4w0B7ziZ6UNtj8ESpo3bJ
4E2NZnQU+GrkiquoZ1AbYKPfSh/qgtSXqi7aFRZjRCztiIKEVR6kSWDFjSpSfmareAhuOTqiguf+
JoXgLtjqt9KobKtEd+tEoYk5m8qdrXfkWas8SQ6l+Wzwv71Hx62sPHgN7ZcMb3tbD5gG/H4VPImr
9EmFsUkmRBQ/IXCQt3De1ZuyqqXipgY82a8aqjpZKyZyqesdkrslZdGdq59k7C2f5WjWpxSs4Fp9
JNMrMUeEUMbctwy19aXr7WZVdeUCKjNJCXCZlCEiaV3DTJJAlgb5zBcswAeQ4LfKxeYlgzVAhX60
psjYJKyaIDqnTDu0ikGoNeNwlGfj1Gte03L725U55e/NKlIbJCE9wcIKTnoyUL6nWSbzrJGadBuF
SbBhhDJu6wC2US6m/Oi2AlAqLVgbF0JzHLGTuh/Jt1yOtsP8Fcto6Ag4xsynSJH0JCEjEFxBEoWj
virvgj4FPS0J+Y8+o9/udmKYvxurkI62BOADRsyBjwoFpmZk9POJ7U56huIMP2VJYPJMSF0+u285
oG61OTNuvd4h1Eonp0yHAJFEQIqHi4ff3Ag9+kKTCEeKaTlSPoTFbEBkdCa661WVWCxmNXiADsl7
qWjQ3PRVwAgV0VTttJXU92IVOCLMF8/1t+rRgpC/yVcpZJ4NyzYXVBggyJpwlWXj8PI/pllBk+Cf
Nyucd5KOuv9q5ocx47duhUFzAYUD5GVFlQinwwf8124FVGaRcZOpcf+vf0cf4a/dCgs1JhHzugkz
WhTpIPzWrBBBzzH1o7ugiwbDFnKZ/5Wh33e75HdDv7VbgSWLsl1UJdGgqbJ2M34nAcbclBoSGCx3
yNBPEfkyzxaa/sZ0FUDqlwXNwyVRxupqVHM7+eGCZtKDvK9+yXoL8crMeoC1mF0su4polpIzx4jf
zwZ9nACktgl+QrCir32hZ9s4ELXB7741egujBGCucEFMlFbNcrKIJNDYN4z2GA7plmF1/VVKIaE/
VtB95Km0/OriAfw5EboWsVbdus2JDDVHxVOibXHJ4lJIZUlUYWd2icTwsqw/w7moXscxkOA2lfNN
zdmAWd9PGaTw6hN9DeFJj6kTwu/H0fpgWuJpuncAamhQDOzSa6YHBRVRI79oZWa+kUpgXIReZfIo
VpK56dI0cepwMvdiLgtXLZ6yfaszAZrX52i+PlEFqeLhSuIkgTltEm+bUK5+lEQPPQ5NwASqWp/L
xPql90KnyUL/gWmFqcRX7ftR3v75sb4+4cWCCYMyasGhnjrxqCIt24ldQmUghbH8Y6nr6IJBU9rq
ZphfO8oMOzfKfoMcoHxk0NZdWlStL7plSMfEmgV7iWVq5LUkgUIv3ee1TJEjaXCI5+DIrjVMSI7T
wVrrGoPFEAnlUgu7uB1rHDXlyuMRlTfhuyzql5QJyzD02HaKpllpV2sVFa31VLlWViCmlOe+aKvb
mE/LY76WYWgdhNM4ddVurtT8sdON6jGelPaJa41MY5BoR0UvB2jhwnCSxzbcKI3KI46gJzLsqtF6
YzMyfSV0YXc5+EAHkd/woUpI4ZiP6l6pWuFjZ7b1p2lElrhCXpuHMBP1a1ORcYeFnbpYzC2QtBPB
wLJgbUCLzxf8RN0avVY/x/loeMW8SAhCI+2hizo8HsXYH9iqh6esSZAyKrB6d72CRpZpk2JwYiH9
SHFLAa8FSr5DKMqURNWC7EmGa3cd52o5jcxcUlI8hC71S4BJblhPcE1z9p17GcvMjO7TnFSnoiZA
E9uZmuIQXMHIxwz0eacbI8O5rjc28ZQK1yKv1E1nCfnbXJkWzNIZCHHKNq7sJOA29Zg8g3jNP9MM
Z7XB+PuyTi43cdEmXqcK+VkejeUdS3EBuCsXtgbFI6NQa9micR5+0HboSIDK0ofC0odd20rZld7h
8ki2UXZYppE5NhIzpzDoZ3QUAexqtEY8Fwh3PIr7+RHJT+RVLH0XgLLxI+ucTEayNF2sGBpgJeWC
PShoGykf+V7T0kATH6Vryvq5U4RF+dWbTUeAmIwHHFzdtkVu5EvZio7Ee/yUVGbHvmYGGDa0kUsG
3/SOnE2+6GU57EKxKn5kIa3Qvs7hmsGk63kTMUDTGpAVkhRoCh1GlsPTgNfXq8el3nUAY19KRA6b
NEibPaI7C9tTIXumHkIErtLRa4rYcFAiZVcmKOJDAUvyoyn76A0UQK7aLQdn9tTGSE0Aazlu9cAM
KDhGtfnIrTJcNnxF412oByC+HffqFoBrd2yXSWbNzXKSaxqu1LIeySbB8PZutUbPFikeyQhTO4PG
bJjp9ODoeQUyIMIpOphCi1hOSJklO2CBhcdK0EYq3266JcGQHmW0WZ+s1uVZ7QECY9fKX9ET90dd
k0rTCYpxeS0aEdRsOE3CwM6+LE5mGDXPqYaBlY5lwAirC6rVVyybBjnq2VheI7GH2IcAEGpMl2Jt
ovlMqykDGETzd1D5eZE1TTkXdWEyqiaR3QRhh8pVHFSmurrUe0EJ8nuZ4aalWMX8YOFI2iNbeAf6
rpSyj9P6GtSWkuNG6NocGFUjDD+0mf00pWMKFYF2A+NsNtydeKjQXb0yrdGg/4Dj0RyBiJpzUaVW
YIeUn1eLiRruWxaUexIG882Mq4IJWiFq5DUzAbeHtB3dKY+m1pHlmGZxmtZ0VYQ5HoghqSZg5B1t
F7Rzw4LrHlhP99iTG7OrkKU+FQhRiTC1RPUIaKB9T8Whgi5p5C1rDCBYZvFG+xNA84AIvMEC6KgJ
ScyKFVqlI0SSdpXDdZPFtAGJDQ9qJALIUZG3TMzYL13cK4eMFgzmaBNp8g4hfVryfmZ9NhbVvBOW
g6ZXQv47OAtSt2HDnrzvfXrV+QeKQfVuNDWHcupCnqnaoHRQVgP2q4jdpHiNoCwC+viFsjQuVCMt
h1O00qNhzwpPKX05GQqJIH00s7w2OuNU2JjGCEaiWhjveZHYGA9aMYY7jv0agz1TlC9LEWxaZog2
3RbayAsf/CuKFuGg6pQfhC7G46005XQmEDsmSkIqlZdKECWH+Lbi3rRT7pvBwrSUujeK0SHr3aZo
m/hupsghg7Hvf1AzqLe6KMNdXwzKcaIDTBJTrzwB5OYBARnaSUga36Rc/87IWtzT1hQrGl6QJyqG
KOf0G0chotPdpyujIq/jicJItOYNxn4EQSvNwkiW5i0MleKI5X1XJT/nglR5Int2oCPHJ7kHh4GC
KyrtziyMIx1j7bVcjOFKy7V4xOwB73CpYtEWS5GHJfLAjL4Ugmks3EuvBrZJBxijpqD2TwSgL5lL
VSi+GGhXNj3wkTswRmQJWibfkxXzkXwTP3Dq0Cpm0BNeu0isP6LRGHkNmBDWH/3CTjO8SGwg3WVF
iSi4udi2rICR5Js1wl4EFgrnXzvRX12ucaQF7oSaUuK0RwNoSVXzVdpf+3TFmCjfRJNpGvTa4e7W
veUbeZKaCrLjkatKXFSDQQtzC1QoyYyRhEk0S220IlWSFLgKrk0YEFjf6pOltvm9LZN5/dYNVNM2
WfksVlLDahEN0KJMr8Ma/23HNq0mNR0IA9l8fkhptodbzrBqRcAgERHv6YqFIbqifpoKtT0bCtCY
rlMhapumBeRxhcr0K16mHNEb29Rrq/AaR7etjyuPpldNVNrDN6fGoBvNsEjzsGNMWxO1nD8RVe5B
fUjpmCbpZ7cib4Zh1UPFNCpfUvCsKJ+A4xjUGIe2l+vCmYQaBQR0j1myJTovD+k3XydFnPGZrtCd
qZWEl9TosoeiaAbFl5tm3ApyGpyNooTZs9J7qpXjU6xEn2pl+6zTsTctS7L34hv9U0cNcHsipbtP
HomQEGi2Kepj/w0NkuZ1dCNJRU4nVY0jCkd5Xi5k3koUW0LRHtVaXH62q/cD0b3yHK1+EAVIIdaQ
EJdI9G0Y0WbyHTOojTft21BCDjPqnFBaehfDBpYTIVbo/DeEZ50QvDa/eMYyrMq+rSqt3IeUMAw1
IXUENU9gKUgZG7C7GLzg2++Sl2l0welA6mqQF9ouKYcWlkiTPEihREOCmkt/thSCsYiayGU6FN+e
GmyOChGNAo92uVazB1PFd9tkTGKxHWDK6em2zbbYy/RIl9WwE357d5JvH8//lI3vOrL+5xvff28o
Dar4T/+RvYclvPQ/PL0Xf/j34mfD6P5//4FKZIh//io+4/c/zOtfde/w1Lv3LC7e/1Eeu77TXwb7
oNMV1QKEjjFWMiRzZVz9ZbDPX3FrQlBAC4psdh35/0ZLUHDS4hhjGqzxYngLf90qS/IfVTLxTP7a
AuhALNG/slGW16n938SxuNJMyeAzgW1jY45W9+9oCXIVxKLc4y5MduHWT8+qN21Vt/Mgq9vWRvIS
L3Tdn/89TBBR8D++L1gFdumwlTgC/3l/rgUDapyO94UPXO1yL3EFR7Vt+zr6j4DjdqKPGeHhv2MY
/h0c4i9f93dvu2qFf9cW6HWmRsLA29beaXTMje7Ujr+bDrEDzfEaOpUTur39u8vo+ueD+Yeiz6/k
JXftv/2vVTn5D99WNtduiCrSElZN4+/edu7xoIhUfLzt9PJSHBvXepI3oCQnUptq94VA2E3jhvdk
N7joGH3AYOdTy3gLpWPvuEaE4Qv5IJ3e4xydiCHxi8EBwfSWdLuLrNvDDUlp9tNlOg0J1n+TfH2v
7oONuTmdZEffY5yxWQX3lu1b9ujldn3X982u2wm25E6QoBy/7o+n9FF23vitJzvl4+ISrOPAT3wz
N9KL8gnEN1rfABP0m+bX5+hVsMW7j6VzH2/rc80740tC61jbore4aChne77H2+Kn7CyuT5TUIdyG
B1qW8Ij5LKPX3ovb4jLs22F7Ub3+TuePAib3dpnfblRm7rZ0pJLzBbs9+8JL+aj59BiHIwq9lyXc
yI76xVxQXZziSgjmO9tHFkHSjBS/BpvPpOT9JPRkb9rqu9/dGg4Cn+nS7cpHF5RquG2OfnHs3MNL
dbRefAV5sh8+vrGCuny/y+K+hdtxw1TER+7r9ZvCHTd4KrQjCjcfq8v9FB4QO6AwPPuYMZIrggDf
+gRhw882XiQfw4XpjNm+yPmkb/TtP0UYougcObCSL1zY7oV2JzvTDh/fUXKxQ6ieP25a+/JRP+yo
AOxT+XCJ7Vzx/dSr/MIHRO0Sz75d39e+ILT1gs2b6NXn8swfngkRv1U32UmuzY6+qrE8xYfWFuxp
10K+bK7towUSUn5HXt0C+uVPiTt2dUd34DH7+GkP2tH351P0km+Du8npIyA+JG7wbB2W3SX69Kdb
deWSOQl2vA23qiPYLrAShV+DDWBgn1QX5djaFm+bEJr92v1Ujvl22inH6LW5cS4uFVRYm//Q77i8
UHLbx9pOD29y6DfmKdA52evVJ9/fup/i+xtFt2/48db3LX88K0dMd9fsmvw8va2Xnck1PS6Omm0/
ZMey33CM342LuFc3o1O5d/mkPsjcCuuVjpHTWw+X9TIcg010Tc/CxZVexL1h51yPJ9ExbBxOjsPk
k6zSPfnLpL68B/v+3XdjvpKdn/32vTsGD+tPVx+EJ9fcLD5V1f5t9Cb3lF0XWKMnLhw+jOqAj+Gm
rM/JVfjUeYXuRRv3oNjBQwUlv3I0H2Q+V+NZ8bluzf1wlL9IoXVHboUud6LY9dXMrh8vWNc5BJov
+fhGHUzt3JqTO7g5bNPZ48rZBjt592l4ONb8cHDbk3C+bjbFYbILX3dC/H5OuBX43rl9+On+7Pjc
vuhUx8kV7EttT65rNjbXUGr7+Sbe1xtytxn/ukhjHd3+sfGuPyrvk6AFhwb9njvBh6Tmwpax149T
78WJheWALXyruAYfVbA/VEc6Trf1FGVXLlH5nvLp+Bg2sny34lyqHCFEprB0M5+9vj3ZiYvt0tZ8
mQ87rajd+lz5tw+KeP6YoF77JPHKE3Jinw9d7ZDZuKWzg4Tjph4H07uQco6QbJP5H4ByuIntD//D
50NtC/dWO+3mdltk96R/rYuqEL2/URrGzHQMV0avBo7tSL62IJEs4LikkukMw+3w3dU+g4ds1xyH
I2+tg1J98+kN28O13OP63ale+9hcueDfWnvHVtkXf5X7+kE77HA3uQAAn0DePyWsGNZhvS1a5w0L
q9s9lQ/GdjeetG39UD8su3xr+X771j9kHKd+k7i3eO8bW9mJD5fWMbasA9UTS8SJAzF6hv+h+QuI
VzLxbFZb0VGOC0Ti6UAam7/e8yze7gsLzrF/uHyMmx3DOKe5sJbxgfnnqtNyNkDEbuMtt+XAGqT5
H/V+3KxH2af4Pxq+gm/V78/Fq+Qyi3dFJ7l1LBoc2eiq3ll/apuHQXmOnMvlDYnsTtw3N04glG1O
zo3lauG0Rv5jyBO+Yf2QPYs1M3Kkwy5xqyfDv62398HvLU99vgyXj8sFcoa7+Lzev3GYH7icsEy7
62fjS4l35eA/risjL7z4H1wInGWut7f+vJ51fjLHVgB7++GDMHJ4COylLeZDu3bWP+HMtfxjbnZW
Rx6DA3JA93vJjV7a5+jiP15O7p1mnzPaxWb99Wk729t223BbAk3zuDeeBWf1qtlw0nZIEf3Zn93n
xn5+30z2LrrolE8kxNjzx9P+aGuPyEJ+TfZjfNLdz6u822T/l7ozS1JdS7P0XOq5CAMJgTDLrIfd
qJfocfAXDG9oBQihBjSnGkVNrD7dCKuMG2GZZfGY99g9jeMuxNbef7v+tUSuC+GWThQxw6bJaCXl
EVEIAa3/SSIrr5oQZoSkr9xcV7KAv7cXmp7T/83GJ32fdn8XjD9rNtRdPPUqxXmhtAwh9O+Bz/dZ
JxkWo8N5OU8QnMX6dWWp45Io4C5onq7CEKJRncp+UjndYL1eYZNM4cF+fPdKfecHwUNoBnClJS7i
xzu6hjtwERcTJTvNM8cvB5TT+O6dpaW2Ml2am368CruuAswj1CPTqhYQqTtbWcqVrYdRKpU1KZzU
J3+vFuP23obcusN1A2D+PFfu+BKwnNFkMh6vC0wbabjYsv4KbCgARlVqk90cx6ufVcvo3G4GEFHu
cLziJvg0F8e7zw8OiPiBjnO1CrfxW7Y3BBgGY8PpaS0Wzx9eODm+i/X6TWTE22pORmsu2qiFE8jp
emNNBpJdUceLs4KJn23kN8K/y0U8FCtrfE16mJy762z9A2btqBYD/+mkCeVwnufHbyMu8bcYStd9
BRMfO9AqsdXi5FYymvCUfGqeUn5TEhIPVdNPxmmCgcgUc+KP6TA8YcTOTrtlx6H6mU6BI7XBVDc+
fBqbjpwtsIBiDKGS+hUdySSqHOnZ5LejZ4Z/8kfuQcpgAxWe/4gG449Cu7bYiiBJTCmLHQ3wCdv1
7Qe5kD25A3gjIv/iigt77+DOJrMZd8zMiuSUcQ/INOue4ow56YKIxeuJxXP58igOiw9wp4KhW517
4uLOrjHT+B39S+TyEOXKWD2C4QcSX+xs/Q1iASCOWCwWT7xGNel5V9fSV19HLluf7d+RA2VOB2L2
LcTMH4+/MG8jp+Lp88DQPiYOxmx9fvLlT4ew9qrH46oNRAxZ+NizgChwIDgVR2zbJ9YovgtCI6gc
Ptngau/Ru1laC1V+7INkUyqzpUpXT+8WrZA4lO+vx9c5/umzMb3VCjSiZCJlum/zgaGa1nzVU9My
mMIZLj31/OjO2FoflpK2VPv9fBlUrn4rjvJbWfIWBLto4s4QqpN2BOvqKhPRzEHEjlVLbFb8xKcF
Q+HITeRv/UzryWKcsp/wgw4WU1Xig7W9yKNTiMm3NSt0T8pI87pnKxiG5h0XCtbwHXYW1UZ5VHRX
P8qYKSCvHGQFFlEg0i73CHWghaMuX9PVVHU/VSrT+KBO6qLUxWlP/CFZq9VI7Rmi+ZrW3kHtISVR
HS5R8o/yo7MoobZ3bnKeuWd94ae6wnuH0+l0jzk4Q4gfP4kTOWIEWBiaAjcVlXqtWovpKNUe1le+
waCXGh2H5WDahlm1tvAWDy97+APX0BeMniOcxTDMs/XQ6YWsQapE7yObdzThwaI1870//N0DJEF3
esTl1ZqSt3LGJ28U4iIi06n1qN0izuuonDsZD6DRcR871pqBsNR5dJihGbC+injdxk9t4NemW4RD
RnDlw/hFZMiufMtVz7+uWos3FGG8br3rW64HaHw5hVofTjJOU6da44bhyyhtGRMNcJHR24mLqI0j
r7zhCuAkIX7r7VpzF1qiiLBDuM/W/Zb6Fr2DvyZ+ufMzLb3KKVe1+/WFX2/fkIiMP1sbXKiRP8Bj
vclBHOe4WLcJ01B8KiOIIUZD3hG5Gr5zhRyNXpViyhMPVwPSvPbXagWSXTES9WOp1fTn6GL3LLE6
+sBchXqyKE65H7gsRn/q2J+Fqhy+XYRrpbjlznjdrtBq3Rpjz/vhVOhYkcLGcXgVrKJak8NireW0
FPt5MD9ypjpOmLrmTZLiciHePvqMQw/wisCOE//KLWn2CMPmTZVXCw7XnFHYSaZwIdf9RUznqAt8
hD/TPaKmYk/pfJ7KedqHMg5H1Zic77gNYnL/kwzZefPpzzJ8u6cdtxSG+AwYb3mrvpvDub/4GpPT
EaHHRL90yeTLsd170gaVX19ki+vQllOvvW9bV846LNRzVfi1uyCG6IjPkVDQ6PiQWzutM3BOwTNe
UDS9yEnkTg76cfQIRr4uuveBnwjushELyMpjx5kBMq6kLXQ0sSeYPfdAtOo/3IrDf5F3SZTmmOoV
jvRLYiN67kD9/hahvbjIwxJ/QI3QQAZ5KE6/nZm9uS4FmjN9NyXqywJ48PriPCeJIxqTCF1Fk9Mr
QI51xv+3D24PsueOvEpmFiRRxFDSoLp9PTvCXjxqeTl4qbGcodrZqvsS62/6tbgsYaqsTo44fB5H
zhOV9pFjGKF/vYhn7JxOweL8XSf9Vb2DC5K4Ah0+y2mj96vszJqPM/HV1xhKVxij8tOGCyH5AnfF
XcLzgPFXPrUlX/8eG2UrOIfdl3f4bCm1vGuQMp3NQelLO8AWTA7BBYmLHo6CNUqVvRGnoPd1wC0S
4nR0pql5EDN9G/6FD4hH9E+y0Cz1ZvOIhi4wdmiS/YMPYi5bbTb9uaWH0q+uov6+HtUGhnOfQsOd
1Gakv2t19LoOckj2HGSR9I1NPSmdE+WAoBcgsDZUSdd5oGVAjX5li0LjWLtOskGtUuhMJD05DIoV
HSoRnWCRSwOZJpFmYEMkLPzd16a7wdFi9ZNHdFpsrn5SrPQGqlC56TovXSscByLFclerSjeyJqLs
BdVJnrl0paNanT0ZDBxd7LS5by9kOFw1X6VJqc4D9tdLPxe6q7bfNkW7F5eAXbmOigSv/9IbdztG
cUNwp3qnc75WK0rfpHaVzfSf13DB6JzoSERMLIqJNU13sJwK7p+l3FRaCwY2ucUby7CxcrGpWYkb
Yas0A945EnjxRiY0e1gbEtZU/pE2XiBzKeUzeiuGZabtQxl899c04h5EKLV6+oYDdc7s6UNCGjFw
wo1bwaaMdHuD7adkbTPx9AfrMjKD7bhiSc/JAKj7FXlzoWsCr6fQR4/JavyuNpyRO+TCN6Fxq0Q8
4yw5SExSVyS73UGS4qmRizS6Y9/bwIeH11+babDlcR4922m/8aqCueFlSErmMkCs8Si64uHkIpBX
xRSmi8oLvv3qmEvVXXSYU+SHJ5cJRB0sdCPfzoCF6RH8S36hJ+6fg6MItBvluO+DrFx0fiVfuqjg
og4OocPU8wLD82D9YHuYOsVJo5bRDGTuMvQrcq6WJvrpF/LkKKwrlws2PM2Hc5/QFg+m873sKHIU
iJnlMZjPpdTCNVlt2lpCBiLZsMkICOfzYJnxYV9aGs4glEte5TvBExCz2Oy+s/CWkgix3V7QvAov
kMEuSRLJghKg+cBfedB31Q3nSy2Xu1zseixjwtSOlkchz9oj7NSl03eWLN9u4J3m+HfsaperJbLj
5oIHKiPW23ZeDzEnAM2TqzqN99h4Ptt8l+hRkEsuE/BlB1eGK+C3i9h7yyWR63InDbWDKkYkN8F1
NoXeRII420UpMoraesXvxB9y4l4rS8oEoMdbZYKfYI9AlST0ZfGOiIP5WFQX5UfCqeCeOBaS+HhD
95x315KAOeO50SXTHAy50cdZ1O75gYgIw9q9/yE/dLL56yFnY3JMs9WF+svOFg9OUyOjM+JebEsw
aC9NT13Xpxl3XJABPaRhe+buHN55MEEid9zfpuP2nfaY3gRXxbRN+qLnRh8khhqJ6qQ9Mi+tbwyz
yDZhJHN8aSLJkbvpw27Orueg2kJ03CphmkoevfYY2YI0IGrkpj0YrXV5O8lWWEGlKz105WliBpJD
dJuZ2lCm7un3QgImCFp7FASFhGQoOvPia9UuH9fdc6SalRU8Jmbrm15oQUr7tja8FNveMohNBl+G
Z3+xm+yQKXkvSJbLoO/d1U2DXiA2ULf4OWa/VC5fGjg9La3d6fvqMEegVmcSPtIhpSQH9qxT6mVz
T+1tKVdeGwsQ6BB+zs+f0zk7HYG/7kFM5cjPlNdxfvbknab4+dmzafYeLp1dGRgc3mApl/q6SSyZ
BOay9oPd7oxRYLNhFbbi4+OJwdnIDf/lZCs8atH5TPSGDSPF5o8t0m51niOPmhcj0S9hBBB9J6D3
x2cM+iGbUwYeH4szELQPFKeeCtea/vWJpgk3gkyI4vtoq7C9uIPg4bQ3mctycp7uU/nG9Nx5Djum
BZfHkMPI9d/+Fi63H3Gf9B1upYuLGYhke8TmrUy2kpPcJ7Vf9uWOx1Efw214vgpp104/AgQsnlts
97U9qIDhcSh6U0eYPvwCliEXyyTacc7bm5F6B0Zd3FWjA4h9//arz2MMDDKG+ZtbvSvYHsVOwF0f
GVG7Zw+TbiTPXieFw0FcKilGNvuKzUIi1HGfvrXX1jDsuHUl7hWQSnnYgJaXyGU+JrrasdkYeGE/
jQJNe75Y5r97bEOq7/MTb0pQxoGrwI45/UKwSAeHO0mX0zYt5ilfHOMDThQnj7sY1deymDLirI4u
cSvhHugHNgdQi4+h8kL2Vscj+H/LmCg+nLZpEOGlx87y6rCUN3+9isP19GcVYnG2crpv7RhMk1up
wpCMepfLo4bTM1CkE6vwJxxObKrMluCixPs/0/DnZ0pU+3NwjtrApgeDj62eXsU0XP+EZFCtUUXi
fj/dUwxQXio7E7lNjpFJpmEKkk4YHD117wOai1Up8yjka+0NE4yvSnH4UuF0K60xQa4n54by8FZi
zk2menlgvR9+u0Ej0x0I151gaVaJ4TwVNYYJJqWSbqFx5dj0OhJDW/5hv/EtNQCm5CVns+xjKCeV
mF0peJDJS9OtozToijSW09Y8t46hiFtfs9xtnlHtw+Kk0IN191jrucRAZ+4oWsUsiQpXP3w+/+ct
kG0UbzwUCzDP8H9b8jHVuopGL7lzLI0V1GrDuKU8KTX35vKMVRLBPNgFCdrpe50kTz/BTmPu4pd+
DdiGR6Hm5BteEOAwggAXFGi9w2uodl9ksktUgmfhOrJwh/7PVHp4/EQzr5tEyd3vqozYYBNp3PaA
LJxdhs3+zlg/E2c/R21NzKv4eCC7n3sBbgk7smyjtK7HHbIPOTXUP+SF+Cwhjul/XyecjN2SO6oj
rnBVhWTtllgEqF45vphOknJZE/AsA8npRLKDbzDEK15yxpatceKj8EZ4oyX/DjBectlwJ8vdTRNQ
6O2HTBo9CINEDwkj+I6LwhAyry9YXPzdhJ8CgKS4Ehfp7bbPxR13qc8EOGcv9UzdGnXb0a+E8MDg
FZOVe4y5/NW5O4aoZnencu/q9OBx5KL6lHdnuJpfFBbOZnRCZcuzXLHhV+EeC7tMwMUylSdx8hjm
1tNfVVKrMhrhPm6fFEva4wlijV1a4HijM7ztmyBYJtzQ9OqU89ZbUYtRge2V/tOvVnLo0heRXmuD
8tZCmzy5nPoK0BbeZEkkQOyZJnYosVsHKc6NYDkOP8eZ3r0VAUmPCwYEKBrLIt+Yuy7VHrh0CQsv
EaZQ3hfFjPPCZbHOrVsX9yjnVARsEQMra/EXwtzrog0TG7nbHGetRSeII1iHDhhCwcOm+cwTSD4y
/Gy1wkXe/XcnpqRTrbj9HWpDiP1UAtiueFMA6sCAXPFEpFFoRmCzBh+zB0voGRHOlDWpprQ/8Yc9
gsmjR7hkymXCDsBQsNBBG5HgwAYf86sjH45Rid4y51mmQUexLuygJl7azjvCgR/DfMaNd9wlWyk5
huy7Lsahp1tL8ccinsV84MlyXLDwDH/hjKC5EIX7cgk/xVJzW0SDqW4I0276IBmdbmPR+AEL6Nya
KGtDYam1jjjFZn+bFUkWdL0s6EcvMJ+Y4qPO3TkO7To2uJR8xXngFfHxJbqeIS4b++Ok6i/c3cC7
uRjgjG3yFlwwWCK23trXUp5lSnGNglsmPTb7VUmMyFEfNeUBvnZ1lss9Ran2BI322bTjh7x+d45B
+xNdEdz0LaaKz+edE07e5HSu5gQHnkys1oIQjZ75dXI8LAcCVSr/9LBnbAvI7yRPxdmCuI29J2Ye
4GcC9qjDzqB4TVzTF959y41uk8NDQ2fAWsSZe53jY9K2WubW4v8nsQn0o8UJ/Bmt8Sccgf0PUw25
uYX1eIgK2lNXqlG0TmjcKmOvCqYOdSl/6GRBzkm1NJ/Q8GzoURUL2o8jhHN1SjXKdkuNEIwwzh/1
G7LEfe+hsu9VLxNXakIFVc5CoNcsiqG+XiEHpwr/DDK1tuMOTmSr1xcjUGvDEvEZhOpVq/cbt/my
9CkZTONzlKOvQcvFDGgzq/uJ4uC+MYBYnGZQeQV0G5BvuatzdEq27lfbq3nraxI/krwn+nQzrqt1
yReMwKRM86bpVkQ5zV7brZzDLvOb6BHQBLXEg2LdZX+AEXcTWpR5DGq+MPZqizpgFQ3XNwYKKPM0
TmUg+SV6C+eZ5P5tUa4OMxp+FI0gp42abwNndPacwqEjUqnPOF00I3F5i/Mp6r70pe90Bp41hhjg
vkK+vlozL3eCEKoH0k8wRwoW4fv4dmw+OIMWF4+2gy0vX96RxkQy0NSlugA6tvSg28pcr8TL5yq8
0XalAH4TiLflIi6TxncQOjLkcF3rzncBEIfWL8gB59QyZ6rPetc1p06fZJ3+MWDGCDh9Asizd9QQ
tEexte4ZIraHyux+mIck3UAFR/P/1dY/mS67JrcJXXn/ZoourGpDZuSjl+Xfp5BUxpnlo5AjnJch
fWhloNFkKPwFq72TwyrzCI2XcgYPsAVHmnnM91Jef0rYayn1tN0IajvUZEyqWXFKeOYcn279OXKO
P2wdKIPUtaH2eScIbWT8aTrpRGVHCp/2FWhKF6ZecUUDJICa6yzNdneaa3XZHRKAMdSpKUP2aATd
uzFo2CtPeGJNRpE1r3PRrNODe7Q0SAqUzGkkV7ICSzK4KuAC79G6vzJodg8daKVRXL5cJhZS5jIN
jTH9WCpgpzYPg8prYaRQ+ouq8e2Dvl3V27lGnR3c429SNWNNFMvndUby6jJuTHucSWoR9y1KzyAI
zsLpU9ZaCeBLAPep6AHSpsG7eMjK2y6I0z2a4wmQ6EZdAssDu4GaiHeGMvxrhtwVdUD9VSJK5728
wnvNmmn0kqVD9+iqq8mX9QWSJhiAXXgEdKfkY3/ZHTewFAdDniZgoILmouC7+T70kmkZP44BXaOe
l7ITUCFWaIncXQaPiOca8ZQOvWuTstsbo1fQaqE6o6PfxRNwyWdDfinNxVPTaLpZ+hU9l21/zXbZ
PVc5WJVx0xUnOCxmxo8ZP/q6P464iy+n3h2AWqp4u7949F+/Dp5NocWmUVxRokcXLY/sOzQLYTNa
Mq5ru7zMn9Zg9nx+XxmNIkOPgVCnCntAxuw9KIxQibyALHAWj4N/mBYfJeEyfZ7FLfvYLnwouo8Y
6ElnyeOi8gTfG1JeXtc/9PUESRJ8s2+MnxsEbdSRAXGTR/8A7WO5x8uYh0hLiWl4P30o50oDgDLs
MZVDCHrl12PW3V2C0yed5z/gOKOPmpJgDT2MqAoBowcIWhRnmAlDiVuy7w8IsahqnI9LpNBINuTJ
7SwP25hN9YCTXhvz0mHcgipH1+t7xI8m8a6higG/tXFaGxK2Mcx2nc/qsYXhdsuQ5EdtqV8lA44w
RUICefGbfqHOU6C1oB6RpgzKIslRXEAsL34vce5lpDtUKXsEg8XMUPrx9MVHFXygJk/J6h2e9WOs
2c41YWnKtpWmP1K4rPHp2yLG0sZRISr0RsO4T9DwXiS1MckCFAve4jHu/VK8uoPSJRaFORJPbXs2
NUZ/2cVuT14rMTQX+v30hzfKeFfbO7xDqkzdiTBe4Tt1ekSS1fJgrKzznFUpvCKsPmaId+k6ktQN
v99m4vZLbUzYrll/fKIt3I2HYfftwuegkQui7gsNwfDj6FhaMNxzZEhUvILSedIg644rOVoe+qo/
6QBgPEzP81OANnjUJCf/pYuEKKW3f5cSkxceWmV7l86csOJci8GYOrB+rAWydUmur4vDwe2wUddD
SqAITFDOMgmpCNQHXvvX06S5acQmkGoHuE+N+GhTPOiD+20LoG1RkiLR5ag1txhVYkL1vuu/ndIg
/Bz1hXzPbWd3eIzzw/jswUYkHgtubpvYa4sQto66V4fK0YFQkeJTsUoHTrN7k2lDOFetNu2gEZwg
JNFpz3tHFqe1kfeodm4rXaYchzR5Tqy20mh3VXogZrT27MxlQaTqpaf4PNs0e3JAw2DbXZQ94y6I
wis39S4jjwy+B/kYwdu03a6m7jslaAYx/KwoL6e6oK3rlV7qEtc5jFFsLS3Ln4ZcqBe3cehwqKdk
Ch4SxEbmQUM3OEbb0IheI3m+BZI/mpPM7m42cB4jfxQgUjAGr3/5rhEOpzZERd1WBOe1IWw6RJ+n
COmjlBq4JRG4GEiZv0gESI/9F5WMlyRduy7Mg1OSxOwgerA5YUm6G1DfrOIrB4wsj+yBcl+zuiXy
EZFDivOsDfdI3bTlUg9eMaAijmFNinNyKB3o45SypfSOerCVzVk3p5CtFrxq8bj5Z4B9m9uy7YG+
UabPlESJ89oTMnvH24/eBRgFkk09usIQ+5e3+Da9nx0Q4NR7ILJaM8A9hHCqQEAQlSfK3hT6XSzW
CT2/5FFRRjl8H4MTlZbzNHf7HqPgXUzETp7D3q4fGar2udk2z4fjwqH+qNNkMyB9eZFAIxRP/cvb
N8tU3/SOtLjzcmF5SHEEbkGn4FNeSdDyA1l2Z0Jh9hjAdk/ETAEqvo8Jp3vLNowl7WPIanKTB+6D
WH4QQrhNroxVWJI8SlLF1oRhZ2wH60USgpGXbBsdTukYjyhrdHsSztEfZqRk6qaxN+RQ02C8RU9t
/hhXsU3k8TOlVND8qNFNdHEVHxRCTDQHxWDZTCz1819jcNtZ5X+InJEEGjEhZVjDPn9pcdDfuxnh
Mojd3v9s0hbOf2mOYFCYvRBPtwd4omDlepxt8kEs4T38r98TgrR/etN2mtlg8t9mrrnbbUHQf/em
twrynHv9ICwiGu4mZ86BILjBYxBGgXkBzhTcopRVWb8D9aa1yiRy8tz3voEDO2+3tznGRS2f0O18
975PdMIzSqOH3WHXfKPBRp//+aGKKn6GLCLT+ub6TYROfu2Z0ZCuJHgv33Ti3HecOKaZnEXxIDDV
c0mfbgQG501Xu8UCnydMVYq2YZ5Hub8NECZTM1AJs9kYzOxDxIqiylA9SDq2bvZzAvIyc8bOSMRP
FJFmXPQuQo+AF4TQvufELzUSa6J5sS5F+PCMALwwWLMWNMfIBZ/9rIxNt5rCDMSzIJr+5BDFL2CX
DoXpHYlqUDtAJCXkvXRIywTUk7x5pWPu385o+TGgmHVyixBd8+lFt66aNiSI18+tLduorKtN55PR
NeLg6sfePT4Pn4ff4/jVOvMUjqj1M1GDhwS+20QH760dcoON04J5H7ORsCiC+Lc2HHmRcYBZTW6L
7p6weXGriPgCshE1cA9JDNKhu2+hlLUxHdjyFWHE4lEyULnOdTniUFb4p1w/nYE6jg8v6W9fwRuq
os2WMPO2o8receXuteutqBNg7vPVabGdjz77823U90/LS3yEbEFsC2VMjhQerOltr6/R90ef+n4j
TpN8Va4bF8pJeV82hN9D3QSPRdILth5Ak/HQGxKTAQYd6lK1EveUEigdNLRHMt33fw/xk6ZAs4K5
Slur2+wPTVZ1uY/FnbTBEMO3THenSUkBEefjVSENbboZAJsqnTP9DBUV9aLrBqXB9Y6yC3BZZZyE
pCiCdYPLE2q2rYA0Ap3cYLjrobMM0s1rDSW8fdT9Mdnm/urXjj03WsA/wnIf5IePr87m/XGjEOCr
fnL9eOB7zzIHpgxx5uYZpnKUiZ9TIRRor/pD1bm7P4wxOteHPjnXjPZBaVMbVjILcpA4d/WcQ6IK
t578r494b/DPGfmIWQz0oruwIPT7LRHC3x9xxEqGw8uRgQI4Vb/7YAnv8vfX94EerVL/rQEgarEY
gwdwbQI1d/KLooEmYP9j24PNbBvcPeLQ4DU/6d8ZUQ2AtJzJzQDQmDK94xwkzA1E5fq8aJF5Lb4l
7upPRq45EwsmWbl0DyAwbaI3HnqeU9br8iSeQMOYThUtuAplDDbAi24Ldi7eyqNPlQIfnklYUJ0r
hT70YqW213cnc+uwP+uEak+P3OlSmdnqvcyoeiqqQDiWGHTdD30Z6rrHaZrcFZ07XOfT+2Nl/yXe
/f+eGnsGruU/nzKalqfbz//5339SWO11kUZlmOf/zQwNrb/gqAZMzxrsquF/TAzxAlM6Q6PXNy2r
/9eX/jYy1EeVlVEaKDm41JChIS73N3aN/l+6Q8vodWFZ61s9rmr+KyNDZu/Pbq3l5reR1xuiHcxk
Evf9D7M7FWzHx27WAW3cPJPts/NT2R2mOXpXbJZNct4ZMc17bpAL2UI9hBKXhuYnk0+DKsobMr3r
80wIfgVbbBTMTt84ROKaXpigZUxVPbPhst+De+d9uKAB1O1tv5mPsiERou+PSHJf5k31XfeRXn0Z
Z/3q9akT3y9UP+ouUxEP/tmHRwtSnTvj6K90hmRJpo63G5WE5/ukGzv9YZy0ol3V3zcdy2texd7M
+vGggGzj9OgW4r5FyPXxOibdEruDgOiuMzpTRsrqgb6Z+TM8vppVfmjW5TUduNeRAW4iSwl78mJz
LNO36mbvrl88GLusmOWS1gPpZpNg+XBA6B5xo4/isL35kHIOIZvsPr6Mi/3xGo5WqfV8+HUJYWO9
bQoY6nrBk4hGDJHD0k0Foz6KdL1x77V9OEiinGkHn5ajrUGxzO5OeofnwWuq+uwemTGXxwFcR+ax
gAP4RMqc3c/TUXkAUtuWRt7QKF1uDekDcoEn6FyCQdklTByZJ6/7KhkePjznddV5yxPSpaLbrU1Z
Zda6U11v7umNwUNMKJVl15iMhmbms8VTYaUAhipUmyYQDUxepnmBOe12D4adrJhY6X0oz+WLhAMi
I9gqqGLcXseeCwFQZDXXOGc01iZ56t/7Q+jkcjUadqO6X6KpaN2+q8sRgQOLipCBnEK9BW/XxS+M
Guo2cEQBUWGWxHwN/BR6ZYne3yfTxBnMh8VQFefjxHxShmrOaXxpqP3ZA89+5uHhObqhd1qHiNqG
JaRYpTz1+056KlJpoQwokBr1UygUPbghG69E8I2KWpaL82jkHlkKZXcwvnX+/Bpl968XjVqrMqDc
hmQeipDr7DkahTn7Q12sOrw+7vdpbmboyOXMlVz6MbN3F3EiQIS/11TtjL3YnokFTrAxqvfDgrLP
mBSvegjTXvldPN+ugbq7YHhdW1UvuqTAh6zsDu3e/Yvkw4Fc4cWEcz2vD3kpD93n2CgeCfQNu7tV
l2rY9CD/a6k7HqYZQ+g49LenynkfH5a8GJk7yBu6hFbjPrv5FVqAhsQo38a352XWvLkGwngKaqlx
xx6NVH4oWh1YEhGrO94aZ6Ae5hzSl5d6Dm+fRm/4c67rsJteQvN0SiALR0T5fkOJt3KMgxmcOp3F
FqYDmClsHNvF2MAJ+DuwH4v6zUTLbbsxL9ZykB+Xr97rY5vmSKk9Z8btxfwHJdw0OwSjDEHDajvt
WY9pWbym7+y0MPr5PHtVq3NBWtXtUa25pulInMr+6tqDziQbxdveyx3cmUZrGOvqlctTbQ1EkXUM
1byOn9tHuWSu+yaf6amUTWbpR35PNWx+AB3Ol61mfj7Mhgea/4/+Is86s/7j0YjR6GkIZvxMeL0O
QVO9+wiTDxAXeK3OI943L145ozl5l7ImvA5ZDRoPnZCPV3kAX/04BYdXTUyYXzFQ1dbQOSzAsI4O
RlF5q2mEDMwh1YZXApljTunCJKG6PGZ1DZDE6I4KPey87ppJy4/TLYP8pnudo7EB6fyh/O3nL/2v
O+f4BHvO874v/q316d/3DMuNWtn/+rc//eu/pwtvPd5/7sLdcleddvnvP4/9tj/3u3sW//4/OoPR
XyCzQvnGtocGjtL8O1Uc8y+MmTIHOiIvNHgFT/0fDFko66KE27J8Y96YI/2bD+8iitMfca6sIaEm
gabR/1ecOOxaf8pNceJsBiZ/R31Gx0c2g6l/DlyrJ3x4zzSl4IF24+z6eF6BGeOU+zfVybpZbEJG
C8j1iEQKAj7PzaOuB9GhA88mh2l7QWtlRB/snqZbsGhpSTEIxoFiCn0M0ygtxWUntUaSsXXgyWZD
RXmY3un99N5R3tJjVhfLlEXap6ybIQAyy5gT/kEVABYF6358hFl5uq7gReg4o2t2c+yWj7PfMnO+
W47Oy+NmeafuxdJZvk3lKb9UToOH3dRpuQ3gegFQ8WxM176QYRwP5jbovzonoKlwg95bltBjyxdK
SQBv03KI/l/yziRJbmTJtitCChqDAZi6O7wJj75hBDmBMJIMAIa+N9ie/ir+xv4B61XVE6mqwZv+
GmeSjHAHzFSvXj2X0AexkxAX4zkafieEde0yMQ33jt3X9xK8wnMLl+/dIolqN65JcWk2VCkgqwWT
1WgRUFJsMFOnTDhbpw1xGvaNeF0ygZ21qKkmlj801KhU6xvcNBipdrEA5gVCgIv9D0W1zx3PitdU
0z1ZlV401AkLAbvPcjxCwi/e3TQZ9gK4047wUQR+R4kDF1h9tlfObY7fc2it2YUPOTjDKJ5ua0db
hwiAbOxlFc2XFAzUVwoLNS+k5rquOjRAtf5OVTmyfNuz7eYSUDSD7GHQteFnTdoyvgYN4+2h+2TH
wBvxq/au+Vyn2XnyM0Cow4a2bcbevSkIN48J6CBQrQ5LCiNguO0fLO4GyOUBJ4nXI5hgFmUAEhuO
br0RdYMynGPtQ9kNNt5ua2ws9LBKbiIy1PdS2MzuywEtIEnMqd+AvYISFLYhEN+0LjCALrb9sUX8
kk7Y1wQsjcvBM818DqCQ/ZhVt14mInNfegLwYn8pwh8qtdmwCfR6HmSY3yyeo0g5bsOT0J3H2qwx
x9YhQrMGhXixC34qOSpWXnmt+d3mal+TmgFNnBhVuSGN+3JJThAw/AOEJgYDvHiw4SHytsoEx3RJ
yziYRj7aSfcHZ8MmB85AI7ahlPVaI0I55bEpehXDxiQdqKnaUwaDOQuwPvFFdyCUtPV9aWvgH4UE
smN3R0hP3cV3pyAGM53e1hvkOeA9I3OvKQ+uTUUtuwXkjZWR8/CHD20I/AACsO2ISvjRblouTJGA
HIC7YT19om55dkBO/HK8ysRVJ21+0zBdd3ahstM0dHBBK9u9UObDjpcsYvCbhvsUkNJ5bQZgP3y/
YEAScAKR332apjVUyyz1NvBVz2Gu9JGnKbgbZp8pL9yRSxoWEUbWbqsEB5eVywhvulTu+Eu2XhQ7
o1ecJ8tBIarZWk6LPLtfOyt9zPuwvqyV30JXDRe+wkGeM7darg5I5dhZyvaRmN00brvGPwMPy3bg
/+RJu9KQMDBWCFsmmRHFaMQYKC+oEhCofpe2jYpLJb/ERC6kP6pKr69zKsrXKcjKl96NupuUjN96
NwyGfnjl4w8TcHmuGlmldFf/PZXzcm9aEcKKG5fHsUQghqjXkERZBocKutO+sMOBQUHmHPu5aH/o
wTQvg6hcfOt+xoxBjtPfgW7NeMlCNV2LyO4/dFYmNwnU6r8tb6yeWz7WuLIn/e6RjH1q2pzzxLcn
NktBgaKyR9GrVSeCmmmq2Q0IpdlRv4Y3gS7V7eqsDsOmmapmo2IE2VmP1XAdZx8bTU2SKc9wUV8S
aEx3s+e3hzq055ulDddDUWkibXNlfrpEprxmxFoei9blJHdMpw9A8KxvriwEOQd9wZahBfCzK0rr
LukC89tkqiFAwTCNHnwVIhwP5JXmbsvYrZpqkMl58CapU9skC9/anON/1/RjQQ5WgLc9zZNHsxb+
TdLZ9Iip5uNYzDzc5tIqv3eJj12nrxi9eTbrz8EY7gb4GucmXcW9V7b2CfgOB+xEmmCx047F7bRG
4tw7C05Sz69AsKxDD7nFT5XHSRBk469Q2xbz+g7JrSOD8r4g1O441Unwqw3d4V4sWXb2bSblRV9j
vWyhZp5NFXiUx7Uqr0MNjNgqZvveqixSDvlZuGpJ03lRDi/Vwk+6JwhLntGRnZc6Ik9uP5hlrvfC
NSljPrIg4nRmItTXIT81hN30OXJ9dRMsLv6czreCnecJ9ymlayKPrmrZYg7Ibdk5lSxegpLglx0x
AA2sswFvTG3n33qyRGIXkPRDmoXLGDedP8VrbzEMsMvEQeoZfZyO9hDhJfCFhWQ+J2Rh6yh/8jgb
XgJbz8VBiiX8BsJbPixWwO4hMLoTOPcFet3QvVbRohltZhJUZaPkNy+zcn9nBit6GSYt/rZBNBW7
Ku0cEI7Dcm7gLlEWz4J4DKeT16FKxHmFDncWrvBfElHYTEsdI14iLkuStss+tkeCyZJ0mG8z+PDT
btY8JfzuDZm3LTZa/mENIwym8lc9y+gECba8Kcuy+kW6QfrUOWvxvayS9UNbqMMdL8iFYqN866Pa
fQJJ3H1fU4wWvVDd/TQ17n3EBfySZD3xVTP9ezB2+UGvXOxQhrZ707UTUub9ObhUdB1nJyzyTy8y
tIm16pgOl1F4GXlcfpEF6v/0bQvM81iykhOQPHAphWqZLLpMmsmvkOUxXC11gUVNaTBV4YPVe/VZ
F7lzW/tL84KApO+h1tWv6BLdbZT4Obs35ZI9DbaurlVLIJLK6GIJoq+a73rJ+/MSJDnxdT1TQH5b
Yp1XK9TPhZoFtiBhHoM58x/aIGCn2PKM5pm35DvRW8uB+409w7ZoxKX1Rja0m5HNNgtwRmVIC/GK
Lsf21ICfzmS4PgzW6GGgXNaf61z3BELBMSZWq0EHaME3Pix2OX/zRFIfdNaqz7xaxbW2+wH+1irf
eQPAoLdLwdRdOw80qeNNMkzjNaiL/iFa0yZ2YFv/NkRz/N2vpXd0DHhnxB9niUkhyQ/dkrEgFaTp
e9m1zXEahHdUYcn6G6A6s0/8gTRlbaFZGCdynwnVwyIo1jRCPmDrivA8HHZu2/wsq6X4JGupP1pp
P151ajL3bXVna8L41cAOT/5QDuUGPCTlHPZhvYiFpSlroK5UliLTr9BznOerl8eDETBUZvJzfvAv
mE8Jk+pJO6l+1S3RvCHpOYdgwzDmG5DRhBuacYM01huucdjAje2GcFTAs7jcwDpSP4t0TxJzejF/
uI/VhoBsk8X7SR8tGGigQSGarY+N09BfIrgczLq4D2ojSVYbU1JsdEmL6m7fuZP3fS4LdgeUZx3L
jUcpNjLluDEqDTXnb7VxK/s8dB7NxrKMJlXcTRvfstwuAW2ExvMI/XIkzyq2kzl/duw0elg2SmYz
L/n96i7rUfkwNP0xkYyDitTGbMZlMVeOuydAEC7rRuAcNxYnlfVyaWAgPhFoNX44G7Oz3+idhKzA
u5kgerob29PZKJ866+p7tZE/bWOzcbTRQLn1mE6Gbvpz3Vih9UYNHZwMNkUm2L/bmKLTRhcF9SmI
F7LknTurikxNKKTBxiMFwaZ5sP4NU/oHWQqbGnyp8wdlWm5U0yapsQrXf1inf7CngMgYRU3RUD84
GxcVTUG/huTIsWe5cVP9hhiP3bTRVFFbgufxD2I1IHTkQhmIYmB30H4qt41uBME2BH43zWPZLiFj
9aIkrnnq3ooRkivHhH7odbqc/GEcPywD8XVcOJk8Hh0sxrZ8NEZOz5LrFdSgPUyftYAc608w7dLS
c99Da6p/LUWNg3Os29/Q+6IfUTpJb1dXUXZ2ESxPzgapbQAHX6VG18hN6sHFoon+36D4E4b7P8sF
5ykv+Sh+1yPBKJdfTJv/Te7/pwRd8ZdwHAnPSyCouwDB/gMRFsi/pCtcwNhQozybyfV/aAXeX9u8
CU2AWCU6cKJB/0MscP7yt/FAhF4QBJJq5F8S/Ddp4Z+H52gFjoe+5HrMFewN3L0NBP5pjm3NBLOX
FJ2HNSfCMG368kxWtrxmpZPsnVR+9aP7klkVrsaM5clcfB9LX94T1d0/qqXJPgDrqo+lsMQd710a
Rzpcrp3PY9UTHHNeyS6g45PeeuxWQH3eUH+Fg2udDIywfd/X1beWo+oQhLn9EJBUE3eQTp/KfIXC
qIuQWNvKTu8T44hvjZnqzzFc/GM9Ff6O7AxCbCk3o4MVkkoAdpkQmD2Qvfze6jLmCOUwHFThmje0
5e7emCgjVqTu78PQptZylBUex2hMDpPTeiIOFATdjKM/RKb20QfTdLnwAU54/DLvdew0mQakAXDc
olDu2wjpMFkLwoaky8i7ywW+Wgn4FLm6iGXRD0e3zp0LoZ8ZEOnSuu2HZTwMaeL8tNMcx01gWwCl
rJk0EtUdtddSUUP8ZDawdbCOfxFJS5YEt+q5cdHV63B8KUZ8T57+e+rHZ27W8oU0CItIQi/73REl
d46yYI2VPU/XFvwgH6Glz4sU1j4kn/XOq4f6JQnah2H1zL1FUOqOQic5UFgS89JP6VHwOH6z8yw4
6aRPWFIvk6XZB9CZP5HCgw/TjdnDIK2wPiJHoon2gZcCwp2cdxsGMkz/Sj6RNmjfRX7d3U1TzyUw
NtZwHCI/uU2ZocTJmBD7mgfcIF7NOL1qMJpFZMUQbwi4poRV63ceArdAFa9aL9wTfjldSrK5zlZT
hDHZn+pcwbOkHvLzByfP7aNJreYp68hemSXtYp9NH1VuFbFRzQN5X3CkAi0e1rb8aaWQYQpapacB
PePQQKHVuzzj35oS14ndqGGNtCPO1xaN2ZdN319CMK1M8WVyqACxn3MCgZDzRdveNZzYQD47LPxK
DazQd2Lg6I0gqSyOiMO+b5/mNXTv/3wGvVP3t3oI8gtV73KzNvzmuovaA/mgjHDWUN4uDjUX4SO3
edFYR1vhzwlHY255M7ELTGF2q7pl3fUDLYxVje5N6hOxFrlGn5GTv1KDIScryZlkcFcy6lnVXU6D
eihk+OH1mbmRxsOyTMJIPE75wI57hqNe++riZ86H78nXoq2fqnyujiXv1m6qS7YgVlsellUh2Tjj
C1XPz5mSbciK+2Dq7U/bp333NRsMieADt39B9S5OC+vzQ1ph4m2716bbgvQS31wdB4nMr+xhb0Jc
WYyblBieIGJ+r6aJTDu4vrGI1HxQaYBttG+D0zRJOiTNUCJES8l6zcqNccwRHOZtsYx2rMbM3SUS
w4Izs+og1++FRTNTpLeZbSIcfB4lfJI89PZ0mrLwVgc+XxjvJeh9Hs/BZUnFdVeGM7UT5+5SnSbl
PzdzcwVU+uJKbtdQcDgJubIc2JBglGZXbZhDNHNpHzh4moNftZ/MSLJrW5Pn5djBTTm4NyQ/fYRz
feevyYe12j8iMU1kgMC6rsjkKKXk4PHLk6z5uatleFh5DcpmuDiWRQqikzdHP8w+lJav/C+nykNO
qxHpaMU9Dci6qd+UTGH5iB7Tl5+knOOhs2uq7i4Pq98zX8QOheqka/cO2eyTcJU7Dq1TmRCHiCh1
E1Rs16bED9iNf2f3ebBrW0xJ1qLSeBEsF1qZeqCSYNldzG+tSrCODxaElgjfeQf0H70DO3lvkRw4
tN1HJ6HLL/PDaKyf2nFhIE6tPsM1B10iNfTstfX2idCHzNccJli/V2HHbZ1hjsjcB6vDeKvR2A/G
sz97FzdrgSJ6iAhkoYuqcOVy6rCHmLNy5Pq8TFkEajZ5D6T/tyYlep81YptpNu9RWnfnDGz60ZXt
Qhk8Xfy8xfe83SLzOMRFtwAwGrrfvRXoy9znAPqld3EKviGHJKRLNMIPRv5gyY0UmgOB4I/ad6DA
zFES91nRkHQYona64m5avF993ePmqvrXdJl+qNBiX65a0JvyoN4FQ3ZfRMFPoZJjnlQP5BeRhd5o
1DfieQ8dZ+2eEDT2sPJlXyYcS+NaPZguOBPEeAFJjqW9TN8CDtK9OwOMy8h6WYo7KozNQEOCEvlx
v6dAsvFGkOsTpf1jMaSfRM498hhf+lVg20SbHOfqffDrryz3PyvlnpeOW6cioGc/L/VZOmBBxHr2
GkaW5AYVTvrYh6M4dr54ICDqdjLBFZhwf9CL+VzWii3s6ZG5tLVLbCcn18e6EJDw4C5tf20Hi1tk
WV78TPOOW9docigxB7Ub0ME6f32U9WTtqPyPo0uFTbHzSwh1txLsdaTy5hejhthPII53Uecdw6K9
TavmlrRE4CeRfvEKdlICJbrDsAwVvvMl2JvexiI/r+M5x8pwhcx5t5ADtaMnyg7hWuSnPrc/ClC9
h3So5l1KEPVDm7rPnPXcAoTM71FS9G7pBnp/CUWO0S79vWEgnRk0ChDBLHsMGJ7KlVFy7dP3WpV3
56wpHu3VTnb0Fvy94luh03BHb/hZlS2j4F7TjpfcN6mPhdIuNcpZ9pm6Ev90BCa7UjkkCynQGSZL
cSQUSUT0DpNKV5gNbu4xHST9EKg5k0Qrr8MD98eHnXIV0X7fhW7/aaYJho7t4hzqXIHRNo+uHrfx
cSEk7DC1zLiXMUx3iSde6xSVYLZd3iZtdLw6BitFAZ3AnUrnwIvoHlcxO3viy5k+jx1dY1m9jeif
fsJqURSsfdw61luSWWRB9v54NGuX7QNktFNdu83dsPk4/CgdDpEhoFsnxUASk5ceKNQwmgXp21q6
1j7i2dx12WBoZt3rIppLa8MFq9Kce9+duVRaw9+D6oB1rUUXTOdHQk7eVTO+lSWGf11UX5bSy5n6
5YsOnBWnRj6sqv2qRAnkNl94XKyJ4mdzOyyGsmPqygfNQ3AE8+88djhvkOLYJhFo//uqMlD9QvAx
6Vh1VAFM3skCyH4lsyFKnP79biZnlv35RDURQhyv1ZQo2ty1U2fCx4NjEg6MVkLqQL42gmH6PLkm
KFPHDnVkXyRrAj+FPrwVCpzcFOQ0xqvZ9ZqQ8babJJT2OrwS7k3nPuL2b0ZhblRgda/pdtVWWQ8B
sBuXi6y85jRp84Umacc8i+Tdjy3plGTjnkm2rgipT0ixEf1P7ibndWBstatbncciW2+bgfxs3p1m
Jwfuj0nA8tAZr1w4YbhQ3WeWivZAKZbcZJllxXWQRjcO1/R+Ztx9dGysgFhtyGiykVcWZR8sXWJ1
thoEAzmslK2KxEia0JheO421Zb01nXPrZ9UPiPlvK03/02p164+0LWrSNamm/TRFw22WCzo8+wxV
81kAxH6pqDZ3RbX88ix8EAH5HftUopDOJaKZaJMw7iYSWBNSlk/L1NTdUZi5iPPVn69MusDbBl5J
ZRCg/wZJq04rkPXbeikoMZaVGWVz3yayvC+HebkVBBu+MeL198uc/O6s/nECWE+70mMyGAO2VPB2
zG03xPnkEmlgg3ejcM+AoCGQrZbL8mbJO2UKld61hDhsnwuYybb0MYnMpBM48/epmr17nc2XzmS/
K+Nt8yEcL0PhfGolgwcumWLXd5iiQuIrrxNPCMXRvGJLH362XveTEFaoVXVUv2RkmserFdRxm+Ar
tzTySOT07YtZWjxSg8uhZJdu7FZzsffWLvzuyoSTF5WMfZ7BIY7DsfdOaAgFLbmAW2Kd74LMoBJE
GyAo5T6O+h5/eJSD79nK/pmC/YY82obYFFTPVIXPQ9o9RSnDF63r6QMQenFJA+IjGXxTbGVrgq+k
uZIny1VfZdNj6SwYaBtRxEiTyW3V2urLnzO8z7IZYgmt/7UjyuKMyFmfuN7SR3cs/KPF4bVzyODc
E6XysYgWfL5ItourqL5ZXcMRZHR1sCyXTR5PyPElGspgX0v0aFfLnt2IlFjTxdHh73b0vSPQ+3E/
ZaY8RllRXpnrE8PcOOqziDyAWbIyZ2Wt8928BiwmNOuzrdUQt/jD7wVTh7AoOJMz/LPMoCCJSozL
WfbO4LP8rqiOv5V9dPu/Rk/BK/E/6ynYL/L6//6f/05S4c/9u/1Coo5Eru3bXM0kjm2btP+grgf2
X5geiEQXXiio+OR/2i8wSsJcl7YtPRD7GPf/00Pp/EVSuI0zYzNl+s6/mk+2OTn+aR+BbQAsF0So
EW8C6B1Tx3/xUG5eTZvEkTxF4McC7xFAdkgcVd63paMf03Icviq7DB42fwa4UVPrB3JTyTiI/DHA
gb26AaskdWIgmLb9+C1zC4+7OYca1lZVRO64U7OFFk5WTX/AjXsZdCC/k7KXTZdtsm52GQEu0K7l
mt33su3Lg+wn3+yLNbe/LJ5Y/O3R3MCfoSi4REuP66sg9Olj8StBXSaD9NCVcylirUcybLTdkpKV
KEPFKjOXl2iw7eW97F1YcCMhCF/kWHjzvtUT/szUoqYfJ5Jz9gQhj3GSB+sLMjS7XnXiYfRuN7ea
NWiWY0bRizeJ12Tep4rGiRs/PYTk1dCDzPUxUSo6dc3APZkqpW4WZqrHMZ1Smq48HXemmMyXFjPL
NYstT5y1yUtFYgcVH5nV/kHOpRqHMwq6n126jPp6r9ZcfRUOT1fsTE73qwjC7I4fBhhOjaJ1yN1g
HeOsmgIUZJnMUewVWcSOQyPST0GG3D2l2XTjEW78NGQzH3NXtETJ0MgXz2ngs60XMMGu8AHI8BgK
NYBh63shdlkeTMHVc4DGbz/FcjuM2vwuG4+MD523xclOxjxkBXjiFEsX8ulpmWfSr7oe3nRRB/Df
lOuUz0Vkph922XoHlRNHppidXHAidLejRTuBV5CcOekmNlCXyQdSbhHvIgOV/dLrNJ5J5QjiLlwk
E2qdvpHoLq8591q8WExmdkHmSez7OAxXL1BXZrzczXwajU1OTMvyg1AL9kHCy/p3TfV+II1v+loH
1YMmXrLyXWMivXa2HnD5YwI54iGWx9qybMbI1SBOi1MsF8eJit9Ewcij5gN/mdNsxhnaUj7YMgmf
JtywccRo72SSRn9Hzd++0sRmwaGmH1mVq3E3eAPDbJ1Qx9YVz6QyQfGY5KxQC5JcyWPf/qdsnKYf
g7HEKefNPeGo9b9M2ptjtvQrneRcvYow89lCGXG67IZV9NeF7EsgfTlqpUvA8dke7HTahTPc/r4f
2SjuI1QTp+WXR2Cn4Rb9AGN99pKTb4hxYk3eg8/K1xuTgV5c02SirK/c3j7ZtSxwr3jJ9ocS663L
+/yTJ0Awk/OtRp2GNGTFrRrLb+GssxP+Afe99KryeZa6PAYoDKS2MozdT1ZB4dgp1ukkca+vXV+V
VNhNyi6wrkrnQiQLhsGltuS3ou0WFkdW3C66meQlSlrBBp/v/iBdpDzi6O6HA514chsZQ9fu2Np5
E5xJLOe2qE126l+sMuRsckPr3S43a1YUEhbjj1X1RBTfjC3UW9/7yIlu20zhZGzHGeLQHPjYooly
/5EhCeQ7PD4z07vWxqm0eNWXm5R1TkoNS+r9ovqzizH5VRSYIz2JGbjEmvgkZC/VjoeGWqTRmhCy
WpSnqfWST8ftYPsKvz1hfHHvAhUgGW8v4n5Uw/Jd247LMm4nHHzBDtslFH0WQkPoPq+YEe5I98YJ
nE1GfdBzpyzbRb2+z8LM+sV7k8YrP8RlZDruHfzBz25m0ljPRjjTh2yn4nuAF1ThXWN+764s6WfR
EMZkJ6lfQhephcUOD6qYMN3E6eibm8Be9JfOR72lgss7BmRMB1VJe5P02mNiFumzV1ridgls//uK
/+vKC8kUx0S0xW3l/B6jYLjkCaiTAWfKxY9CrDulXW+XgXQOjpHJXRJE1qHykmAfOu38Da9SRthj
06iHcMrNqU1tkpnShM0uLdkYEp3/OqzkXO+aFo+1k4/uV2IF/gcWBuPEM4f0hMQwhKyTGV8Ba7ds
77EiKFaApLI9L2508i2Rzl2HlcwjMulQWO5yKgsVut1ZRg53IPNURbWNRQVDT7CtomJcSTYLS7OZ
WbJeFHuxGVwEmXCY/jfbS7kZYAhYSuJkM8UQs4QfZDPKcLX1H8w1xmsX1t43Tw9NF2ebr4bMFaSF
oCzHk5cM2UercnI8jbvGBW6PAxcv+PUpDQ5m8+z4jDI3A8ryaPH1HSyf3rarUvnukW914mBNzs3m
ARpKv4xLywKDwH/l+SrskWrZFTfTZh4qNxuRibrsh+HvivVaQeHo6f3btJ9/h1VX/XQWvI0oOIqs
rRljExyGPr8Ugp6WdM/qFLk1oueUBLeMNvKTHS3rjcI8fSP6rRPqyvVVqVCczeaOkvXaPJjUoQ8c
QtStzUUl1yiK67HKvspa9qd5c1s5pnFOYptN7dzNjTU4i3sTOmv2yN02H5fIqs/p5t+ystRcrRBP
l0PDxqo9Pi+TLdg5lB7OweYC05sfLNicYXkeJCibNkkQVZielI3nBQ0HN1k1ov6mmR0c51XNN+Nm
OMu5UI+4PsGmiwgi6dhs92UTKnZdrdanM48aT96USrKo5KSWs+8iqzw5mArvw6STIaNOvzo4YQKW
tW/76rsalfuDZg6YgXBXxkyd9PgbTToBWIiiBEGRD4MMvFweW6+mLZgYb/bMPPcmQtjFgegd6mUO
zlZVrtjrs/RUrthAMjNE3wbVALCdtxWSlpwmq52D275zzXGa1bhvbeYOAQL35mpHWBfDQPDDsMIO
a6AsoA+w7KW77uwM7L0s66IvTILdUzAN5M5aNU7JtiJV1TV+vSfAK4orSwaPnGnqKUmD5dD1htFA
yWYuFnWHZbvWO/ULIqjDLupT2G9J43por3J0muvInIOBVmEf7MVZTl03TsdxrDfTZVMe3QKLIvHw
Pe415OuuH7rjEtCnDbHxPDZorqoI0Fr4re+qoRmOnlWhP3aluEhaz3sZSCDUXSHvZ6xm54E8w3Na
GO/smDFgPuNTQpZOlp28ydi/nSSC/eKDF5kdQiG1cKKLmbrsIBNcdnsLhwUBKAnfwAHzYMIyaVNv
47iM62zXdUL+6vpk/FY1lTww0TIhkyKFaYcNCI1Dymjf37meJb8PtWneNbpkeWDIkdZ7fJr+rSBE
9Q0xnX2lFolpn445Wg9puozfLOaJy5S0+RkBGp2gLNf697RODVdUlSzsG0Rt+8bcxHN2OpP9c40O
8pjMAQ9nznv6JbI0vBgvDZ7xSM6fi10QWjsmwwkFZjhSXyYNp0E5H6Mm83LkcY9gXGZxb0FgNefF
y50XQqSMf+6lp+ADuiEB4AWTX2iRbMoOJaOhXYqx+osimEUoolq751po9bPJWm/C5kTc+G6cbZxa
uTSRQ0m2oPgGKiG5xB7Ms17dcWLCZ+ofNfl+b9MiFDuhGMWv5CZZpMItdvf9T2f2L830/39eFNhW
3/7nTpVQmLHPx4agsDYnKuy/MQHw5//RsQbeX1HoR7YdBmFk/wm0/veGFXuAT0saENXFWmD4T/sC
4q/QC2yH7SBM45HjOnTA/1gY8MgWs4mbCkmo8zEOhv9STpiI/osHgMbYw5xAhba1zz7/0j97AJQv
xkJ7BcRndxgfJKrQwS9WHrlqwKjLyezlzB55du/qImKbefHYDZ5gcMyCc70zjyt2ZXYE1u8Cvdnv
ix9RtFzn0XuKxFij2jrnoliYGZXsFgfJu4p8ODKqe7D7EIxjG34b1xGCfKTfUpv02B6NshLGZ0MQ
SmsQLuDcLXl1Zc5qc1QhFA9cFMswwbHTyrtVTfWUJTZcx269logHSE7VU7/Aaur6osNVSQwMuavl
m03C/GXVDMUanIn7slOQsmYOorqqhl0ykLMiql+VhwbakD97l3nUJdO8PGYU0IfV2PrQtB1GKNsc
ShdcBVZ8RrESu13aPUrOZrbWwv6sJzTVDsUX9tYIxjrLnpyx/mZwlwGt4lyzquYRFVLE9oCi5XdP
XodIp237earYqx6y8b5w6zqudHMfpQG9g+jhT6G9njAHE3vBkbnPVl7tppZfRLOb29W2Qaz2TnqM
6lLedrOzHPqmIf5Cs+ztWiRUF+ZjNYDOnFSdcZnc0jY/jpK5BzGyt3SlOPyS/Fl6+hxN2csaMPln
4nxAOYiQLKmdaPFwyncWlqbAJdaZX6JfmC2L9i2izmDSm5B2VHrvRWXUdeq7n8Ylvrpz6C5KCo59
aIOJC5oV/rESd2tYvNtjh2m4oR0JCEnfjaltxUAemA4vE599GDLIWViwHtL6q1Sq3CW6mk+5WKfY
ziO1t9f6ZWiKb27Vtld2B+hB8/RjKav+FDSBfRjWCH+Xx2eThCa9F7pOr5Zbv3es/pHnyGwuUhjI
qYhYlHMsb++M6UyIqergTbnUM3xlypdPGIBv8ElvpnmBZb+F99Il7rdpYtsrbBt2DXMf/FSzQBPY
7G6LSDSWFNDXloFeRujlTtX6A93ntY3Y/1cpcERqFs/uo2Pfs6LjlQqiusJzUPlFR59mnvNWQfcf
g/LN5364mXqPZIkJ233r/p0Ji7pogFeCCTfuF8aUTQL3MGsgn2Ui2YcB1gsWX9BjsvqpY3XvzjXs
2uDsE/zS7VMhvWQ3D/5P6aX/j7szWW4bScLwqzjmDgdQ2A/TESa1k1osyfZIFwQt0tgBYl/epo9z
mMNEP4JfbD6IlC1SstxuemIcg0NHtEEVUIWqrKzM///zJuxcQC1FNVeT6GNgCGaJVU7LxH7PmSpg
FRbL/abr2sMoI2WUWD2k2dafpMvmnVxLs9yOJjFnJkIfdQnPLTqUPaiutkKWKz1JRfQ2dlCvI4GN
8F/jv9XT6iP26CBG2yJKTJRPdeuiXwZHZY5wrgt2pg8u6jo8LVG+6r160lXeNAMvu1wmV12gT4Ko
rkZ0fV+Wl1RKFuohjORbxxYLpVPvOPm/AyuP5ysR9o0SbeyXyTRThxFuioXaQQPq+5IMrSCSYXbX
whEfykJkIyeJJkoJJldTgktNMEJuHN+kHiYrNeuPquefRoFvn4FGOA1Fe7kMSrg1ZRIBI1D1sWs3
d+CrL7s8PhRJeBzo9Y0lBxNjCZE1g6JYgTJf6sW8lSD/YuMvm9pHONO6sazoqDUkb+xEzb6rkqeP
7Wlnp+e+mZ64vXVaS/rbyotYihoulWvRoJV0Uytqg3EAdqPvzQCZN3PqywmHDSm9DLNwIpfWbe4b
H/vAuLTgQe+5Vn5p5uaNXKTXolYXwnXPqdl4kkv+YUOMHy7lxBXFbeg5wVmNNo7GwWi6VNz6xI/U
TxHH6K5G3AQGMjgXAuulc9dn+elQtrTv7HMKlwNuyEGjZ8FhmieXpVNNZLDSo7gVsBwonU7GQSYe
Oq4C51NpVPu1Dt4/lKh8tJRUJMqlvSLLJmENMduMARbEunq77PxiT2Lw/AxqTNKDxke9YcLctMa2
T6Vim6DACCgsZbitGNte+PPQhyuNkTDGLdM9UGwKklETmQSYH4Ov7SGRcwgZE8yZmCLVSf8SsFH0
+G2dYBfCSJzpandhYjP3RF/MMsOHmmU4V44ojxWY5IgXG8jFeZxQOJcjUKIal1GVg+cFg2xm/V0Z
9TdQzt7VqXycVeSTQn8QG2ol5EuEElLotywPtIwMbueYqAKV5kT3CSQocnAY1QCTU7c5UpeOch6D
wBoJXe7PPa+kiojSvxMJURbB1BvSylAuchB10OXCszZQLsywIJMdku+xQaiMTAOyHwlEBDDD+K1j
yv6kCJQayRTexEjIf1YUYa/JS4axfB5bjrRf5ylY8sZDWZmy7ep9oLeJPkV5eW6WJP6WNTuI2gfv
oXvPqe1+6AnpPXG4bGzWTj8lirRf+J0YSSnHhYIFnEsfWgUyn26A1fNRzNJ7Fq5ux+9cMie3Waec
UsXUO2fAkE1TGRmwVTdNDc8PiOVtCM4aRxYY+tLX2Tg7ATiDOvVC9/+CQMX/s2s7OHjfdm2ns1fk
YQI/nz11aoe/fHBqSZsoZEs0AwEKGzELkKMPXu3AglU0EiHAFQyArDicaxbsUOJW56xKRp1UDHSt
R8hWmcK4JGLIjmD4LcMUP8KCpZ3HSRjdNIQJOYxmNNkixrRV/BaUUJQ0DjnnNL90wmosF96+Di3v
0chcrORZXz2q/6qA7H30GHo2SG8YpgnP1jZ45FauJzJlN+ohLOw3oNaUBmRFClAFxkdAFrseNiW3
OyCFcMbu8/KjN0m+T588OPWPgLup7fapp7Qk1RXSCCgnjAzyJsXo5adsa2tt928Y5kdP4cBgyBII
dLBgI8TJBh0y4LYHLz9k81sNXVFs5osJqpmEnraNQc7zAOZDa5P7BguXHKRFvu8tXn6EMIZDzGN9
XQ421FymFDJTS1Cmfrj/qCehpZNGh9G8J+uueYiqykFWZ1XDbptTSLYNi/qSQCWgjxzMKtkrxw5u
BZXeJ2GsZXduV8CtlVs/uM7ZhM5BappTMCDik6bVBMVgDZ7iaaSUik26/qjXYSkYDdGXUWgW7rlh
dGBhDN/pT01Dim+WWS79o3XSfArk1D8RPgB+xEM87SbJUQOA5aOcFoHE8QukSjeC9KNVY81BH6SJ
svIws4zwIhGuflgKCwOuVoOTmzsO7Mje9VB15OhxkAVtmZ4YDbXmjxxHN26bWAjQfrpnR+6R0zV5
9klTOpBwshK2oDeV0omogQO4aUy+oT2QbcehLKTW+JRLbWT9oKxgwnVuo5ynpeEeEblIprEnKAzZ
p9p+hgeOoJnhQNPrvZLInV/Vx4GSSdQCqzV3Ceu5iBRSdm6rX2eSqLUjYUTKSR+1SroPWcg3OWaQ
wsy1FrlMkJu9Oo7iBPUNUvgTM8sbedSCQBJjJ4z1dwI+xGmT+YQ6ja77EOpEJcn7q4TwWjjsn+ym
AZZa2+qRA0UKLTGp9bwR3kzdU57P0MHWkC00I0rwwueqx1KlWhwZE52XbCUl2s+ClGOQV7u3URml
p9lSkUeuXVOFtI2yaU1a7VQJpYZIpRMfNiKlkiGU1IPUJiZnauhsEAmmFJcUgHusIe8iC1Aclk3Y
A7ie61nCglUyDfkbMja5XTbXkqvCSMWVn6a+Jx1QwF5Mtd5Pr0DotR9g9WdXEtj1SROYHOwSuEIB
4SJdO+6LPJqHsltOJIBslAleCu8IoEZwWAa12UGKjO0TJh2fn6jpgPbMZ3mSaEdNboCNtBxxGYZt
fJfntnNcJUDoPbA/HxuvtM5J9KnnqmEp0E1jA7iEp1EvBi7oRUUgfk9ySESeIXaBcllUKQo0+kgr
x22ku7NaZvgPEyXp5dO4M1rlRI41eI9Wh8KYktXFZaVx5s11tbxa5moCVzFEelpOYewdg79HeB+y
Yw9h1VX9PdhnGezmOrA/6p3nF7ggpdlRDLmtKW1WRQYOLH6PGDWiUwVEJYgtswJAcTkNSoUUUlNo
6Y0U9Sp1E9pOPXdKM+SEUZINGThFbniQqkRFRwDHc1ImiigDch4xiClpQMA2qhld2UBPTuum6ked
Uth7cqTVY9+0vRPXDKhGR5LirNI0cnSW6agflplrH/WwIM70wkdGvm7FRRNU1oHrhKjoiyo7F3bX
XHtAmNA59ZoOvABZCnMUKj68foKJ8IWcnGzsWBJ2clKoPpqPhqlSzcstu7dmGSgL8MRiYRqOPifl
6Uy7OkJ8tdHI3qVV2IFlo76XIkhbAAOKkXDOqtZEe1mUBy4s//3S8ML3iVbLINAcgepyIvnXitGn
yJqUvo7iadodG/BhOSME/jF8bvso1kr0jkoXXVlLd8BFNqIWVwFIv4UigbokfiInC/if83tD/kNh
x/+W8sj6JfZmFNu6p/S8rRZ5d7koKhJD9+on7iId7t6Xg79O/9qPXm5oTSa67paLv/9tNgfWtgo1
3pVPvTF1O0R5/173L/1SM9EMulI1p33zNcqVhCWR/VpdNBilibu+TZLvNW6aLONMgY4Zrscf66WR
eLmTqyF9+Tcv9WCxTbjC+dlwaH90INRVPy3dXHXTxg/aGAh1NVL/84G4S6ukHOak66fJ4xnxxKf/
xhBsNfB1LgCQou+KYW/PAfEarwyamLaeJDiijPWjtfKt1fDy9/15cwCPEXu3TdT7Rv+3ltTX/iuv
dUsjCG7dz3gmPQ7ixhQwX7NOOLvYuPzDtZpzv9A4rMiHKsC2ndaC/hqVQZVTk7ZeCyz6jYGAtzhI
DFmA6e6vX25CrFmYK2OFZtVjq/0D1pF+cpmkWL5hFJRfxChszemv1nFYGSANd5wQ1mtOaCYMViSq
7i9m2MaEwDgCyNSGU/D9hfH81SwEsppkyXZbGPZrFeKR9nXib1sIUnayUA0Yu6uFwf1faxxWC0Mj
FrKThWAguDTlwQAMCNitCfGLuw2kOcmeEofYaRyIZbFjCJso2OraXhhYEBluNWGw1cJYPfAX2jIY
B4Jju+4YFvNB00CzrnrJf7fmA1sKlwCNthqnH9gx/sRgfXHNkTOK5vdOub+AMfrUd//WDx48laf3
117owO3Hw9r43eCirx69MrjD//+2YYrvnaRHNx+cpvvHrP983b+nT9541kOnHv7xyF9wPqcA0f2N
bv2WZ7MYp348i+azYsM31Aed4a8v8uRg8WUVvNTupV/M8qHth6aGQSHIqvO1d237Oo38eKNhVcUd
273h97MoWryaLyKAGtXd5hM0pJR3f8IZAMHhCa+uZkk5S+aL/KHNYXy+7MC7jtDZLPc//3tDW/qL
37tr26czdz6LFsnG8NC6hSLZQ2eePZD+qXkz/vxHPk8/bjW+tju7vvqTr/rFsu/aMvqWn/9Vz7a+
5tqP2LXxN2X0+XcOsXdbH5TdZHBTdm4+nvVpsmkEVnv/z/igF1VZxbNu49XXrf+Ed38/q5af/7lh
v9aN42XsOjDjWVYtys+/P7T0VbNlqCqya+vfUY+9D1r89XX0ktjMjk1/h3e1Y+vf0cXfsfU1AO/V
t8NkA5Jv1097uig3DNhqSg5qOru2PEaAyU9mQD43t6f1E36CAX7v33mzzW173fhPWVHFLHlWMVn8
hBX1Jt/etddv/hM27lHaze6eMwVDKGnnr+qld5//eGjnq5kZojO7tv2GFZNmlf/MhBwiwrs2/6wf
sxp29SfY96vq7jl9bU3Z/c3HCzzUh2a+jvlw3t11UL4LitjRijHor94k85yd7xVO5KuLPK39+SK5
e+4rDxWuXu7Qc6eKLzHbp2eNh1jsc3+2eY4afnEXLWb5b/8BAAD//w==</cx:binary>
              </cx:geoCache>
            </cx:geography>
          </cx:layoutPr>
        </cx:series>
      </cx:plotAreaRegion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536574</xdr:colOff>
      <xdr:row>0</xdr:row>
      <xdr:rowOff>0</xdr:rowOff>
    </xdr:from>
    <xdr:to>
      <xdr:col>9</xdr:col>
      <xdr:colOff>584200</xdr:colOff>
      <xdr:row>15</xdr:row>
      <xdr:rowOff>12700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589443A9-E24C-4716-AC7B-F8A045F4DC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36924" y="0"/>
              <a:ext cx="4156076" cy="2927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6279-C367-40C3-9D13-3B9AD42377A0}">
  <dimension ref="C3:I45"/>
  <sheetViews>
    <sheetView showGridLines="0" workbookViewId="0">
      <selection activeCell="G27" sqref="G27"/>
    </sheetView>
  </sheetViews>
  <sheetFormatPr baseColWidth="10" defaultColWidth="11.54296875" defaultRowHeight="14"/>
  <cols>
    <col min="1" max="2" width="4.453125" style="1" customWidth="1"/>
    <col min="3" max="3" width="11.54296875" style="1"/>
    <col min="4" max="7" width="19.1796875" style="1" customWidth="1"/>
    <col min="8" max="9" width="19.453125" style="1" customWidth="1"/>
    <col min="10" max="16384" width="11.54296875" style="1"/>
  </cols>
  <sheetData>
    <row r="3" spans="3:9" hidden="1">
      <c r="C3" s="1" t="s">
        <v>0</v>
      </c>
      <c r="D3" s="2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4" t="s">
        <v>6</v>
      </c>
    </row>
    <row r="4" spans="3:9" hidden="1"/>
    <row r="5" spans="3:9" hidden="1">
      <c r="C5" s="1">
        <v>1</v>
      </c>
      <c r="D5" s="5">
        <v>0.7</v>
      </c>
      <c r="E5" s="1">
        <v>0</v>
      </c>
      <c r="I5" s="1">
        <f>SUM(D5:H5)</f>
        <v>0.7</v>
      </c>
    </row>
    <row r="6" spans="3:9" hidden="1">
      <c r="C6" s="1">
        <v>2</v>
      </c>
      <c r="D6" s="1">
        <v>0</v>
      </c>
      <c r="I6" s="1">
        <f>SUM(D6:H6)</f>
        <v>0</v>
      </c>
    </row>
    <row r="7" spans="3:9" hidden="1">
      <c r="C7" s="1" t="s">
        <v>7</v>
      </c>
      <c r="I7" s="1">
        <f>SUM(D7:H7)</f>
        <v>0</v>
      </c>
    </row>
    <row r="8" spans="3:9" hidden="1">
      <c r="C8" s="1" t="s">
        <v>7</v>
      </c>
      <c r="D8" s="5">
        <v>0.1</v>
      </c>
      <c r="I8" s="1">
        <f>SUM(D8:H8)</f>
        <v>0.1</v>
      </c>
    </row>
    <row r="9" spans="3:9" hidden="1">
      <c r="C9" s="1" t="s">
        <v>7</v>
      </c>
      <c r="I9" s="1">
        <f>SUM(D9:H9)</f>
        <v>0</v>
      </c>
    </row>
    <row r="10" spans="3:9" hidden="1">
      <c r="C10" s="1" t="s">
        <v>7</v>
      </c>
    </row>
    <row r="11" spans="3:9" hidden="1">
      <c r="C11" s="1" t="s">
        <v>7</v>
      </c>
      <c r="D11" s="5">
        <v>0.2</v>
      </c>
    </row>
    <row r="12" spans="3:9" hidden="1">
      <c r="D12" s="5">
        <f t="shared" ref="D12:I12" si="0">SUM(D5:D11)</f>
        <v>1</v>
      </c>
      <c r="E12" s="5">
        <f t="shared" si="0"/>
        <v>0</v>
      </c>
      <c r="F12" s="5">
        <f t="shared" si="0"/>
        <v>0</v>
      </c>
      <c r="G12" s="5">
        <f t="shared" si="0"/>
        <v>0</v>
      </c>
      <c r="H12" s="5">
        <f t="shared" si="0"/>
        <v>0</v>
      </c>
      <c r="I12" s="5">
        <f t="shared" si="0"/>
        <v>0.79999999999999993</v>
      </c>
    </row>
    <row r="13" spans="3:9">
      <c r="D13" s="5"/>
      <c r="E13" s="5"/>
      <c r="F13" s="5"/>
      <c r="G13" s="5"/>
      <c r="H13" s="5"/>
      <c r="I13" s="5"/>
    </row>
    <row r="14" spans="3:9">
      <c r="C14" s="9" t="s">
        <v>8</v>
      </c>
      <c r="D14" s="5"/>
      <c r="E14" s="5"/>
      <c r="F14" s="5"/>
      <c r="G14" s="5"/>
      <c r="H14" s="5"/>
      <c r="I14" s="5"/>
    </row>
    <row r="16" spans="3:9" ht="22.75" customHeight="1">
      <c r="C16" s="8" t="s">
        <v>9</v>
      </c>
      <c r="D16" s="8" t="s">
        <v>10</v>
      </c>
      <c r="E16" s="8" t="s">
        <v>11</v>
      </c>
      <c r="F16" s="8" t="s">
        <v>12</v>
      </c>
      <c r="G16" s="8" t="s">
        <v>13</v>
      </c>
      <c r="H16" s="8" t="s">
        <v>14</v>
      </c>
      <c r="I16" s="8" t="s">
        <v>6</v>
      </c>
    </row>
    <row r="17" spans="3:9">
      <c r="C17" s="6" t="s">
        <v>15</v>
      </c>
      <c r="D17" s="10">
        <v>1</v>
      </c>
      <c r="E17" s="11">
        <v>0</v>
      </c>
      <c r="F17" s="11"/>
      <c r="G17" s="11"/>
      <c r="H17" s="11"/>
      <c r="I17" s="12">
        <f>SUM(D17:H17)</f>
        <v>1</v>
      </c>
    </row>
    <row r="18" spans="3:9">
      <c r="C18" s="6" t="s">
        <v>16</v>
      </c>
      <c r="D18" s="11"/>
      <c r="E18" s="11"/>
      <c r="F18" s="11"/>
      <c r="G18" s="11"/>
      <c r="H18" s="11"/>
      <c r="I18" s="11">
        <f t="shared" ref="I18:I23" si="1">SUM(D18:H18)</f>
        <v>0</v>
      </c>
    </row>
    <row r="19" spans="3:9">
      <c r="C19" s="6" t="s">
        <v>17</v>
      </c>
      <c r="D19" s="11"/>
      <c r="E19" s="11"/>
      <c r="F19" s="11"/>
      <c r="G19" s="11"/>
      <c r="H19" s="11"/>
      <c r="I19" s="11">
        <f t="shared" si="1"/>
        <v>0</v>
      </c>
    </row>
    <row r="20" spans="3:9">
      <c r="C20" s="6" t="s">
        <v>18</v>
      </c>
      <c r="D20" s="13"/>
      <c r="E20" s="11"/>
      <c r="F20" s="11"/>
      <c r="G20" s="11"/>
      <c r="H20" s="11"/>
      <c r="I20" s="11">
        <f t="shared" si="1"/>
        <v>0</v>
      </c>
    </row>
    <row r="21" spans="3:9">
      <c r="C21" s="6" t="s">
        <v>19</v>
      </c>
      <c r="D21" s="11"/>
      <c r="E21" s="11"/>
      <c r="F21" s="11"/>
      <c r="G21" s="11"/>
      <c r="H21" s="11"/>
      <c r="I21" s="11">
        <f t="shared" si="1"/>
        <v>0</v>
      </c>
    </row>
    <row r="22" spans="3:9">
      <c r="C22" s="6" t="s">
        <v>20</v>
      </c>
      <c r="D22" s="11"/>
      <c r="E22" s="11"/>
      <c r="F22" s="11"/>
      <c r="G22" s="11"/>
      <c r="H22" s="11"/>
      <c r="I22" s="11">
        <f t="shared" si="1"/>
        <v>0</v>
      </c>
    </row>
    <row r="23" spans="3:9">
      <c r="C23" s="6" t="s">
        <v>21</v>
      </c>
      <c r="D23" s="13"/>
      <c r="E23" s="11"/>
      <c r="F23" s="11"/>
      <c r="G23" s="11"/>
      <c r="H23" s="11"/>
      <c r="I23" s="11">
        <f t="shared" si="1"/>
        <v>0</v>
      </c>
    </row>
    <row r="24" spans="3:9">
      <c r="D24" s="5"/>
      <c r="E24" s="5"/>
      <c r="F24" s="5"/>
      <c r="G24" s="5"/>
      <c r="H24" s="5"/>
      <c r="I24" s="5"/>
    </row>
    <row r="25" spans="3:9">
      <c r="D25" s="5"/>
      <c r="E25" s="5"/>
      <c r="F25" s="5"/>
      <c r="G25" s="5"/>
      <c r="H25" s="5"/>
      <c r="I25" s="5"/>
    </row>
    <row r="26" spans="3:9">
      <c r="C26" s="7" t="s">
        <v>22</v>
      </c>
    </row>
    <row r="27" spans="3:9">
      <c r="C27" s="4">
        <v>1</v>
      </c>
      <c r="D27" s="1" t="s">
        <v>23</v>
      </c>
    </row>
    <row r="28" spans="3:9">
      <c r="C28" s="4">
        <v>0</v>
      </c>
      <c r="D28" s="1" t="s">
        <v>24</v>
      </c>
    </row>
    <row r="30" spans="3:9">
      <c r="C30" s="7" t="s">
        <v>25</v>
      </c>
    </row>
    <row r="31" spans="3:9">
      <c r="C31" s="1" t="s">
        <v>26</v>
      </c>
    </row>
    <row r="33" spans="3:7">
      <c r="C33" s="1" t="s">
        <v>27</v>
      </c>
      <c r="D33" s="1">
        <v>10</v>
      </c>
      <c r="E33" s="1" t="s">
        <v>28</v>
      </c>
    </row>
    <row r="34" spans="3:7">
      <c r="C34" s="1" t="s">
        <v>29</v>
      </c>
      <c r="D34" s="1">
        <v>5</v>
      </c>
    </row>
    <row r="35" spans="3:7">
      <c r="C35" s="1" t="s">
        <v>30</v>
      </c>
      <c r="D35" s="1">
        <v>3</v>
      </c>
    </row>
    <row r="36" spans="3:7">
      <c r="C36" s="1" t="s">
        <v>31</v>
      </c>
      <c r="D36" s="1">
        <v>10</v>
      </c>
      <c r="E36" s="1" t="s">
        <v>32</v>
      </c>
      <c r="F36" s="1">
        <v>20</v>
      </c>
      <c r="G36" s="1" t="s">
        <v>33</v>
      </c>
    </row>
    <row r="37" spans="3:7">
      <c r="D37" s="1">
        <v>10</v>
      </c>
      <c r="E37" s="1" t="s">
        <v>34</v>
      </c>
    </row>
    <row r="40" spans="3:7">
      <c r="C40" s="7" t="s">
        <v>35</v>
      </c>
    </row>
    <row r="41" spans="3:7">
      <c r="C41" s="1" t="s">
        <v>27</v>
      </c>
      <c r="D41" s="1">
        <v>5</v>
      </c>
    </row>
    <row r="42" spans="3:7">
      <c r="C42" s="1" t="s">
        <v>29</v>
      </c>
      <c r="D42" s="14">
        <v>5</v>
      </c>
    </row>
    <row r="43" spans="3:7">
      <c r="C43" s="1" t="s">
        <v>30</v>
      </c>
      <c r="D43" s="1">
        <v>3</v>
      </c>
    </row>
    <row r="44" spans="3:7">
      <c r="C44" s="1" t="s">
        <v>31</v>
      </c>
      <c r="D44" s="1">
        <v>5</v>
      </c>
      <c r="E44" s="1" t="s">
        <v>36</v>
      </c>
      <c r="F44" s="14">
        <v>15</v>
      </c>
      <c r="G44" s="1" t="s">
        <v>33</v>
      </c>
    </row>
    <row r="45" spans="3:7">
      <c r="D45" s="1">
        <v>5</v>
      </c>
      <c r="E45" s="1" t="s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BDC0-DDC2-47DE-AE50-940642062A3D}">
  <dimension ref="B1:BF131"/>
  <sheetViews>
    <sheetView showGridLines="0" tabSelected="1" view="pageBreakPreview" zoomScale="60" zoomScaleNormal="70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B121" sqref="B120:B121"/>
    </sheetView>
  </sheetViews>
  <sheetFormatPr baseColWidth="10" defaultColWidth="3.81640625" defaultRowHeight="12.5" outlineLevelRow="1"/>
  <cols>
    <col min="1" max="1" width="3.81640625" style="18"/>
    <col min="2" max="2" width="67.7265625" style="18" customWidth="1"/>
    <col min="3" max="40" width="3.08984375" style="18" customWidth="1"/>
    <col min="41" max="41" width="3.08984375" style="17" customWidth="1"/>
    <col min="42" max="55" width="3.08984375" style="18" customWidth="1"/>
    <col min="56" max="56" width="9.08984375" style="36" customWidth="1"/>
    <col min="57" max="57" width="8.26953125" style="63" customWidth="1"/>
    <col min="58" max="58" width="16.08984375" style="36" customWidth="1"/>
    <col min="59" max="16384" width="3.81640625" style="18"/>
  </cols>
  <sheetData>
    <row r="1" spans="2:58" ht="18.5" thickBot="1">
      <c r="C1" s="350" t="s">
        <v>290</v>
      </c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  <c r="AU1" s="351"/>
      <c r="AV1" s="351"/>
      <c r="AW1" s="351"/>
      <c r="AX1" s="351"/>
      <c r="AY1" s="351"/>
      <c r="AZ1" s="351"/>
      <c r="BA1" s="351"/>
      <c r="BB1" s="351"/>
      <c r="BC1" s="351"/>
    </row>
    <row r="2" spans="2:58" ht="17" thickBot="1">
      <c r="C2" s="354" t="s">
        <v>38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7"/>
      <c r="AC2" s="352" t="s">
        <v>39</v>
      </c>
      <c r="AD2" s="353"/>
      <c r="AE2" s="353"/>
      <c r="AF2" s="353"/>
      <c r="AG2" s="353"/>
      <c r="AH2" s="353"/>
      <c r="AI2" s="353"/>
      <c r="AJ2" s="353"/>
      <c r="AK2" s="353"/>
      <c r="AL2" s="353"/>
      <c r="AM2" s="353"/>
      <c r="AN2" s="353"/>
      <c r="AO2" s="353"/>
      <c r="AP2" s="353"/>
      <c r="AQ2" s="353"/>
      <c r="AR2" s="353"/>
      <c r="AS2" s="353"/>
      <c r="AT2" s="353"/>
      <c r="AU2" s="353"/>
      <c r="AV2" s="353"/>
      <c r="AW2" s="353"/>
      <c r="AX2" s="353"/>
      <c r="AY2" s="353"/>
      <c r="AZ2" s="353"/>
      <c r="BA2" s="353"/>
      <c r="BB2" s="353"/>
      <c r="BC2" s="353"/>
    </row>
    <row r="3" spans="2:58" ht="17" thickBot="1">
      <c r="C3" s="361" t="s">
        <v>40</v>
      </c>
      <c r="D3" s="362"/>
      <c r="E3" s="362"/>
      <c r="F3" s="362"/>
      <c r="G3" s="362"/>
      <c r="H3" s="362"/>
      <c r="I3" s="362"/>
      <c r="J3" s="362"/>
      <c r="K3" s="362"/>
      <c r="L3" s="363"/>
      <c r="M3" s="358" t="s">
        <v>241</v>
      </c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60"/>
      <c r="AC3" s="361" t="s">
        <v>40</v>
      </c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3"/>
      <c r="AO3" s="361" t="s">
        <v>241</v>
      </c>
      <c r="AP3" s="362"/>
      <c r="AQ3" s="362"/>
      <c r="AR3" s="362"/>
      <c r="AS3" s="362"/>
      <c r="AT3" s="362"/>
      <c r="AU3" s="362"/>
      <c r="AV3" s="362"/>
      <c r="AW3" s="362"/>
      <c r="AX3" s="362"/>
      <c r="AY3" s="362"/>
      <c r="AZ3" s="362"/>
      <c r="BA3" s="362"/>
      <c r="BB3" s="362"/>
      <c r="BC3" s="363"/>
    </row>
    <row r="4" spans="2:58" ht="18.5" thickBot="1">
      <c r="B4" s="326" t="s">
        <v>9</v>
      </c>
      <c r="C4" s="118">
        <v>1</v>
      </c>
      <c r="D4" s="119">
        <v>2</v>
      </c>
      <c r="E4" s="119">
        <v>3</v>
      </c>
      <c r="F4" s="119">
        <v>4</v>
      </c>
      <c r="G4" s="119">
        <v>5</v>
      </c>
      <c r="H4" s="119">
        <v>6</v>
      </c>
      <c r="I4" s="119">
        <v>7</v>
      </c>
      <c r="J4" s="119">
        <v>8</v>
      </c>
      <c r="K4" s="119">
        <v>9</v>
      </c>
      <c r="L4" s="120">
        <v>10</v>
      </c>
      <c r="M4" s="118">
        <v>1</v>
      </c>
      <c r="N4" s="119">
        <v>2</v>
      </c>
      <c r="O4" s="119">
        <v>3</v>
      </c>
      <c r="P4" s="119">
        <v>4</v>
      </c>
      <c r="Q4" s="119">
        <v>5</v>
      </c>
      <c r="R4" s="119">
        <v>6</v>
      </c>
      <c r="S4" s="119">
        <v>7</v>
      </c>
      <c r="T4" s="119">
        <v>8</v>
      </c>
      <c r="U4" s="119">
        <v>9</v>
      </c>
      <c r="V4" s="119">
        <v>10</v>
      </c>
      <c r="W4" s="119">
        <v>11</v>
      </c>
      <c r="X4" s="119">
        <v>12</v>
      </c>
      <c r="Y4" s="121">
        <v>13</v>
      </c>
      <c r="Z4" s="119">
        <v>14</v>
      </c>
      <c r="AA4" s="119">
        <v>15</v>
      </c>
      <c r="AB4" s="120">
        <v>16</v>
      </c>
      <c r="AC4" s="118">
        <v>1</v>
      </c>
      <c r="AD4" s="119">
        <v>2</v>
      </c>
      <c r="AE4" s="119">
        <v>3</v>
      </c>
      <c r="AF4" s="119">
        <v>4</v>
      </c>
      <c r="AG4" s="119">
        <v>5</v>
      </c>
      <c r="AH4" s="119">
        <v>6</v>
      </c>
      <c r="AI4" s="119">
        <v>7</v>
      </c>
      <c r="AJ4" s="119">
        <v>8</v>
      </c>
      <c r="AK4" s="119">
        <v>9</v>
      </c>
      <c r="AL4" s="119">
        <v>10</v>
      </c>
      <c r="AM4" s="119">
        <v>11</v>
      </c>
      <c r="AN4" s="120">
        <v>12</v>
      </c>
      <c r="AO4" s="118">
        <v>1</v>
      </c>
      <c r="AP4" s="119">
        <v>2</v>
      </c>
      <c r="AQ4" s="119">
        <v>3</v>
      </c>
      <c r="AR4" s="119">
        <v>4</v>
      </c>
      <c r="AS4" s="119">
        <v>5</v>
      </c>
      <c r="AT4" s="119">
        <v>6</v>
      </c>
      <c r="AU4" s="119">
        <v>7</v>
      </c>
      <c r="AV4" s="119">
        <v>8</v>
      </c>
      <c r="AW4" s="119">
        <v>9</v>
      </c>
      <c r="AX4" s="119">
        <v>10</v>
      </c>
      <c r="AY4" s="119">
        <v>11</v>
      </c>
      <c r="AZ4" s="119">
        <v>12</v>
      </c>
      <c r="BA4" s="119">
        <v>13</v>
      </c>
      <c r="BB4" s="119">
        <v>14</v>
      </c>
      <c r="BC4" s="120">
        <v>15</v>
      </c>
      <c r="BD4" s="122" t="s">
        <v>6</v>
      </c>
      <c r="BE4" s="167" t="s">
        <v>41</v>
      </c>
      <c r="BF4" s="161" t="s">
        <v>280</v>
      </c>
    </row>
    <row r="5" spans="2:58" s="21" customFormat="1" ht="13">
      <c r="B5" s="327" t="s">
        <v>291</v>
      </c>
      <c r="C5" s="114">
        <f t="shared" ref="C5:R5" si="0">SUM(C6:C7)</f>
        <v>0</v>
      </c>
      <c r="D5" s="113">
        <f t="shared" si="0"/>
        <v>0</v>
      </c>
      <c r="E5" s="113">
        <f t="shared" si="0"/>
        <v>0</v>
      </c>
      <c r="F5" s="113">
        <f t="shared" si="0"/>
        <v>2</v>
      </c>
      <c r="G5" s="113">
        <f t="shared" si="0"/>
        <v>0</v>
      </c>
      <c r="H5" s="113">
        <f t="shared" si="0"/>
        <v>2</v>
      </c>
      <c r="I5" s="113">
        <f t="shared" si="0"/>
        <v>2</v>
      </c>
      <c r="J5" s="113">
        <f t="shared" si="0"/>
        <v>2</v>
      </c>
      <c r="K5" s="113">
        <f t="shared" si="0"/>
        <v>0</v>
      </c>
      <c r="L5" s="115">
        <f t="shared" si="0"/>
        <v>0</v>
      </c>
      <c r="M5" s="114">
        <f t="shared" si="0"/>
        <v>0</v>
      </c>
      <c r="N5" s="113">
        <f t="shared" si="0"/>
        <v>0</v>
      </c>
      <c r="O5" s="113">
        <f t="shared" si="0"/>
        <v>0</v>
      </c>
      <c r="P5" s="113">
        <f t="shared" si="0"/>
        <v>0</v>
      </c>
      <c r="Q5" s="113">
        <f t="shared" si="0"/>
        <v>0</v>
      </c>
      <c r="R5" s="113">
        <f t="shared" si="0"/>
        <v>0</v>
      </c>
      <c r="S5" s="113">
        <f t="shared" ref="S5:AB5" si="1">SUM(S6:S7)</f>
        <v>0</v>
      </c>
      <c r="T5" s="113">
        <f t="shared" si="1"/>
        <v>0</v>
      </c>
      <c r="U5" s="113">
        <f t="shared" si="1"/>
        <v>0</v>
      </c>
      <c r="V5" s="113">
        <f t="shared" si="1"/>
        <v>0</v>
      </c>
      <c r="W5" s="113">
        <f t="shared" si="1"/>
        <v>0</v>
      </c>
      <c r="X5" s="113">
        <f t="shared" si="1"/>
        <v>0</v>
      </c>
      <c r="Y5" s="113">
        <f t="shared" si="1"/>
        <v>0</v>
      </c>
      <c r="Z5" s="113">
        <f t="shared" si="1"/>
        <v>0</v>
      </c>
      <c r="AA5" s="113">
        <f t="shared" si="1"/>
        <v>0</v>
      </c>
      <c r="AB5" s="115">
        <f t="shared" si="1"/>
        <v>0</v>
      </c>
      <c r="AC5" s="114">
        <f>SUM(AC6:AC7)</f>
        <v>0</v>
      </c>
      <c r="AD5" s="113">
        <f>SUM(AD6:AD7)</f>
        <v>0</v>
      </c>
      <c r="AE5" s="113">
        <f>SUM(AE6:AE7)</f>
        <v>0</v>
      </c>
      <c r="AF5" s="113">
        <f t="shared" ref="AF5:AY5" si="2">SUM(AF6:AF7)</f>
        <v>0</v>
      </c>
      <c r="AG5" s="113">
        <f t="shared" si="2"/>
        <v>0</v>
      </c>
      <c r="AH5" s="113">
        <f t="shared" si="2"/>
        <v>0</v>
      </c>
      <c r="AI5" s="113">
        <f t="shared" si="2"/>
        <v>0</v>
      </c>
      <c r="AJ5" s="113">
        <f t="shared" si="2"/>
        <v>0</v>
      </c>
      <c r="AK5" s="113">
        <f t="shared" si="2"/>
        <v>0</v>
      </c>
      <c r="AL5" s="113">
        <f t="shared" si="2"/>
        <v>0</v>
      </c>
      <c r="AM5" s="113">
        <f t="shared" si="2"/>
        <v>2</v>
      </c>
      <c r="AN5" s="115">
        <f t="shared" si="2"/>
        <v>0</v>
      </c>
      <c r="AO5" s="114">
        <f t="shared" si="2"/>
        <v>0</v>
      </c>
      <c r="AP5" s="113">
        <f t="shared" si="2"/>
        <v>0</v>
      </c>
      <c r="AQ5" s="113">
        <f t="shared" si="2"/>
        <v>0</v>
      </c>
      <c r="AR5" s="113">
        <f t="shared" si="2"/>
        <v>0</v>
      </c>
      <c r="AS5" s="113">
        <f t="shared" si="2"/>
        <v>0</v>
      </c>
      <c r="AT5" s="113">
        <f t="shared" si="2"/>
        <v>0</v>
      </c>
      <c r="AU5" s="113">
        <f t="shared" si="2"/>
        <v>0</v>
      </c>
      <c r="AV5" s="113">
        <f t="shared" si="2"/>
        <v>0</v>
      </c>
      <c r="AW5" s="113">
        <f t="shared" si="2"/>
        <v>0</v>
      </c>
      <c r="AX5" s="113">
        <f t="shared" si="2"/>
        <v>0</v>
      </c>
      <c r="AY5" s="113">
        <f t="shared" si="2"/>
        <v>0</v>
      </c>
      <c r="AZ5" s="113">
        <f>SUM(AZ6:AZ7)</f>
        <v>0</v>
      </c>
      <c r="BA5" s="113">
        <f>SUM(BA6:BA7)</f>
        <v>0</v>
      </c>
      <c r="BB5" s="113">
        <f>SUM(BB6:BB7)</f>
        <v>2</v>
      </c>
      <c r="BC5" s="115">
        <f>SUM(BC6:BC7)</f>
        <v>0</v>
      </c>
      <c r="BD5" s="116">
        <f t="shared" ref="BD5:BD22" si="3">SUM(C5:BC5)</f>
        <v>12</v>
      </c>
      <c r="BE5" s="168">
        <f t="shared" ref="BE5:BE36" si="4">+BD5/(SUM($BD$5:$BD$81)/2)</f>
        <v>2.8537455410225922E-2</v>
      </c>
      <c r="BF5" s="162" t="s">
        <v>278</v>
      </c>
    </row>
    <row r="6" spans="2:58" outlineLevel="1">
      <c r="B6" s="328" t="s">
        <v>292</v>
      </c>
      <c r="C6" s="106">
        <v>0</v>
      </c>
      <c r="D6" s="38">
        <v>0</v>
      </c>
      <c r="E6" s="38">
        <v>0</v>
      </c>
      <c r="F6" s="38">
        <v>1</v>
      </c>
      <c r="G6" s="38">
        <v>0</v>
      </c>
      <c r="H6" s="38">
        <v>1</v>
      </c>
      <c r="I6" s="38">
        <v>1</v>
      </c>
      <c r="J6" s="38">
        <v>1</v>
      </c>
      <c r="K6" s="38">
        <v>0</v>
      </c>
      <c r="L6" s="107">
        <v>0</v>
      </c>
      <c r="M6" s="106">
        <v>0</v>
      </c>
      <c r="N6" s="38">
        <v>0</v>
      </c>
      <c r="O6" s="38">
        <v>0</v>
      </c>
      <c r="P6" s="38">
        <v>0</v>
      </c>
      <c r="Q6" s="38">
        <v>0</v>
      </c>
      <c r="R6" s="38">
        <v>0</v>
      </c>
      <c r="S6" s="38">
        <v>0</v>
      </c>
      <c r="T6" s="38">
        <v>0</v>
      </c>
      <c r="U6" s="38">
        <v>0</v>
      </c>
      <c r="V6" s="38">
        <v>0</v>
      </c>
      <c r="W6" s="38">
        <v>0</v>
      </c>
      <c r="X6" s="38">
        <v>0</v>
      </c>
      <c r="Y6" s="38">
        <v>0</v>
      </c>
      <c r="Z6" s="38">
        <v>0</v>
      </c>
      <c r="AA6" s="38">
        <v>0</v>
      </c>
      <c r="AB6" s="107">
        <v>0</v>
      </c>
      <c r="AC6" s="106">
        <v>0</v>
      </c>
      <c r="AD6" s="38">
        <v>0</v>
      </c>
      <c r="AE6" s="38">
        <v>0</v>
      </c>
      <c r="AF6" s="38">
        <v>0</v>
      </c>
      <c r="AG6" s="38">
        <v>0</v>
      </c>
      <c r="AH6" s="38">
        <v>0</v>
      </c>
      <c r="AI6" s="38">
        <v>0</v>
      </c>
      <c r="AJ6" s="38">
        <v>0</v>
      </c>
      <c r="AK6" s="38">
        <v>0</v>
      </c>
      <c r="AL6" s="38">
        <v>0</v>
      </c>
      <c r="AM6" s="38">
        <v>1</v>
      </c>
      <c r="AN6" s="107">
        <v>0</v>
      </c>
      <c r="AO6" s="106">
        <v>0</v>
      </c>
      <c r="AP6" s="38">
        <v>0</v>
      </c>
      <c r="AQ6" s="38">
        <v>0</v>
      </c>
      <c r="AR6" s="38">
        <v>0</v>
      </c>
      <c r="AS6" s="38">
        <v>0</v>
      </c>
      <c r="AT6" s="38">
        <v>0</v>
      </c>
      <c r="AU6" s="38">
        <v>0</v>
      </c>
      <c r="AV6" s="38">
        <v>0</v>
      </c>
      <c r="AW6" s="38">
        <v>0</v>
      </c>
      <c r="AX6" s="38">
        <v>0</v>
      </c>
      <c r="AY6" s="38">
        <v>0</v>
      </c>
      <c r="AZ6" s="38">
        <v>0</v>
      </c>
      <c r="BA6" s="38">
        <v>0</v>
      </c>
      <c r="BB6" s="38">
        <v>1</v>
      </c>
      <c r="BC6" s="107">
        <v>0</v>
      </c>
      <c r="BD6" s="165">
        <f t="shared" si="3"/>
        <v>6</v>
      </c>
      <c r="BE6" s="169">
        <f t="shared" si="4"/>
        <v>1.4268727705112961E-2</v>
      </c>
      <c r="BF6" s="163" t="s">
        <v>278</v>
      </c>
    </row>
    <row r="7" spans="2:58" outlineLevel="1">
      <c r="B7" s="328" t="s">
        <v>293</v>
      </c>
      <c r="C7" s="106">
        <v>0</v>
      </c>
      <c r="D7" s="38">
        <v>0</v>
      </c>
      <c r="E7" s="38">
        <v>0</v>
      </c>
      <c r="F7" s="38">
        <v>1</v>
      </c>
      <c r="G7" s="38">
        <v>0</v>
      </c>
      <c r="H7" s="38">
        <v>1</v>
      </c>
      <c r="I7" s="38">
        <v>1</v>
      </c>
      <c r="J7" s="38">
        <v>1</v>
      </c>
      <c r="K7" s="38">
        <v>0</v>
      </c>
      <c r="L7" s="107">
        <v>0</v>
      </c>
      <c r="M7" s="106">
        <v>0</v>
      </c>
      <c r="N7" s="38">
        <v>0</v>
      </c>
      <c r="O7" s="38">
        <v>0</v>
      </c>
      <c r="P7" s="38">
        <v>0</v>
      </c>
      <c r="Q7" s="38">
        <v>0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107">
        <v>0</v>
      </c>
      <c r="AC7" s="106">
        <v>0</v>
      </c>
      <c r="AD7" s="38">
        <v>0</v>
      </c>
      <c r="AE7" s="38">
        <v>0</v>
      </c>
      <c r="AF7" s="38">
        <v>0</v>
      </c>
      <c r="AG7" s="38">
        <v>0</v>
      </c>
      <c r="AH7" s="38">
        <v>0</v>
      </c>
      <c r="AI7" s="38">
        <v>0</v>
      </c>
      <c r="AJ7" s="38">
        <v>0</v>
      </c>
      <c r="AK7" s="38">
        <v>0</v>
      </c>
      <c r="AL7" s="38">
        <v>0</v>
      </c>
      <c r="AM7" s="38">
        <v>1</v>
      </c>
      <c r="AN7" s="107">
        <v>0</v>
      </c>
      <c r="AO7" s="106">
        <v>0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1</v>
      </c>
      <c r="BC7" s="107">
        <v>0</v>
      </c>
      <c r="BD7" s="165">
        <f t="shared" si="3"/>
        <v>6</v>
      </c>
      <c r="BE7" s="169">
        <f t="shared" si="4"/>
        <v>1.4268727705112961E-2</v>
      </c>
      <c r="BF7" s="163" t="s">
        <v>278</v>
      </c>
    </row>
    <row r="8" spans="2:58" s="56" customFormat="1" ht="13">
      <c r="B8" s="329" t="s">
        <v>229</v>
      </c>
      <c r="C8" s="104">
        <f t="shared" ref="C8:BC8" si="5">SUM(C9)</f>
        <v>0</v>
      </c>
      <c r="D8" s="37">
        <f t="shared" si="5"/>
        <v>0</v>
      </c>
      <c r="E8" s="37">
        <f t="shared" si="5"/>
        <v>0</v>
      </c>
      <c r="F8" s="37">
        <f t="shared" si="5"/>
        <v>1</v>
      </c>
      <c r="G8" s="37">
        <f t="shared" si="5"/>
        <v>0</v>
      </c>
      <c r="H8" s="37">
        <f t="shared" si="5"/>
        <v>1</v>
      </c>
      <c r="I8" s="37">
        <f t="shared" si="5"/>
        <v>1</v>
      </c>
      <c r="J8" s="37">
        <f t="shared" si="5"/>
        <v>1</v>
      </c>
      <c r="K8" s="37">
        <f t="shared" si="5"/>
        <v>1</v>
      </c>
      <c r="L8" s="105">
        <f t="shared" si="5"/>
        <v>0</v>
      </c>
      <c r="M8" s="104">
        <f t="shared" si="5"/>
        <v>0</v>
      </c>
      <c r="N8" s="37">
        <f t="shared" si="5"/>
        <v>0</v>
      </c>
      <c r="O8" s="37">
        <f t="shared" si="5"/>
        <v>0</v>
      </c>
      <c r="P8" s="37">
        <f t="shared" si="5"/>
        <v>0</v>
      </c>
      <c r="Q8" s="37">
        <f t="shared" si="5"/>
        <v>0</v>
      </c>
      <c r="R8" s="37">
        <f t="shared" si="5"/>
        <v>1</v>
      </c>
      <c r="S8" s="37">
        <f t="shared" si="5"/>
        <v>1</v>
      </c>
      <c r="T8" s="37">
        <f t="shared" si="5"/>
        <v>0</v>
      </c>
      <c r="U8" s="37">
        <f t="shared" si="5"/>
        <v>0</v>
      </c>
      <c r="V8" s="37">
        <f t="shared" si="5"/>
        <v>1</v>
      </c>
      <c r="W8" s="37">
        <f t="shared" si="5"/>
        <v>1</v>
      </c>
      <c r="X8" s="37">
        <f t="shared" si="5"/>
        <v>0</v>
      </c>
      <c r="Y8" s="37">
        <f t="shared" si="5"/>
        <v>0</v>
      </c>
      <c r="Z8" s="37">
        <f t="shared" si="5"/>
        <v>0</v>
      </c>
      <c r="AA8" s="37">
        <f t="shared" si="5"/>
        <v>0</v>
      </c>
      <c r="AB8" s="105">
        <f t="shared" si="5"/>
        <v>0</v>
      </c>
      <c r="AC8" s="104">
        <f t="shared" si="5"/>
        <v>0</v>
      </c>
      <c r="AD8" s="37">
        <f t="shared" si="5"/>
        <v>0</v>
      </c>
      <c r="AE8" s="37">
        <f t="shared" si="5"/>
        <v>0</v>
      </c>
      <c r="AF8" s="37">
        <f t="shared" si="5"/>
        <v>0</v>
      </c>
      <c r="AG8" s="37">
        <f t="shared" si="5"/>
        <v>0</v>
      </c>
      <c r="AH8" s="37">
        <f t="shared" si="5"/>
        <v>0</v>
      </c>
      <c r="AI8" s="37">
        <f t="shared" si="5"/>
        <v>0</v>
      </c>
      <c r="AJ8" s="37">
        <f t="shared" si="5"/>
        <v>0</v>
      </c>
      <c r="AK8" s="37">
        <f t="shared" si="5"/>
        <v>0</v>
      </c>
      <c r="AL8" s="37">
        <f t="shared" si="5"/>
        <v>0</v>
      </c>
      <c r="AM8" s="37">
        <f t="shared" si="5"/>
        <v>1</v>
      </c>
      <c r="AN8" s="105">
        <f t="shared" si="5"/>
        <v>0</v>
      </c>
      <c r="AO8" s="104">
        <f t="shared" si="5"/>
        <v>0</v>
      </c>
      <c r="AP8" s="37">
        <f t="shared" si="5"/>
        <v>0</v>
      </c>
      <c r="AQ8" s="37">
        <f t="shared" si="5"/>
        <v>0</v>
      </c>
      <c r="AR8" s="37">
        <f t="shared" si="5"/>
        <v>1</v>
      </c>
      <c r="AS8" s="37">
        <f t="shared" si="5"/>
        <v>0</v>
      </c>
      <c r="AT8" s="37">
        <f t="shared" si="5"/>
        <v>0</v>
      </c>
      <c r="AU8" s="37">
        <f t="shared" si="5"/>
        <v>0</v>
      </c>
      <c r="AV8" s="37">
        <f t="shared" si="5"/>
        <v>0</v>
      </c>
      <c r="AW8" s="37">
        <f t="shared" si="5"/>
        <v>0</v>
      </c>
      <c r="AX8" s="37">
        <f t="shared" si="5"/>
        <v>0</v>
      </c>
      <c r="AY8" s="37">
        <f t="shared" si="5"/>
        <v>0</v>
      </c>
      <c r="AZ8" s="37">
        <f t="shared" si="5"/>
        <v>0</v>
      </c>
      <c r="BA8" s="37">
        <f t="shared" si="5"/>
        <v>0</v>
      </c>
      <c r="BB8" s="37">
        <f t="shared" si="5"/>
        <v>0</v>
      </c>
      <c r="BC8" s="105">
        <f t="shared" si="5"/>
        <v>0</v>
      </c>
      <c r="BD8" s="62">
        <f t="shared" si="3"/>
        <v>11</v>
      </c>
      <c r="BE8" s="170">
        <f t="shared" si="4"/>
        <v>2.6159334126040427E-2</v>
      </c>
      <c r="BF8" s="163" t="s">
        <v>278</v>
      </c>
    </row>
    <row r="9" spans="2:58" outlineLevel="1">
      <c r="B9" s="328" t="s">
        <v>230</v>
      </c>
      <c r="C9" s="106">
        <v>0</v>
      </c>
      <c r="D9" s="38">
        <v>0</v>
      </c>
      <c r="E9" s="38">
        <v>0</v>
      </c>
      <c r="F9" s="38">
        <v>1</v>
      </c>
      <c r="G9" s="38">
        <v>0</v>
      </c>
      <c r="H9" s="38">
        <v>1</v>
      </c>
      <c r="I9" s="38">
        <v>1</v>
      </c>
      <c r="J9" s="38">
        <v>1</v>
      </c>
      <c r="K9" s="38">
        <v>1</v>
      </c>
      <c r="L9" s="107">
        <v>0</v>
      </c>
      <c r="M9" s="106">
        <v>0</v>
      </c>
      <c r="N9" s="38">
        <v>0</v>
      </c>
      <c r="O9" s="38">
        <v>0</v>
      </c>
      <c r="P9" s="38">
        <v>0</v>
      </c>
      <c r="Q9" s="38">
        <v>0</v>
      </c>
      <c r="R9" s="38">
        <v>1</v>
      </c>
      <c r="S9" s="38">
        <v>1</v>
      </c>
      <c r="T9" s="38">
        <v>0</v>
      </c>
      <c r="U9" s="38">
        <v>0</v>
      </c>
      <c r="V9" s="38">
        <v>1</v>
      </c>
      <c r="W9" s="38">
        <v>1</v>
      </c>
      <c r="X9" s="38">
        <v>0</v>
      </c>
      <c r="Y9" s="38">
        <v>0</v>
      </c>
      <c r="Z9" s="38">
        <v>0</v>
      </c>
      <c r="AA9" s="38">
        <v>0</v>
      </c>
      <c r="AB9" s="107">
        <v>0</v>
      </c>
      <c r="AC9" s="106">
        <v>0</v>
      </c>
      <c r="AD9" s="38">
        <v>0</v>
      </c>
      <c r="AE9" s="38">
        <v>0</v>
      </c>
      <c r="AF9" s="38">
        <v>0</v>
      </c>
      <c r="AG9" s="38">
        <v>0</v>
      </c>
      <c r="AH9" s="38">
        <v>0</v>
      </c>
      <c r="AI9" s="38">
        <v>0</v>
      </c>
      <c r="AJ9" s="38">
        <v>0</v>
      </c>
      <c r="AK9" s="38">
        <v>0</v>
      </c>
      <c r="AL9" s="38">
        <v>0</v>
      </c>
      <c r="AM9" s="38">
        <v>1</v>
      </c>
      <c r="AN9" s="107">
        <v>0</v>
      </c>
      <c r="AO9" s="106">
        <v>0</v>
      </c>
      <c r="AP9" s="38">
        <v>0</v>
      </c>
      <c r="AQ9" s="38">
        <v>0</v>
      </c>
      <c r="AR9" s="38">
        <v>1</v>
      </c>
      <c r="AS9" s="38">
        <v>0</v>
      </c>
      <c r="AT9" s="38">
        <v>0</v>
      </c>
      <c r="AU9" s="38">
        <v>0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0</v>
      </c>
      <c r="BC9" s="107">
        <v>0</v>
      </c>
      <c r="BD9" s="165">
        <f t="shared" si="3"/>
        <v>11</v>
      </c>
      <c r="BE9" s="169">
        <f t="shared" si="4"/>
        <v>2.6159334126040427E-2</v>
      </c>
      <c r="BF9" s="163" t="s">
        <v>278</v>
      </c>
    </row>
    <row r="10" spans="2:58" outlineLevel="1">
      <c r="B10" s="328" t="s">
        <v>231</v>
      </c>
      <c r="C10" s="106">
        <v>0</v>
      </c>
      <c r="D10" s="38">
        <v>0</v>
      </c>
      <c r="E10" s="38">
        <v>0</v>
      </c>
      <c r="F10" s="38">
        <v>1</v>
      </c>
      <c r="G10" s="38">
        <v>0</v>
      </c>
      <c r="H10" s="38">
        <v>1</v>
      </c>
      <c r="I10" s="38">
        <v>1</v>
      </c>
      <c r="J10" s="38">
        <v>1</v>
      </c>
      <c r="K10" s="38">
        <v>1</v>
      </c>
      <c r="L10" s="107">
        <v>0</v>
      </c>
      <c r="M10" s="106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38">
        <v>1</v>
      </c>
      <c r="W10" s="38">
        <v>1</v>
      </c>
      <c r="X10" s="38">
        <v>0</v>
      </c>
      <c r="Y10" s="38">
        <v>0</v>
      </c>
      <c r="Z10" s="38">
        <v>0</v>
      </c>
      <c r="AA10" s="38">
        <v>0</v>
      </c>
      <c r="AB10" s="107">
        <v>0</v>
      </c>
      <c r="AC10" s="106">
        <v>0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0</v>
      </c>
      <c r="AJ10" s="38">
        <v>0</v>
      </c>
      <c r="AK10" s="38">
        <v>0</v>
      </c>
      <c r="AL10" s="38">
        <v>0</v>
      </c>
      <c r="AM10" s="38">
        <v>1</v>
      </c>
      <c r="AN10" s="107">
        <v>0</v>
      </c>
      <c r="AO10" s="106">
        <v>0</v>
      </c>
      <c r="AP10" s="38">
        <v>0</v>
      </c>
      <c r="AQ10" s="38">
        <v>0</v>
      </c>
      <c r="AR10" s="38">
        <v>1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107">
        <v>0</v>
      </c>
      <c r="BD10" s="165">
        <f t="shared" si="3"/>
        <v>9</v>
      </c>
      <c r="BE10" s="169">
        <f t="shared" si="4"/>
        <v>2.1403091557669441E-2</v>
      </c>
      <c r="BF10" s="163" t="s">
        <v>278</v>
      </c>
    </row>
    <row r="11" spans="2:58" s="21" customFormat="1" ht="13">
      <c r="B11" s="330" t="s">
        <v>46</v>
      </c>
      <c r="C11" s="104">
        <f t="shared" ref="C11:BC11" si="6">SUM(C12)</f>
        <v>0</v>
      </c>
      <c r="D11" s="37">
        <f t="shared" si="6"/>
        <v>0</v>
      </c>
      <c r="E11" s="37">
        <f t="shared" si="6"/>
        <v>0</v>
      </c>
      <c r="F11" s="37">
        <f t="shared" si="6"/>
        <v>0</v>
      </c>
      <c r="G11" s="37">
        <f t="shared" si="6"/>
        <v>0</v>
      </c>
      <c r="H11" s="37">
        <f t="shared" si="6"/>
        <v>0</v>
      </c>
      <c r="I11" s="37">
        <f t="shared" si="6"/>
        <v>0</v>
      </c>
      <c r="J11" s="37">
        <f t="shared" si="6"/>
        <v>0</v>
      </c>
      <c r="K11" s="37">
        <f t="shared" si="6"/>
        <v>0</v>
      </c>
      <c r="L11" s="105">
        <f t="shared" si="6"/>
        <v>0</v>
      </c>
      <c r="M11" s="104">
        <f t="shared" si="6"/>
        <v>0</v>
      </c>
      <c r="N11" s="37">
        <f t="shared" si="6"/>
        <v>0</v>
      </c>
      <c r="O11" s="37">
        <f t="shared" si="6"/>
        <v>0</v>
      </c>
      <c r="P11" s="37">
        <f t="shared" si="6"/>
        <v>0</v>
      </c>
      <c r="Q11" s="37">
        <f t="shared" si="6"/>
        <v>0</v>
      </c>
      <c r="R11" s="37">
        <f t="shared" si="6"/>
        <v>0</v>
      </c>
      <c r="S11" s="37">
        <f t="shared" si="6"/>
        <v>0</v>
      </c>
      <c r="T11" s="37">
        <f t="shared" si="6"/>
        <v>0</v>
      </c>
      <c r="U11" s="37">
        <f t="shared" si="6"/>
        <v>0</v>
      </c>
      <c r="V11" s="37">
        <f t="shared" si="6"/>
        <v>0</v>
      </c>
      <c r="W11" s="37">
        <f t="shared" si="6"/>
        <v>0</v>
      </c>
      <c r="X11" s="37">
        <f t="shared" si="6"/>
        <v>0</v>
      </c>
      <c r="Y11" s="37">
        <f t="shared" si="6"/>
        <v>0</v>
      </c>
      <c r="Z11" s="37">
        <f t="shared" si="6"/>
        <v>0</v>
      </c>
      <c r="AA11" s="37">
        <f t="shared" si="6"/>
        <v>0</v>
      </c>
      <c r="AB11" s="105">
        <f t="shared" si="6"/>
        <v>0</v>
      </c>
      <c r="AC11" s="104">
        <f t="shared" si="6"/>
        <v>0</v>
      </c>
      <c r="AD11" s="37">
        <f t="shared" si="6"/>
        <v>0</v>
      </c>
      <c r="AE11" s="37">
        <f t="shared" si="6"/>
        <v>0</v>
      </c>
      <c r="AF11" s="37">
        <f t="shared" si="6"/>
        <v>0</v>
      </c>
      <c r="AG11" s="37">
        <f t="shared" si="6"/>
        <v>0</v>
      </c>
      <c r="AH11" s="37">
        <f t="shared" si="6"/>
        <v>0</v>
      </c>
      <c r="AI11" s="37">
        <f t="shared" si="6"/>
        <v>0</v>
      </c>
      <c r="AJ11" s="37">
        <f t="shared" si="6"/>
        <v>0</v>
      </c>
      <c r="AK11" s="37">
        <f t="shared" si="6"/>
        <v>0</v>
      </c>
      <c r="AL11" s="37">
        <f t="shared" si="6"/>
        <v>0</v>
      </c>
      <c r="AM11" s="37">
        <f t="shared" si="6"/>
        <v>0</v>
      </c>
      <c r="AN11" s="105">
        <f t="shared" si="6"/>
        <v>0</v>
      </c>
      <c r="AO11" s="104">
        <f t="shared" si="6"/>
        <v>0</v>
      </c>
      <c r="AP11" s="37">
        <f t="shared" si="6"/>
        <v>0</v>
      </c>
      <c r="AQ11" s="37">
        <f t="shared" si="6"/>
        <v>0</v>
      </c>
      <c r="AR11" s="37">
        <f t="shared" si="6"/>
        <v>0</v>
      </c>
      <c r="AS11" s="37">
        <f t="shared" si="6"/>
        <v>0</v>
      </c>
      <c r="AT11" s="37">
        <f t="shared" si="6"/>
        <v>0</v>
      </c>
      <c r="AU11" s="37">
        <f t="shared" si="6"/>
        <v>0</v>
      </c>
      <c r="AV11" s="37">
        <f t="shared" si="6"/>
        <v>0</v>
      </c>
      <c r="AW11" s="37">
        <f t="shared" si="6"/>
        <v>0</v>
      </c>
      <c r="AX11" s="37">
        <f t="shared" si="6"/>
        <v>0</v>
      </c>
      <c r="AY11" s="37">
        <f t="shared" si="6"/>
        <v>0</v>
      </c>
      <c r="AZ11" s="37">
        <f t="shared" si="6"/>
        <v>0</v>
      </c>
      <c r="BA11" s="37">
        <f t="shared" si="6"/>
        <v>0</v>
      </c>
      <c r="BB11" s="37">
        <f t="shared" si="6"/>
        <v>0</v>
      </c>
      <c r="BC11" s="105">
        <f t="shared" si="6"/>
        <v>0</v>
      </c>
      <c r="BD11" s="62">
        <f t="shared" si="3"/>
        <v>0</v>
      </c>
      <c r="BE11" s="170">
        <f t="shared" si="4"/>
        <v>0</v>
      </c>
      <c r="BF11" s="21" t="s">
        <v>279</v>
      </c>
    </row>
    <row r="12" spans="2:58" outlineLevel="1">
      <c r="B12" s="328" t="s">
        <v>47</v>
      </c>
      <c r="C12" s="106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107">
        <v>0</v>
      </c>
      <c r="M12" s="106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107">
        <v>0</v>
      </c>
      <c r="AC12" s="106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0</v>
      </c>
      <c r="AM12" s="38">
        <v>0</v>
      </c>
      <c r="AN12" s="107">
        <v>0</v>
      </c>
      <c r="AO12" s="106">
        <v>0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</v>
      </c>
      <c r="BC12" s="107">
        <v>0</v>
      </c>
      <c r="BD12" s="165">
        <f t="shared" si="3"/>
        <v>0</v>
      </c>
      <c r="BE12" s="169">
        <f t="shared" si="4"/>
        <v>0</v>
      </c>
      <c r="BF12" s="163" t="s">
        <v>279</v>
      </c>
    </row>
    <row r="13" spans="2:58" s="21" customFormat="1" ht="13">
      <c r="B13" s="330" t="s">
        <v>295</v>
      </c>
      <c r="C13" s="104">
        <f t="shared" ref="C13:R13" si="7">SUM(C14:C14)</f>
        <v>0</v>
      </c>
      <c r="D13" s="37">
        <f t="shared" si="7"/>
        <v>1</v>
      </c>
      <c r="E13" s="37">
        <f t="shared" si="7"/>
        <v>1</v>
      </c>
      <c r="F13" s="37">
        <f t="shared" si="7"/>
        <v>0</v>
      </c>
      <c r="G13" s="37">
        <f t="shared" si="7"/>
        <v>0</v>
      </c>
      <c r="H13" s="37">
        <f t="shared" si="7"/>
        <v>0</v>
      </c>
      <c r="I13" s="37">
        <f t="shared" si="7"/>
        <v>0</v>
      </c>
      <c r="J13" s="37">
        <f t="shared" si="7"/>
        <v>0</v>
      </c>
      <c r="K13" s="37">
        <f t="shared" si="7"/>
        <v>1</v>
      </c>
      <c r="L13" s="105">
        <f t="shared" si="7"/>
        <v>1</v>
      </c>
      <c r="M13" s="104">
        <f t="shared" si="7"/>
        <v>0</v>
      </c>
      <c r="N13" s="37">
        <f t="shared" si="7"/>
        <v>0</v>
      </c>
      <c r="O13" s="37">
        <f t="shared" si="7"/>
        <v>0</v>
      </c>
      <c r="P13" s="37">
        <f t="shared" si="7"/>
        <v>0</v>
      </c>
      <c r="Q13" s="37">
        <f t="shared" si="7"/>
        <v>0</v>
      </c>
      <c r="R13" s="37">
        <f t="shared" si="7"/>
        <v>0</v>
      </c>
      <c r="S13" s="37">
        <f t="shared" ref="S13:AB13" si="8">SUM(S14:S14)</f>
        <v>0</v>
      </c>
      <c r="T13" s="37">
        <f t="shared" si="8"/>
        <v>0</v>
      </c>
      <c r="U13" s="37">
        <f t="shared" si="8"/>
        <v>0</v>
      </c>
      <c r="V13" s="37">
        <f t="shared" si="8"/>
        <v>1</v>
      </c>
      <c r="W13" s="37">
        <f t="shared" si="8"/>
        <v>0</v>
      </c>
      <c r="X13" s="37">
        <f t="shared" si="8"/>
        <v>0</v>
      </c>
      <c r="Y13" s="37">
        <f t="shared" si="8"/>
        <v>0</v>
      </c>
      <c r="Z13" s="37">
        <f t="shared" si="8"/>
        <v>0</v>
      </c>
      <c r="AA13" s="37">
        <f t="shared" si="8"/>
        <v>0</v>
      </c>
      <c r="AB13" s="105">
        <f t="shared" si="8"/>
        <v>1</v>
      </c>
      <c r="AC13" s="104">
        <f>SUM(AC14:AC14)</f>
        <v>0</v>
      </c>
      <c r="AD13" s="37">
        <f>SUM(AD14:AD14)</f>
        <v>0</v>
      </c>
      <c r="AE13" s="37">
        <f>SUM(AE14:AE14)</f>
        <v>0</v>
      </c>
      <c r="AF13" s="37">
        <f t="shared" ref="AF13:AY13" si="9">SUM(AF14:AF14)</f>
        <v>0</v>
      </c>
      <c r="AG13" s="37">
        <f t="shared" si="9"/>
        <v>0</v>
      </c>
      <c r="AH13" s="37">
        <f t="shared" si="9"/>
        <v>0</v>
      </c>
      <c r="AI13" s="37">
        <f t="shared" si="9"/>
        <v>0</v>
      </c>
      <c r="AJ13" s="37">
        <f t="shared" si="9"/>
        <v>0</v>
      </c>
      <c r="AK13" s="37">
        <f t="shared" si="9"/>
        <v>0</v>
      </c>
      <c r="AL13" s="37">
        <f t="shared" si="9"/>
        <v>0</v>
      </c>
      <c r="AM13" s="37">
        <f t="shared" si="9"/>
        <v>0</v>
      </c>
      <c r="AN13" s="105">
        <f t="shared" si="9"/>
        <v>0</v>
      </c>
      <c r="AO13" s="104">
        <f t="shared" si="9"/>
        <v>0</v>
      </c>
      <c r="AP13" s="37">
        <f t="shared" si="9"/>
        <v>0</v>
      </c>
      <c r="AQ13" s="37">
        <f t="shared" si="9"/>
        <v>1</v>
      </c>
      <c r="AR13" s="37">
        <f t="shared" si="9"/>
        <v>0</v>
      </c>
      <c r="AS13" s="37">
        <f t="shared" si="9"/>
        <v>0</v>
      </c>
      <c r="AT13" s="37">
        <f t="shared" si="9"/>
        <v>0</v>
      </c>
      <c r="AU13" s="37">
        <f t="shared" si="9"/>
        <v>0</v>
      </c>
      <c r="AV13" s="37">
        <f t="shared" si="9"/>
        <v>0</v>
      </c>
      <c r="AW13" s="37">
        <f t="shared" si="9"/>
        <v>0</v>
      </c>
      <c r="AX13" s="37">
        <f t="shared" si="9"/>
        <v>0</v>
      </c>
      <c r="AY13" s="37">
        <f t="shared" si="9"/>
        <v>0</v>
      </c>
      <c r="AZ13" s="37">
        <f>SUM(AZ14:AZ14)</f>
        <v>0</v>
      </c>
      <c r="BA13" s="37">
        <f>SUM(BA14:BA14)</f>
        <v>0</v>
      </c>
      <c r="BB13" s="37">
        <f>SUM(BB14:BB14)</f>
        <v>0</v>
      </c>
      <c r="BC13" s="105">
        <f>SUM(BC14:BC14)</f>
        <v>0</v>
      </c>
      <c r="BD13" s="62">
        <f t="shared" si="3"/>
        <v>7</v>
      </c>
      <c r="BE13" s="170">
        <f t="shared" si="4"/>
        <v>1.6646848989298454E-2</v>
      </c>
      <c r="BF13" s="164" t="s">
        <v>278</v>
      </c>
    </row>
    <row r="14" spans="2:58" outlineLevel="1">
      <c r="B14" s="328" t="s">
        <v>296</v>
      </c>
      <c r="C14" s="106">
        <v>0</v>
      </c>
      <c r="D14" s="38">
        <v>1</v>
      </c>
      <c r="E14" s="38">
        <v>1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1</v>
      </c>
      <c r="L14" s="107">
        <v>1</v>
      </c>
      <c r="M14" s="106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1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107">
        <v>1</v>
      </c>
      <c r="AC14" s="106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107">
        <v>0</v>
      </c>
      <c r="AO14" s="106">
        <v>0</v>
      </c>
      <c r="AP14" s="38">
        <v>0</v>
      </c>
      <c r="AQ14" s="38">
        <v>1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107">
        <v>0</v>
      </c>
      <c r="BD14" s="165">
        <f t="shared" si="3"/>
        <v>7</v>
      </c>
      <c r="BE14" s="169">
        <f t="shared" si="4"/>
        <v>1.6646848989298454E-2</v>
      </c>
      <c r="BF14" s="163" t="s">
        <v>278</v>
      </c>
    </row>
    <row r="15" spans="2:58" s="21" customFormat="1" ht="13">
      <c r="B15" s="330" t="s">
        <v>297</v>
      </c>
      <c r="C15" s="104">
        <f t="shared" ref="C15:R15" si="10">SUM(C16:C16)</f>
        <v>0</v>
      </c>
      <c r="D15" s="37">
        <f t="shared" si="10"/>
        <v>1</v>
      </c>
      <c r="E15" s="37">
        <f t="shared" si="10"/>
        <v>1</v>
      </c>
      <c r="F15" s="37">
        <f t="shared" si="10"/>
        <v>0</v>
      </c>
      <c r="G15" s="37">
        <f t="shared" si="10"/>
        <v>0</v>
      </c>
      <c r="H15" s="37">
        <f t="shared" si="10"/>
        <v>0</v>
      </c>
      <c r="I15" s="37">
        <f t="shared" si="10"/>
        <v>0</v>
      </c>
      <c r="J15" s="37">
        <f t="shared" si="10"/>
        <v>0</v>
      </c>
      <c r="K15" s="37">
        <f t="shared" si="10"/>
        <v>1</v>
      </c>
      <c r="L15" s="105">
        <f t="shared" si="10"/>
        <v>1</v>
      </c>
      <c r="M15" s="104">
        <f t="shared" si="10"/>
        <v>0</v>
      </c>
      <c r="N15" s="37">
        <f t="shared" si="10"/>
        <v>0</v>
      </c>
      <c r="O15" s="37">
        <f t="shared" si="10"/>
        <v>0</v>
      </c>
      <c r="P15" s="37">
        <f t="shared" si="10"/>
        <v>0</v>
      </c>
      <c r="Q15" s="37">
        <f t="shared" si="10"/>
        <v>0</v>
      </c>
      <c r="R15" s="37">
        <f t="shared" si="10"/>
        <v>0</v>
      </c>
      <c r="S15" s="37">
        <f t="shared" ref="S15:AB15" si="11">SUM(S16:S16)</f>
        <v>0</v>
      </c>
      <c r="T15" s="37">
        <f t="shared" si="11"/>
        <v>0</v>
      </c>
      <c r="U15" s="37">
        <f t="shared" si="11"/>
        <v>0</v>
      </c>
      <c r="V15" s="37">
        <f t="shared" si="11"/>
        <v>0</v>
      </c>
      <c r="W15" s="37">
        <f t="shared" si="11"/>
        <v>0</v>
      </c>
      <c r="X15" s="37">
        <f t="shared" si="11"/>
        <v>0</v>
      </c>
      <c r="Y15" s="37">
        <f t="shared" si="11"/>
        <v>0</v>
      </c>
      <c r="Z15" s="37">
        <f t="shared" si="11"/>
        <v>0</v>
      </c>
      <c r="AA15" s="37">
        <f t="shared" si="11"/>
        <v>0</v>
      </c>
      <c r="AB15" s="105">
        <f t="shared" si="11"/>
        <v>1</v>
      </c>
      <c r="AC15" s="104">
        <f>SUM(AC16:AC16)</f>
        <v>0</v>
      </c>
      <c r="AD15" s="37">
        <f>SUM(AD16:AD16)</f>
        <v>0</v>
      </c>
      <c r="AE15" s="37">
        <f>SUM(AE16:AE16)</f>
        <v>0</v>
      </c>
      <c r="AF15" s="37">
        <f t="shared" ref="AF15:AY15" si="12">SUM(AF16:AF16)</f>
        <v>0</v>
      </c>
      <c r="AG15" s="37">
        <f t="shared" si="12"/>
        <v>0</v>
      </c>
      <c r="AH15" s="37">
        <f t="shared" si="12"/>
        <v>0</v>
      </c>
      <c r="AI15" s="37">
        <f t="shared" si="12"/>
        <v>0</v>
      </c>
      <c r="AJ15" s="37">
        <f t="shared" si="12"/>
        <v>0</v>
      </c>
      <c r="AK15" s="37">
        <f t="shared" si="12"/>
        <v>1</v>
      </c>
      <c r="AL15" s="37">
        <f t="shared" si="12"/>
        <v>0</v>
      </c>
      <c r="AM15" s="37">
        <f t="shared" si="12"/>
        <v>0</v>
      </c>
      <c r="AN15" s="105">
        <f t="shared" si="12"/>
        <v>0</v>
      </c>
      <c r="AO15" s="104">
        <f t="shared" si="12"/>
        <v>0</v>
      </c>
      <c r="AP15" s="37">
        <f t="shared" si="12"/>
        <v>0</v>
      </c>
      <c r="AQ15" s="37">
        <f t="shared" si="12"/>
        <v>0</v>
      </c>
      <c r="AR15" s="37">
        <f t="shared" si="12"/>
        <v>0</v>
      </c>
      <c r="AS15" s="37">
        <f t="shared" si="12"/>
        <v>0</v>
      </c>
      <c r="AT15" s="37">
        <f t="shared" si="12"/>
        <v>0</v>
      </c>
      <c r="AU15" s="37">
        <f t="shared" si="12"/>
        <v>0</v>
      </c>
      <c r="AV15" s="37">
        <f t="shared" si="12"/>
        <v>0</v>
      </c>
      <c r="AW15" s="37">
        <f t="shared" si="12"/>
        <v>0</v>
      </c>
      <c r="AX15" s="37">
        <f t="shared" si="12"/>
        <v>0</v>
      </c>
      <c r="AY15" s="37">
        <f t="shared" si="12"/>
        <v>0</v>
      </c>
      <c r="AZ15" s="37">
        <f>SUM(AZ16:AZ16)</f>
        <v>0</v>
      </c>
      <c r="BA15" s="37">
        <f>SUM(BA16:BA16)</f>
        <v>0</v>
      </c>
      <c r="BB15" s="37">
        <f>SUM(BB16:BB16)</f>
        <v>0</v>
      </c>
      <c r="BC15" s="105">
        <f>SUM(BC16:BC16)</f>
        <v>0</v>
      </c>
      <c r="BD15" s="62">
        <f t="shared" si="3"/>
        <v>6</v>
      </c>
      <c r="BE15" s="170">
        <f t="shared" si="4"/>
        <v>1.4268727705112961E-2</v>
      </c>
      <c r="BF15" s="163" t="s">
        <v>278</v>
      </c>
    </row>
    <row r="16" spans="2:58" outlineLevel="1">
      <c r="B16" s="328" t="s">
        <v>298</v>
      </c>
      <c r="C16" s="106">
        <v>0</v>
      </c>
      <c r="D16" s="38">
        <v>1</v>
      </c>
      <c r="E16" s="38">
        <v>1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1</v>
      </c>
      <c r="L16" s="107">
        <v>1</v>
      </c>
      <c r="M16" s="106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107">
        <v>1</v>
      </c>
      <c r="AC16" s="106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38">
        <v>0</v>
      </c>
      <c r="AJ16" s="38">
        <v>0</v>
      </c>
      <c r="AK16" s="38">
        <v>1</v>
      </c>
      <c r="AL16" s="38">
        <v>0</v>
      </c>
      <c r="AM16" s="38">
        <v>0</v>
      </c>
      <c r="AN16" s="107">
        <v>0</v>
      </c>
      <c r="AO16" s="106">
        <v>0</v>
      </c>
      <c r="AP16" s="38">
        <v>0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 s="38">
        <v>0</v>
      </c>
      <c r="AZ16" s="38">
        <v>0</v>
      </c>
      <c r="BA16" s="38">
        <v>0</v>
      </c>
      <c r="BB16" s="38">
        <v>0</v>
      </c>
      <c r="BC16" s="107">
        <v>0</v>
      </c>
      <c r="BD16" s="165">
        <f t="shared" si="3"/>
        <v>6</v>
      </c>
      <c r="BE16" s="169">
        <f t="shared" si="4"/>
        <v>1.4268727705112961E-2</v>
      </c>
      <c r="BF16" s="163" t="s">
        <v>278</v>
      </c>
    </row>
    <row r="17" spans="2:58" s="21" customFormat="1" ht="13">
      <c r="B17" s="330" t="s">
        <v>300</v>
      </c>
      <c r="C17" s="104">
        <f t="shared" ref="C17:BC17" si="13">SUM(C18:C22)</f>
        <v>5</v>
      </c>
      <c r="D17" s="37">
        <f t="shared" si="13"/>
        <v>5</v>
      </c>
      <c r="E17" s="37">
        <f t="shared" si="13"/>
        <v>2</v>
      </c>
      <c r="F17" s="37">
        <f t="shared" si="13"/>
        <v>0</v>
      </c>
      <c r="G17" s="37">
        <f t="shared" si="13"/>
        <v>0</v>
      </c>
      <c r="H17" s="37">
        <f t="shared" si="13"/>
        <v>0</v>
      </c>
      <c r="I17" s="37">
        <f t="shared" si="13"/>
        <v>0</v>
      </c>
      <c r="J17" s="37">
        <f t="shared" si="13"/>
        <v>0</v>
      </c>
      <c r="K17" s="37">
        <f t="shared" si="13"/>
        <v>5</v>
      </c>
      <c r="L17" s="105">
        <f t="shared" si="13"/>
        <v>5</v>
      </c>
      <c r="M17" s="104">
        <f t="shared" si="13"/>
        <v>0</v>
      </c>
      <c r="N17" s="37">
        <f t="shared" si="13"/>
        <v>0</v>
      </c>
      <c r="O17" s="37">
        <f t="shared" si="13"/>
        <v>0</v>
      </c>
      <c r="P17" s="37">
        <f t="shared" ref="P17:AB17" si="14">SUM(P18:P22)</f>
        <v>0</v>
      </c>
      <c r="Q17" s="37">
        <f t="shared" si="14"/>
        <v>0</v>
      </c>
      <c r="R17" s="37">
        <f t="shared" si="14"/>
        <v>0</v>
      </c>
      <c r="S17" s="37">
        <f t="shared" si="14"/>
        <v>0</v>
      </c>
      <c r="T17" s="37">
        <f t="shared" si="14"/>
        <v>0</v>
      </c>
      <c r="U17" s="37">
        <f t="shared" si="14"/>
        <v>0</v>
      </c>
      <c r="V17" s="37">
        <f t="shared" si="14"/>
        <v>2</v>
      </c>
      <c r="W17" s="37">
        <f t="shared" si="14"/>
        <v>0</v>
      </c>
      <c r="X17" s="37">
        <f t="shared" si="14"/>
        <v>0</v>
      </c>
      <c r="Y17" s="37">
        <f t="shared" si="14"/>
        <v>0</v>
      </c>
      <c r="Z17" s="37">
        <f t="shared" si="14"/>
        <v>1</v>
      </c>
      <c r="AA17" s="37">
        <f t="shared" si="14"/>
        <v>0</v>
      </c>
      <c r="AB17" s="105">
        <f t="shared" si="14"/>
        <v>5</v>
      </c>
      <c r="AC17" s="104">
        <f t="shared" si="13"/>
        <v>0</v>
      </c>
      <c r="AD17" s="37">
        <f t="shared" si="13"/>
        <v>0</v>
      </c>
      <c r="AE17" s="37">
        <f t="shared" si="13"/>
        <v>0</v>
      </c>
      <c r="AF17" s="37">
        <f t="shared" ref="AF17:AY17" si="15">SUM(AF18:AF22)</f>
        <v>0</v>
      </c>
      <c r="AG17" s="37">
        <f t="shared" si="15"/>
        <v>0</v>
      </c>
      <c r="AH17" s="37">
        <f t="shared" si="15"/>
        <v>0</v>
      </c>
      <c r="AI17" s="37">
        <f t="shared" si="15"/>
        <v>0</v>
      </c>
      <c r="AJ17" s="37">
        <f t="shared" si="15"/>
        <v>0</v>
      </c>
      <c r="AK17" s="37">
        <f t="shared" si="15"/>
        <v>0</v>
      </c>
      <c r="AL17" s="37">
        <f t="shared" si="15"/>
        <v>0</v>
      </c>
      <c r="AM17" s="37">
        <f t="shared" si="15"/>
        <v>0</v>
      </c>
      <c r="AN17" s="105">
        <f t="shared" si="15"/>
        <v>0</v>
      </c>
      <c r="AO17" s="104">
        <f t="shared" si="15"/>
        <v>0</v>
      </c>
      <c r="AP17" s="37">
        <f t="shared" si="15"/>
        <v>0</v>
      </c>
      <c r="AQ17" s="37">
        <f t="shared" si="15"/>
        <v>2</v>
      </c>
      <c r="AR17" s="37">
        <f t="shared" si="15"/>
        <v>0</v>
      </c>
      <c r="AS17" s="37">
        <f t="shared" si="15"/>
        <v>0</v>
      </c>
      <c r="AT17" s="37">
        <f t="shared" si="15"/>
        <v>0</v>
      </c>
      <c r="AU17" s="37">
        <f t="shared" si="15"/>
        <v>1</v>
      </c>
      <c r="AV17" s="37">
        <f t="shared" si="15"/>
        <v>0</v>
      </c>
      <c r="AW17" s="37">
        <f t="shared" si="15"/>
        <v>0</v>
      </c>
      <c r="AX17" s="37">
        <f t="shared" si="15"/>
        <v>0</v>
      </c>
      <c r="AY17" s="37">
        <f t="shared" si="15"/>
        <v>0</v>
      </c>
      <c r="AZ17" s="37">
        <f t="shared" si="13"/>
        <v>0</v>
      </c>
      <c r="BA17" s="37">
        <f t="shared" si="13"/>
        <v>0</v>
      </c>
      <c r="BB17" s="37">
        <f t="shared" si="13"/>
        <v>0</v>
      </c>
      <c r="BC17" s="105">
        <f t="shared" si="13"/>
        <v>0</v>
      </c>
      <c r="BD17" s="62">
        <f t="shared" si="3"/>
        <v>33</v>
      </c>
      <c r="BE17" s="170">
        <f t="shared" si="4"/>
        <v>7.8478002378121289E-2</v>
      </c>
      <c r="BF17" s="163" t="s">
        <v>278</v>
      </c>
    </row>
    <row r="18" spans="2:58" outlineLevel="1">
      <c r="B18" s="328" t="s">
        <v>301</v>
      </c>
      <c r="C18" s="106">
        <v>1</v>
      </c>
      <c r="D18" s="38">
        <v>1</v>
      </c>
      <c r="E18" s="38">
        <v>1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1</v>
      </c>
      <c r="L18" s="107">
        <v>1</v>
      </c>
      <c r="M18" s="106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107">
        <v>1</v>
      </c>
      <c r="AC18" s="106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  <c r="AI18" s="38">
        <v>0</v>
      </c>
      <c r="AJ18" s="38">
        <v>0</v>
      </c>
      <c r="AK18" s="38">
        <v>0</v>
      </c>
      <c r="AL18" s="38">
        <v>0</v>
      </c>
      <c r="AM18" s="38">
        <v>0</v>
      </c>
      <c r="AN18" s="107">
        <v>0</v>
      </c>
      <c r="AO18" s="106">
        <v>0</v>
      </c>
      <c r="AP18" s="38">
        <v>0</v>
      </c>
      <c r="AQ18" s="38">
        <v>1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8">
        <v>0</v>
      </c>
      <c r="AZ18" s="38">
        <v>0</v>
      </c>
      <c r="BA18" s="38">
        <v>0</v>
      </c>
      <c r="BB18" s="38">
        <v>0</v>
      </c>
      <c r="BC18" s="107">
        <v>0</v>
      </c>
      <c r="BD18" s="165">
        <f t="shared" si="3"/>
        <v>7</v>
      </c>
      <c r="BE18" s="169">
        <f t="shared" si="4"/>
        <v>1.6646848989298454E-2</v>
      </c>
      <c r="BF18" s="163" t="s">
        <v>278</v>
      </c>
    </row>
    <row r="19" spans="2:58" outlineLevel="1">
      <c r="B19" s="328" t="s">
        <v>302</v>
      </c>
      <c r="C19" s="106">
        <v>1</v>
      </c>
      <c r="D19" s="38">
        <v>1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1</v>
      </c>
      <c r="L19" s="107">
        <v>1</v>
      </c>
      <c r="M19" s="106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107">
        <v>1</v>
      </c>
      <c r="AC19" s="106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107">
        <v>0</v>
      </c>
      <c r="AO19" s="106">
        <v>0</v>
      </c>
      <c r="AP19" s="38">
        <v>0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107">
        <v>0</v>
      </c>
      <c r="BD19" s="165">
        <f t="shared" si="3"/>
        <v>5</v>
      </c>
      <c r="BE19" s="169">
        <f t="shared" si="4"/>
        <v>1.1890606420927468E-2</v>
      </c>
      <c r="BF19" s="163"/>
    </row>
    <row r="20" spans="2:58" outlineLevel="1">
      <c r="B20" s="328" t="s">
        <v>303</v>
      </c>
      <c r="C20" s="106">
        <v>1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1</v>
      </c>
      <c r="L20" s="107">
        <v>1</v>
      </c>
      <c r="M20" s="106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1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107">
        <v>1</v>
      </c>
      <c r="AC20" s="106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107">
        <v>0</v>
      </c>
      <c r="AO20" s="106">
        <v>0</v>
      </c>
      <c r="AP20" s="38">
        <v>0</v>
      </c>
      <c r="AQ20" s="38">
        <v>1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107">
        <v>0</v>
      </c>
      <c r="BD20" s="165">
        <f t="shared" si="3"/>
        <v>7</v>
      </c>
      <c r="BE20" s="169">
        <f t="shared" si="4"/>
        <v>1.6646848989298454E-2</v>
      </c>
      <c r="BF20" s="163"/>
    </row>
    <row r="21" spans="2:58" outlineLevel="1">
      <c r="B21" s="328" t="s">
        <v>305</v>
      </c>
      <c r="C21" s="106">
        <v>1</v>
      </c>
      <c r="D21" s="38">
        <v>1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  <c r="L21" s="107">
        <v>1</v>
      </c>
      <c r="M21" s="106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1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107">
        <v>1</v>
      </c>
      <c r="AC21" s="106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107">
        <v>0</v>
      </c>
      <c r="AO21" s="106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107">
        <v>0</v>
      </c>
      <c r="BD21" s="165">
        <f t="shared" si="3"/>
        <v>6</v>
      </c>
      <c r="BE21" s="169">
        <f t="shared" si="4"/>
        <v>1.4268727705112961E-2</v>
      </c>
      <c r="BF21" s="163" t="s">
        <v>278</v>
      </c>
    </row>
    <row r="22" spans="2:58" outlineLevel="1">
      <c r="B22" s="328" t="s">
        <v>306</v>
      </c>
      <c r="C22" s="106">
        <v>1</v>
      </c>
      <c r="D22" s="38">
        <v>1</v>
      </c>
      <c r="E22" s="38">
        <v>1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1</v>
      </c>
      <c r="L22" s="107">
        <v>1</v>
      </c>
      <c r="M22" s="106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1</v>
      </c>
      <c r="AA22" s="38">
        <v>0</v>
      </c>
      <c r="AB22" s="107">
        <v>1</v>
      </c>
      <c r="AC22" s="106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107">
        <v>0</v>
      </c>
      <c r="AO22" s="106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1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107">
        <v>0</v>
      </c>
      <c r="BD22" s="165">
        <f t="shared" si="3"/>
        <v>8</v>
      </c>
      <c r="BE22" s="169">
        <f t="shared" si="4"/>
        <v>1.9024970273483946E-2</v>
      </c>
      <c r="BF22" s="163" t="s">
        <v>278</v>
      </c>
    </row>
    <row r="23" spans="2:58" s="21" customFormat="1" ht="13">
      <c r="B23" s="330" t="s">
        <v>309</v>
      </c>
      <c r="C23" s="104">
        <f t="shared" ref="C23:BD23" si="16">SUM(C24:C24)</f>
        <v>1</v>
      </c>
      <c r="D23" s="37">
        <f t="shared" si="16"/>
        <v>1</v>
      </c>
      <c r="E23" s="37">
        <f t="shared" si="16"/>
        <v>1</v>
      </c>
      <c r="F23" s="37">
        <f t="shared" si="16"/>
        <v>0</v>
      </c>
      <c r="G23" s="37">
        <f t="shared" si="16"/>
        <v>0</v>
      </c>
      <c r="H23" s="37">
        <f t="shared" si="16"/>
        <v>0</v>
      </c>
      <c r="I23" s="37">
        <f t="shared" si="16"/>
        <v>0</v>
      </c>
      <c r="J23" s="37">
        <f t="shared" si="16"/>
        <v>0</v>
      </c>
      <c r="K23" s="37">
        <f t="shared" si="16"/>
        <v>1</v>
      </c>
      <c r="L23" s="105">
        <f t="shared" si="16"/>
        <v>1</v>
      </c>
      <c r="M23" s="104">
        <f t="shared" si="16"/>
        <v>0</v>
      </c>
      <c r="N23" s="37">
        <f t="shared" si="16"/>
        <v>0</v>
      </c>
      <c r="O23" s="37">
        <f t="shared" si="16"/>
        <v>0</v>
      </c>
      <c r="P23" s="37">
        <f t="shared" si="16"/>
        <v>0</v>
      </c>
      <c r="Q23" s="37">
        <f t="shared" si="16"/>
        <v>0</v>
      </c>
      <c r="R23" s="37">
        <f t="shared" si="16"/>
        <v>0</v>
      </c>
      <c r="S23" s="37">
        <f t="shared" ref="S23" si="17">SUM(S24:S24)</f>
        <v>0</v>
      </c>
      <c r="T23" s="37">
        <f t="shared" ref="T23" si="18">SUM(T24:T24)</f>
        <v>0</v>
      </c>
      <c r="U23" s="37">
        <f t="shared" ref="U23" si="19">SUM(U24:U24)</f>
        <v>0</v>
      </c>
      <c r="V23" s="37">
        <f t="shared" ref="V23" si="20">SUM(V24:V24)</f>
        <v>1</v>
      </c>
      <c r="W23" s="37">
        <f t="shared" ref="W23" si="21">SUM(W24:W24)</f>
        <v>0</v>
      </c>
      <c r="X23" s="37">
        <f t="shared" ref="X23" si="22">SUM(X24:X24)</f>
        <v>0</v>
      </c>
      <c r="Y23" s="37">
        <f t="shared" ref="Y23" si="23">SUM(Y24:Y24)</f>
        <v>0</v>
      </c>
      <c r="Z23" s="37">
        <f t="shared" ref="Z23" si="24">SUM(Z24:Z24)</f>
        <v>0</v>
      </c>
      <c r="AA23" s="37">
        <f t="shared" ref="AA23" si="25">SUM(AA24:AA24)</f>
        <v>0</v>
      </c>
      <c r="AB23" s="105">
        <f t="shared" ref="AB23" si="26">SUM(AB24:AB24)</f>
        <v>1</v>
      </c>
      <c r="AC23" s="104">
        <f t="shared" si="16"/>
        <v>0</v>
      </c>
      <c r="AD23" s="37">
        <f t="shared" si="16"/>
        <v>0</v>
      </c>
      <c r="AE23" s="37">
        <f t="shared" si="16"/>
        <v>0</v>
      </c>
      <c r="AF23" s="37">
        <f t="shared" ref="AF23" si="27">SUM(AF24:AF24)</f>
        <v>0</v>
      </c>
      <c r="AG23" s="37">
        <f t="shared" ref="AG23" si="28">SUM(AG24:AG24)</f>
        <v>0</v>
      </c>
      <c r="AH23" s="37">
        <f t="shared" ref="AH23" si="29">SUM(AH24:AH24)</f>
        <v>0</v>
      </c>
      <c r="AI23" s="37">
        <f t="shared" ref="AI23" si="30">SUM(AI24:AI24)</f>
        <v>0</v>
      </c>
      <c r="AJ23" s="37">
        <f t="shared" ref="AJ23" si="31">SUM(AJ24:AJ24)</f>
        <v>0</v>
      </c>
      <c r="AK23" s="37">
        <f t="shared" ref="AK23" si="32">SUM(AK24:AK24)</f>
        <v>0</v>
      </c>
      <c r="AL23" s="37">
        <f t="shared" ref="AL23" si="33">SUM(AL24:AL24)</f>
        <v>0</v>
      </c>
      <c r="AM23" s="37">
        <f t="shared" ref="AM23" si="34">SUM(AM24:AM24)</f>
        <v>0</v>
      </c>
      <c r="AN23" s="105">
        <f t="shared" ref="AN23" si="35">SUM(AN24:AN24)</f>
        <v>0</v>
      </c>
      <c r="AO23" s="104">
        <f t="shared" ref="AO23" si="36">SUM(AO24:AO24)</f>
        <v>0</v>
      </c>
      <c r="AP23" s="37">
        <f t="shared" ref="AP23" si="37">SUM(AP24:AP24)</f>
        <v>0</v>
      </c>
      <c r="AQ23" s="37">
        <f t="shared" ref="AQ23" si="38">SUM(AQ24:AQ24)</f>
        <v>0</v>
      </c>
      <c r="AR23" s="37">
        <f t="shared" ref="AR23" si="39">SUM(AR24:AR24)</f>
        <v>0</v>
      </c>
      <c r="AS23" s="37">
        <f t="shared" ref="AS23" si="40">SUM(AS24:AS24)</f>
        <v>0</v>
      </c>
      <c r="AT23" s="37">
        <f t="shared" ref="AT23" si="41">SUM(AT24:AT24)</f>
        <v>0</v>
      </c>
      <c r="AU23" s="37">
        <f t="shared" ref="AU23" si="42">SUM(AU24:AU24)</f>
        <v>1</v>
      </c>
      <c r="AV23" s="37">
        <f t="shared" ref="AV23" si="43">SUM(AV24:AV24)</f>
        <v>0</v>
      </c>
      <c r="AW23" s="37">
        <f t="shared" ref="AW23" si="44">SUM(AW24:AW24)</f>
        <v>0</v>
      </c>
      <c r="AX23" s="37">
        <f t="shared" ref="AX23" si="45">SUM(AX24:AX24)</f>
        <v>0</v>
      </c>
      <c r="AY23" s="37">
        <f t="shared" ref="AY23" si="46">SUM(AY24:AY24)</f>
        <v>0</v>
      </c>
      <c r="AZ23" s="37">
        <f t="shared" si="16"/>
        <v>0</v>
      </c>
      <c r="BA23" s="37">
        <f t="shared" si="16"/>
        <v>0</v>
      </c>
      <c r="BB23" s="37">
        <f t="shared" si="16"/>
        <v>1</v>
      </c>
      <c r="BC23" s="105">
        <f t="shared" si="16"/>
        <v>0</v>
      </c>
      <c r="BD23" s="62">
        <f t="shared" si="16"/>
        <v>9</v>
      </c>
      <c r="BE23" s="170">
        <f t="shared" si="4"/>
        <v>2.1403091557669441E-2</v>
      </c>
      <c r="BF23" s="163" t="s">
        <v>278</v>
      </c>
    </row>
    <row r="24" spans="2:58" outlineLevel="1">
      <c r="B24" s="328" t="s">
        <v>310</v>
      </c>
      <c r="C24" s="106">
        <v>1</v>
      </c>
      <c r="D24" s="38">
        <v>1</v>
      </c>
      <c r="E24" s="38">
        <v>1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1</v>
      </c>
      <c r="L24" s="107">
        <v>1</v>
      </c>
      <c r="M24" s="106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1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107">
        <v>1</v>
      </c>
      <c r="AC24" s="106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107">
        <v>0</v>
      </c>
      <c r="AO24" s="106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1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1</v>
      </c>
      <c r="BC24" s="107">
        <v>0</v>
      </c>
      <c r="BD24" s="165">
        <f>SUM(C24:BC24)</f>
        <v>9</v>
      </c>
      <c r="BE24" s="169">
        <f t="shared" si="4"/>
        <v>2.1403091557669441E-2</v>
      </c>
      <c r="BF24" s="163" t="s">
        <v>278</v>
      </c>
    </row>
    <row r="25" spans="2:58" s="21" customFormat="1" ht="13">
      <c r="B25" s="330" t="s">
        <v>311</v>
      </c>
      <c r="C25" s="104">
        <f t="shared" ref="C25:BD25" si="47">SUM(C26:C27)</f>
        <v>0</v>
      </c>
      <c r="D25" s="37">
        <f t="shared" si="47"/>
        <v>2</v>
      </c>
      <c r="E25" s="37">
        <f t="shared" si="47"/>
        <v>0</v>
      </c>
      <c r="F25" s="37">
        <f t="shared" si="47"/>
        <v>2</v>
      </c>
      <c r="G25" s="37">
        <f t="shared" si="47"/>
        <v>2</v>
      </c>
      <c r="H25" s="37">
        <f t="shared" si="47"/>
        <v>2</v>
      </c>
      <c r="I25" s="37">
        <f t="shared" si="47"/>
        <v>2</v>
      </c>
      <c r="J25" s="37">
        <f t="shared" si="47"/>
        <v>2</v>
      </c>
      <c r="K25" s="37">
        <f t="shared" si="47"/>
        <v>2</v>
      </c>
      <c r="L25" s="105">
        <f t="shared" si="47"/>
        <v>2</v>
      </c>
      <c r="M25" s="104">
        <f t="shared" si="47"/>
        <v>2</v>
      </c>
      <c r="N25" s="37">
        <f t="shared" si="47"/>
        <v>2</v>
      </c>
      <c r="O25" s="37">
        <f t="shared" si="47"/>
        <v>0</v>
      </c>
      <c r="P25" s="37">
        <f t="shared" si="47"/>
        <v>0</v>
      </c>
      <c r="Q25" s="37">
        <f t="shared" si="47"/>
        <v>0</v>
      </c>
      <c r="R25" s="37">
        <f t="shared" si="47"/>
        <v>0</v>
      </c>
      <c r="S25" s="37">
        <f t="shared" ref="S25" si="48">SUM(S26:S27)</f>
        <v>2</v>
      </c>
      <c r="T25" s="37">
        <f t="shared" ref="T25" si="49">SUM(T26:T27)</f>
        <v>0</v>
      </c>
      <c r="U25" s="37">
        <f t="shared" ref="U25" si="50">SUM(U26:U27)</f>
        <v>0</v>
      </c>
      <c r="V25" s="37">
        <f t="shared" ref="V25" si="51">SUM(V26:V27)</f>
        <v>0</v>
      </c>
      <c r="W25" s="37">
        <f t="shared" ref="W25" si="52">SUM(W26:W27)</f>
        <v>0</v>
      </c>
      <c r="X25" s="37">
        <f t="shared" ref="X25" si="53">SUM(X26:X27)</f>
        <v>2</v>
      </c>
      <c r="Y25" s="37">
        <f t="shared" ref="Y25" si="54">SUM(Y26:Y27)</f>
        <v>2</v>
      </c>
      <c r="Z25" s="37">
        <f t="shared" ref="Z25" si="55">SUM(Z26:Z27)</f>
        <v>0</v>
      </c>
      <c r="AA25" s="37">
        <f t="shared" ref="AA25" si="56">SUM(AA26:AA27)</f>
        <v>2</v>
      </c>
      <c r="AB25" s="105">
        <f t="shared" ref="AB25" si="57">SUM(AB26:AB27)</f>
        <v>0</v>
      </c>
      <c r="AC25" s="104">
        <f t="shared" si="47"/>
        <v>2</v>
      </c>
      <c r="AD25" s="37">
        <f t="shared" si="47"/>
        <v>0</v>
      </c>
      <c r="AE25" s="37">
        <f t="shared" si="47"/>
        <v>0</v>
      </c>
      <c r="AF25" s="37">
        <f t="shared" ref="AF25" si="58">SUM(AF26:AF27)</f>
        <v>0</v>
      </c>
      <c r="AG25" s="37">
        <f t="shared" ref="AG25" si="59">SUM(AG26:AG27)</f>
        <v>2</v>
      </c>
      <c r="AH25" s="37">
        <f t="shared" ref="AH25" si="60">SUM(AH26:AH27)</f>
        <v>0</v>
      </c>
      <c r="AI25" s="37">
        <f t="shared" ref="AI25" si="61">SUM(AI26:AI27)</f>
        <v>0</v>
      </c>
      <c r="AJ25" s="37">
        <f t="shared" ref="AJ25" si="62">SUM(AJ26:AJ27)</f>
        <v>0</v>
      </c>
      <c r="AK25" s="37">
        <f t="shared" ref="AK25" si="63">SUM(AK26:AK27)</f>
        <v>2</v>
      </c>
      <c r="AL25" s="37">
        <f t="shared" ref="AL25" si="64">SUM(AL26:AL27)</f>
        <v>0</v>
      </c>
      <c r="AM25" s="37">
        <f t="shared" ref="AM25" si="65">SUM(AM26:AM27)</f>
        <v>2</v>
      </c>
      <c r="AN25" s="105">
        <f t="shared" ref="AN25" si="66">SUM(AN26:AN27)</f>
        <v>0</v>
      </c>
      <c r="AO25" s="104">
        <f t="shared" ref="AO25" si="67">SUM(AO26:AO27)</f>
        <v>2</v>
      </c>
      <c r="AP25" s="37">
        <f t="shared" ref="AP25" si="68">SUM(AP26:AP27)</f>
        <v>1</v>
      </c>
      <c r="AQ25" s="37">
        <f t="shared" ref="AQ25" si="69">SUM(AQ26:AQ27)</f>
        <v>0</v>
      </c>
      <c r="AR25" s="37">
        <f t="shared" ref="AR25" si="70">SUM(AR26:AR27)</f>
        <v>0</v>
      </c>
      <c r="AS25" s="37">
        <f t="shared" ref="AS25" si="71">SUM(AS26:AS27)</f>
        <v>1</v>
      </c>
      <c r="AT25" s="37">
        <f t="shared" ref="AT25" si="72">SUM(AT26:AT27)</f>
        <v>1</v>
      </c>
      <c r="AU25" s="37">
        <f t="shared" ref="AU25" si="73">SUM(AU26:AU27)</f>
        <v>0</v>
      </c>
      <c r="AV25" s="37">
        <f t="shared" ref="AV25" si="74">SUM(AV26:AV27)</f>
        <v>0</v>
      </c>
      <c r="AW25" s="37">
        <f t="shared" ref="AW25" si="75">SUM(AW26:AW27)</f>
        <v>2</v>
      </c>
      <c r="AX25" s="37">
        <f t="shared" ref="AX25" si="76">SUM(AX26:AX27)</f>
        <v>0</v>
      </c>
      <c r="AY25" s="37">
        <f t="shared" ref="AY25" si="77">SUM(AY26:AY27)</f>
        <v>0</v>
      </c>
      <c r="AZ25" s="37">
        <f t="shared" si="47"/>
        <v>0</v>
      </c>
      <c r="BA25" s="37">
        <f t="shared" si="47"/>
        <v>0</v>
      </c>
      <c r="BB25" s="37">
        <f t="shared" si="47"/>
        <v>0</v>
      </c>
      <c r="BC25" s="105">
        <f t="shared" si="47"/>
        <v>2</v>
      </c>
      <c r="BD25" s="62">
        <f t="shared" si="47"/>
        <v>45</v>
      </c>
      <c r="BE25" s="170">
        <f t="shared" si="4"/>
        <v>0.1070154577883472</v>
      </c>
      <c r="BF25" s="163" t="s">
        <v>278</v>
      </c>
    </row>
    <row r="26" spans="2:58" outlineLevel="1">
      <c r="B26" s="328" t="s">
        <v>312</v>
      </c>
      <c r="C26" s="106">
        <v>0</v>
      </c>
      <c r="D26" s="38">
        <v>1</v>
      </c>
      <c r="E26" s="38">
        <v>0</v>
      </c>
      <c r="F26" s="38">
        <v>1</v>
      </c>
      <c r="G26" s="38">
        <v>1</v>
      </c>
      <c r="H26" s="38">
        <v>1</v>
      </c>
      <c r="I26" s="38">
        <v>1</v>
      </c>
      <c r="J26" s="38">
        <v>1</v>
      </c>
      <c r="K26" s="38">
        <v>1</v>
      </c>
      <c r="L26" s="107">
        <v>1</v>
      </c>
      <c r="M26" s="106">
        <v>1</v>
      </c>
      <c r="N26" s="38">
        <v>1</v>
      </c>
      <c r="O26" s="38">
        <v>0</v>
      </c>
      <c r="P26" s="38">
        <v>0</v>
      </c>
      <c r="Q26" s="38">
        <v>0</v>
      </c>
      <c r="R26" s="38">
        <v>0</v>
      </c>
      <c r="S26" s="38">
        <v>1</v>
      </c>
      <c r="T26" s="38">
        <v>0</v>
      </c>
      <c r="U26" s="38">
        <v>0</v>
      </c>
      <c r="V26" s="38">
        <v>0</v>
      </c>
      <c r="W26" s="38">
        <v>0</v>
      </c>
      <c r="X26" s="38">
        <v>1</v>
      </c>
      <c r="Y26" s="38">
        <v>1</v>
      </c>
      <c r="Z26" s="38">
        <v>0</v>
      </c>
      <c r="AA26" s="38">
        <v>1</v>
      </c>
      <c r="AB26" s="107">
        <v>0</v>
      </c>
      <c r="AC26" s="106">
        <v>1</v>
      </c>
      <c r="AD26" s="38">
        <v>0</v>
      </c>
      <c r="AE26" s="38">
        <v>0</v>
      </c>
      <c r="AF26" s="38">
        <v>0</v>
      </c>
      <c r="AG26" s="38">
        <v>1</v>
      </c>
      <c r="AH26" s="38">
        <v>0</v>
      </c>
      <c r="AI26" s="38">
        <v>0</v>
      </c>
      <c r="AJ26" s="38">
        <v>0</v>
      </c>
      <c r="AK26" s="38">
        <v>1</v>
      </c>
      <c r="AL26" s="38">
        <v>0</v>
      </c>
      <c r="AM26" s="38">
        <v>1</v>
      </c>
      <c r="AN26" s="107">
        <v>0</v>
      </c>
      <c r="AO26" s="106">
        <v>1</v>
      </c>
      <c r="AP26" s="38">
        <v>0</v>
      </c>
      <c r="AQ26" s="38">
        <v>0</v>
      </c>
      <c r="AR26" s="38">
        <v>0</v>
      </c>
      <c r="AS26" s="38">
        <v>1</v>
      </c>
      <c r="AT26" s="38">
        <v>0</v>
      </c>
      <c r="AU26" s="38">
        <v>0</v>
      </c>
      <c r="AV26" s="38">
        <v>0</v>
      </c>
      <c r="AW26" s="38">
        <v>1</v>
      </c>
      <c r="AX26" s="38">
        <v>0</v>
      </c>
      <c r="AY26" s="38">
        <v>0</v>
      </c>
      <c r="AZ26" s="38">
        <v>0</v>
      </c>
      <c r="BA26" s="38">
        <v>0</v>
      </c>
      <c r="BB26" s="38">
        <v>0</v>
      </c>
      <c r="BC26" s="107">
        <v>1</v>
      </c>
      <c r="BD26" s="165">
        <f>SUM(C26:BC26)</f>
        <v>22</v>
      </c>
      <c r="BE26" s="169">
        <f t="shared" si="4"/>
        <v>5.2318668252080855E-2</v>
      </c>
      <c r="BF26" s="163" t="s">
        <v>278</v>
      </c>
    </row>
    <row r="27" spans="2:58" outlineLevel="1">
      <c r="B27" s="328" t="s">
        <v>313</v>
      </c>
      <c r="C27" s="106">
        <v>0</v>
      </c>
      <c r="D27" s="38">
        <v>1</v>
      </c>
      <c r="E27" s="38">
        <v>0</v>
      </c>
      <c r="F27" s="38">
        <v>1</v>
      </c>
      <c r="G27" s="38">
        <v>1</v>
      </c>
      <c r="H27" s="38">
        <v>1</v>
      </c>
      <c r="I27" s="38">
        <v>1</v>
      </c>
      <c r="J27" s="38">
        <v>1</v>
      </c>
      <c r="K27" s="38">
        <v>1</v>
      </c>
      <c r="L27" s="107">
        <v>1</v>
      </c>
      <c r="M27" s="106">
        <v>1</v>
      </c>
      <c r="N27" s="38">
        <v>1</v>
      </c>
      <c r="O27" s="38">
        <v>0</v>
      </c>
      <c r="P27" s="38">
        <v>0</v>
      </c>
      <c r="Q27" s="38">
        <v>0</v>
      </c>
      <c r="R27" s="38">
        <v>0</v>
      </c>
      <c r="S27" s="38">
        <v>1</v>
      </c>
      <c r="T27" s="38">
        <v>0</v>
      </c>
      <c r="U27" s="38">
        <v>0</v>
      </c>
      <c r="V27" s="38">
        <v>0</v>
      </c>
      <c r="W27" s="38">
        <v>0</v>
      </c>
      <c r="X27" s="38">
        <v>1</v>
      </c>
      <c r="Y27" s="38">
        <v>1</v>
      </c>
      <c r="Z27" s="38">
        <v>0</v>
      </c>
      <c r="AA27" s="38">
        <v>1</v>
      </c>
      <c r="AB27" s="107">
        <v>0</v>
      </c>
      <c r="AC27" s="106">
        <v>1</v>
      </c>
      <c r="AD27" s="38">
        <v>0</v>
      </c>
      <c r="AE27" s="38">
        <v>0</v>
      </c>
      <c r="AF27" s="38">
        <v>0</v>
      </c>
      <c r="AG27" s="38">
        <v>1</v>
      </c>
      <c r="AH27" s="38">
        <v>0</v>
      </c>
      <c r="AI27" s="38">
        <v>0</v>
      </c>
      <c r="AJ27" s="38">
        <v>0</v>
      </c>
      <c r="AK27" s="38">
        <v>1</v>
      </c>
      <c r="AL27" s="38">
        <v>0</v>
      </c>
      <c r="AM27" s="38">
        <v>1</v>
      </c>
      <c r="AN27" s="107">
        <v>0</v>
      </c>
      <c r="AO27" s="106">
        <v>1</v>
      </c>
      <c r="AP27" s="38">
        <v>1</v>
      </c>
      <c r="AQ27" s="38">
        <v>0</v>
      </c>
      <c r="AR27" s="38">
        <v>0</v>
      </c>
      <c r="AS27" s="38">
        <v>0</v>
      </c>
      <c r="AT27" s="38">
        <v>1</v>
      </c>
      <c r="AU27" s="38">
        <v>0</v>
      </c>
      <c r="AV27" s="38">
        <v>0</v>
      </c>
      <c r="AW27" s="38">
        <v>1</v>
      </c>
      <c r="AX27" s="38">
        <v>0</v>
      </c>
      <c r="AY27" s="38">
        <v>0</v>
      </c>
      <c r="AZ27" s="38">
        <v>0</v>
      </c>
      <c r="BA27" s="38">
        <v>0</v>
      </c>
      <c r="BB27" s="38">
        <v>0</v>
      </c>
      <c r="BC27" s="107">
        <v>1</v>
      </c>
      <c r="BD27" s="165">
        <f>SUM(C27:BC27)</f>
        <v>23</v>
      </c>
      <c r="BE27" s="169">
        <f t="shared" si="4"/>
        <v>5.4696789536266346E-2</v>
      </c>
      <c r="BF27" s="163" t="s">
        <v>278</v>
      </c>
    </row>
    <row r="28" spans="2:58" outlineLevel="1">
      <c r="B28" s="328" t="s">
        <v>49</v>
      </c>
      <c r="C28" s="106">
        <f t="shared" ref="C28:BC28" si="78">SUM(C29)</f>
        <v>0</v>
      </c>
      <c r="D28" s="38">
        <f t="shared" si="78"/>
        <v>1</v>
      </c>
      <c r="E28" s="38">
        <f t="shared" si="78"/>
        <v>0</v>
      </c>
      <c r="F28" s="38">
        <f t="shared" si="78"/>
        <v>1</v>
      </c>
      <c r="G28" s="38">
        <f t="shared" si="78"/>
        <v>1</v>
      </c>
      <c r="H28" s="38">
        <f t="shared" si="78"/>
        <v>1</v>
      </c>
      <c r="I28" s="38">
        <f t="shared" si="78"/>
        <v>0</v>
      </c>
      <c r="J28" s="38">
        <f t="shared" si="78"/>
        <v>0</v>
      </c>
      <c r="K28" s="38">
        <f t="shared" si="78"/>
        <v>1</v>
      </c>
      <c r="L28" s="107">
        <f t="shared" si="78"/>
        <v>1</v>
      </c>
      <c r="M28" s="106">
        <f t="shared" si="78"/>
        <v>0</v>
      </c>
      <c r="N28" s="38">
        <f t="shared" si="78"/>
        <v>0</v>
      </c>
      <c r="O28" s="38">
        <f t="shared" si="78"/>
        <v>0</v>
      </c>
      <c r="P28" s="38">
        <f t="shared" si="78"/>
        <v>1</v>
      </c>
      <c r="Q28" s="38">
        <f t="shared" si="78"/>
        <v>0</v>
      </c>
      <c r="R28" s="38">
        <f t="shared" si="78"/>
        <v>0</v>
      </c>
      <c r="S28" s="38">
        <f t="shared" si="78"/>
        <v>1</v>
      </c>
      <c r="T28" s="38">
        <f t="shared" si="78"/>
        <v>1</v>
      </c>
      <c r="U28" s="38">
        <f t="shared" si="78"/>
        <v>0</v>
      </c>
      <c r="V28" s="38">
        <f t="shared" si="78"/>
        <v>0</v>
      </c>
      <c r="W28" s="38">
        <f t="shared" si="78"/>
        <v>0</v>
      </c>
      <c r="X28" s="38">
        <f t="shared" si="78"/>
        <v>0</v>
      </c>
      <c r="Y28" s="38">
        <f t="shared" si="78"/>
        <v>1</v>
      </c>
      <c r="Z28" s="38">
        <f t="shared" si="78"/>
        <v>0</v>
      </c>
      <c r="AA28" s="38">
        <f t="shared" si="78"/>
        <v>1</v>
      </c>
      <c r="AB28" s="107">
        <f t="shared" si="78"/>
        <v>0</v>
      </c>
      <c r="AC28" s="106">
        <f t="shared" si="78"/>
        <v>1</v>
      </c>
      <c r="AD28" s="38">
        <f t="shared" si="78"/>
        <v>0</v>
      </c>
      <c r="AE28" s="38">
        <f t="shared" si="78"/>
        <v>0</v>
      </c>
      <c r="AF28" s="38">
        <f t="shared" si="78"/>
        <v>0</v>
      </c>
      <c r="AG28" s="38">
        <f t="shared" si="78"/>
        <v>1</v>
      </c>
      <c r="AH28" s="38">
        <f t="shared" si="78"/>
        <v>0</v>
      </c>
      <c r="AI28" s="38">
        <f t="shared" si="78"/>
        <v>0</v>
      </c>
      <c r="AJ28" s="38">
        <f t="shared" si="78"/>
        <v>0</v>
      </c>
      <c r="AK28" s="38">
        <f t="shared" si="78"/>
        <v>0</v>
      </c>
      <c r="AL28" s="38">
        <f t="shared" si="78"/>
        <v>0</v>
      </c>
      <c r="AM28" s="38">
        <f t="shared" si="78"/>
        <v>1</v>
      </c>
      <c r="AN28" s="107">
        <f t="shared" si="78"/>
        <v>0</v>
      </c>
      <c r="AO28" s="106">
        <f t="shared" si="78"/>
        <v>1</v>
      </c>
      <c r="AP28" s="38">
        <f t="shared" si="78"/>
        <v>1</v>
      </c>
      <c r="AQ28" s="38">
        <f t="shared" si="78"/>
        <v>1</v>
      </c>
      <c r="AR28" s="38">
        <f t="shared" si="78"/>
        <v>1</v>
      </c>
      <c r="AS28" s="38">
        <f t="shared" si="78"/>
        <v>0</v>
      </c>
      <c r="AT28" s="38">
        <f t="shared" si="78"/>
        <v>0</v>
      </c>
      <c r="AU28" s="38">
        <f t="shared" si="78"/>
        <v>0</v>
      </c>
      <c r="AV28" s="38">
        <f t="shared" si="78"/>
        <v>0</v>
      </c>
      <c r="AW28" s="38">
        <f t="shared" si="78"/>
        <v>0</v>
      </c>
      <c r="AX28" s="38">
        <f t="shared" si="78"/>
        <v>0</v>
      </c>
      <c r="AY28" s="38">
        <f t="shared" si="78"/>
        <v>0</v>
      </c>
      <c r="AZ28" s="38">
        <f t="shared" si="78"/>
        <v>0</v>
      </c>
      <c r="BA28" s="38">
        <f t="shared" si="78"/>
        <v>0</v>
      </c>
      <c r="BB28" s="38">
        <f t="shared" si="78"/>
        <v>0</v>
      </c>
      <c r="BC28" s="107">
        <f t="shared" si="78"/>
        <v>1</v>
      </c>
      <c r="BD28" s="165">
        <f>SUM(C28:BC28)</f>
        <v>19</v>
      </c>
      <c r="BE28" s="169">
        <f t="shared" si="4"/>
        <v>4.5184304399524373E-2</v>
      </c>
      <c r="BF28" s="163" t="s">
        <v>278</v>
      </c>
    </row>
    <row r="29" spans="2:58" outlineLevel="1">
      <c r="B29" s="328" t="s">
        <v>50</v>
      </c>
      <c r="C29" s="106">
        <v>0</v>
      </c>
      <c r="D29" s="38">
        <v>1</v>
      </c>
      <c r="E29" s="38">
        <v>0</v>
      </c>
      <c r="F29" s="38">
        <v>1</v>
      </c>
      <c r="G29" s="38">
        <v>1</v>
      </c>
      <c r="H29" s="38">
        <v>1</v>
      </c>
      <c r="I29" s="38">
        <v>0</v>
      </c>
      <c r="J29" s="38">
        <v>0</v>
      </c>
      <c r="K29" s="38">
        <v>1</v>
      </c>
      <c r="L29" s="107">
        <v>1</v>
      </c>
      <c r="M29" s="106">
        <v>0</v>
      </c>
      <c r="N29" s="38">
        <v>0</v>
      </c>
      <c r="O29" s="38">
        <v>0</v>
      </c>
      <c r="P29" s="38">
        <v>1</v>
      </c>
      <c r="Q29" s="38">
        <v>0</v>
      </c>
      <c r="R29" s="38">
        <v>0</v>
      </c>
      <c r="S29" s="38">
        <v>1</v>
      </c>
      <c r="T29" s="38">
        <v>1</v>
      </c>
      <c r="U29" s="38">
        <v>0</v>
      </c>
      <c r="V29" s="38">
        <v>0</v>
      </c>
      <c r="W29" s="38">
        <v>0</v>
      </c>
      <c r="X29" s="38">
        <v>0</v>
      </c>
      <c r="Y29" s="38">
        <v>1</v>
      </c>
      <c r="Z29" s="38">
        <v>0</v>
      </c>
      <c r="AA29" s="38">
        <v>1</v>
      </c>
      <c r="AB29" s="107">
        <v>0</v>
      </c>
      <c r="AC29" s="106">
        <v>1</v>
      </c>
      <c r="AD29" s="38">
        <v>0</v>
      </c>
      <c r="AE29" s="38">
        <v>0</v>
      </c>
      <c r="AF29" s="38">
        <v>0</v>
      </c>
      <c r="AG29" s="38">
        <v>1</v>
      </c>
      <c r="AH29" s="38">
        <v>0</v>
      </c>
      <c r="AI29" s="38">
        <v>0</v>
      </c>
      <c r="AJ29" s="38">
        <v>0</v>
      </c>
      <c r="AK29" s="38">
        <v>0</v>
      </c>
      <c r="AL29" s="38">
        <v>0</v>
      </c>
      <c r="AM29" s="38">
        <v>1</v>
      </c>
      <c r="AN29" s="107">
        <v>0</v>
      </c>
      <c r="AO29" s="106">
        <v>1</v>
      </c>
      <c r="AP29" s="38">
        <v>1</v>
      </c>
      <c r="AQ29" s="38">
        <v>1</v>
      </c>
      <c r="AR29" s="38">
        <v>1</v>
      </c>
      <c r="AS29" s="38">
        <v>0</v>
      </c>
      <c r="AT29" s="38">
        <v>0</v>
      </c>
      <c r="AU29" s="38">
        <v>0</v>
      </c>
      <c r="AV29" s="38">
        <v>0</v>
      </c>
      <c r="AW29" s="38">
        <v>0</v>
      </c>
      <c r="AX29" s="38">
        <v>0</v>
      </c>
      <c r="AY29" s="38">
        <v>0</v>
      </c>
      <c r="AZ29" s="38">
        <v>0</v>
      </c>
      <c r="BA29" s="38">
        <v>0</v>
      </c>
      <c r="BB29" s="38">
        <v>0</v>
      </c>
      <c r="BC29" s="107">
        <v>1</v>
      </c>
      <c r="BD29" s="165">
        <f>SUM(C29:BC29)</f>
        <v>19</v>
      </c>
      <c r="BE29" s="169">
        <f t="shared" si="4"/>
        <v>4.5184304399524373E-2</v>
      </c>
      <c r="BF29" s="163" t="s">
        <v>278</v>
      </c>
    </row>
    <row r="30" spans="2:58" s="21" customFormat="1" ht="13">
      <c r="B30" s="330" t="s">
        <v>314</v>
      </c>
      <c r="C30" s="104">
        <f t="shared" ref="C30:BD30" si="79">SUM(C31:C34)</f>
        <v>0</v>
      </c>
      <c r="D30" s="37">
        <f t="shared" si="79"/>
        <v>4</v>
      </c>
      <c r="E30" s="37">
        <f t="shared" si="79"/>
        <v>0</v>
      </c>
      <c r="F30" s="37">
        <f t="shared" si="79"/>
        <v>4</v>
      </c>
      <c r="G30" s="37">
        <f t="shared" si="79"/>
        <v>4</v>
      </c>
      <c r="H30" s="37">
        <f t="shared" si="79"/>
        <v>4</v>
      </c>
      <c r="I30" s="37">
        <f t="shared" si="79"/>
        <v>4</v>
      </c>
      <c r="J30" s="37">
        <f t="shared" si="79"/>
        <v>4</v>
      </c>
      <c r="K30" s="37">
        <f t="shared" si="79"/>
        <v>4</v>
      </c>
      <c r="L30" s="105">
        <f t="shared" si="79"/>
        <v>4</v>
      </c>
      <c r="M30" s="104">
        <f t="shared" si="79"/>
        <v>0</v>
      </c>
      <c r="N30" s="37">
        <f t="shared" si="79"/>
        <v>0</v>
      </c>
      <c r="O30" s="37">
        <f t="shared" si="79"/>
        <v>0</v>
      </c>
      <c r="P30" s="37">
        <f t="shared" si="79"/>
        <v>1</v>
      </c>
      <c r="Q30" s="37">
        <f t="shared" si="79"/>
        <v>0</v>
      </c>
      <c r="R30" s="37">
        <f t="shared" si="79"/>
        <v>0</v>
      </c>
      <c r="S30" s="37">
        <f t="shared" ref="S30" si="80">SUM(S31:S34)</f>
        <v>4</v>
      </c>
      <c r="T30" s="37">
        <f t="shared" ref="T30" si="81">SUM(T31:T34)</f>
        <v>0</v>
      </c>
      <c r="U30" s="37">
        <f t="shared" ref="U30" si="82">SUM(U31:U34)</f>
        <v>0</v>
      </c>
      <c r="V30" s="37">
        <f t="shared" ref="V30" si="83">SUM(V31:V34)</f>
        <v>0</v>
      </c>
      <c r="W30" s="37">
        <f t="shared" ref="W30" si="84">SUM(W31:W34)</f>
        <v>0</v>
      </c>
      <c r="X30" s="37">
        <f t="shared" ref="X30" si="85">SUM(X31:X34)</f>
        <v>0</v>
      </c>
      <c r="Y30" s="37">
        <f t="shared" ref="Y30" si="86">SUM(Y31:Y34)</f>
        <v>0</v>
      </c>
      <c r="Z30" s="37">
        <f t="shared" ref="Z30" si="87">SUM(Z31:Z34)</f>
        <v>0</v>
      </c>
      <c r="AA30" s="37">
        <f t="shared" ref="AA30" si="88">SUM(AA31:AA34)</f>
        <v>0</v>
      </c>
      <c r="AB30" s="105">
        <f t="shared" ref="AB30" si="89">SUM(AB31:AB34)</f>
        <v>0</v>
      </c>
      <c r="AC30" s="104">
        <f t="shared" si="79"/>
        <v>4</v>
      </c>
      <c r="AD30" s="37">
        <f t="shared" si="79"/>
        <v>0</v>
      </c>
      <c r="AE30" s="37">
        <f t="shared" si="79"/>
        <v>0</v>
      </c>
      <c r="AF30" s="37">
        <f t="shared" ref="AF30" si="90">SUM(AF31:AF34)</f>
        <v>0</v>
      </c>
      <c r="AG30" s="37">
        <f t="shared" ref="AG30" si="91">SUM(AG31:AG34)</f>
        <v>4</v>
      </c>
      <c r="AH30" s="37">
        <f t="shared" ref="AH30" si="92">SUM(AH31:AH34)</f>
        <v>0</v>
      </c>
      <c r="AI30" s="37">
        <f t="shared" ref="AI30" si="93">SUM(AI31:AI34)</f>
        <v>0</v>
      </c>
      <c r="AJ30" s="37">
        <f t="shared" ref="AJ30" si="94">SUM(AJ31:AJ34)</f>
        <v>0</v>
      </c>
      <c r="AK30" s="37">
        <f t="shared" ref="AK30" si="95">SUM(AK31:AK34)</f>
        <v>0</v>
      </c>
      <c r="AL30" s="37">
        <f t="shared" ref="AL30" si="96">SUM(AL31:AL34)</f>
        <v>0</v>
      </c>
      <c r="AM30" s="37">
        <f t="shared" ref="AM30" si="97">SUM(AM31:AM34)</f>
        <v>4</v>
      </c>
      <c r="AN30" s="105">
        <f t="shared" ref="AN30" si="98">SUM(AN31:AN34)</f>
        <v>0</v>
      </c>
      <c r="AO30" s="104">
        <f t="shared" ref="AO30" si="99">SUM(AO31:AO34)</f>
        <v>4</v>
      </c>
      <c r="AP30" s="37">
        <f t="shared" ref="AP30" si="100">SUM(AP31:AP34)</f>
        <v>0</v>
      </c>
      <c r="AQ30" s="37">
        <f t="shared" ref="AQ30" si="101">SUM(AQ31:AQ34)</f>
        <v>0</v>
      </c>
      <c r="AR30" s="37">
        <f t="shared" ref="AR30" si="102">SUM(AR31:AR34)</f>
        <v>0</v>
      </c>
      <c r="AS30" s="37">
        <f t="shared" ref="AS30" si="103">SUM(AS31:AS34)</f>
        <v>0</v>
      </c>
      <c r="AT30" s="37">
        <f t="shared" ref="AT30" si="104">SUM(AT31:AT34)</f>
        <v>1</v>
      </c>
      <c r="AU30" s="37">
        <f t="shared" ref="AU30" si="105">SUM(AU31:AU34)</f>
        <v>0</v>
      </c>
      <c r="AV30" s="37">
        <f t="shared" ref="AV30" si="106">SUM(AV31:AV34)</f>
        <v>0</v>
      </c>
      <c r="AW30" s="37">
        <f t="shared" ref="AW30" si="107">SUM(AW31:AW34)</f>
        <v>1</v>
      </c>
      <c r="AX30" s="37">
        <f t="shared" ref="AX30" si="108">SUM(AX31:AX34)</f>
        <v>3</v>
      </c>
      <c r="AY30" s="37">
        <f t="shared" ref="AY30" si="109">SUM(AY31:AY34)</f>
        <v>0</v>
      </c>
      <c r="AZ30" s="37">
        <f t="shared" si="79"/>
        <v>0</v>
      </c>
      <c r="BA30" s="37">
        <f t="shared" si="79"/>
        <v>0</v>
      </c>
      <c r="BB30" s="37">
        <f t="shared" si="79"/>
        <v>0</v>
      </c>
      <c r="BC30" s="105">
        <f t="shared" si="79"/>
        <v>4</v>
      </c>
      <c r="BD30" s="62">
        <f t="shared" si="79"/>
        <v>62</v>
      </c>
      <c r="BE30" s="170">
        <f t="shared" si="4"/>
        <v>0.14744351961950058</v>
      </c>
      <c r="BF30" s="163" t="s">
        <v>278</v>
      </c>
    </row>
    <row r="31" spans="2:58" outlineLevel="1">
      <c r="B31" s="328" t="s">
        <v>318</v>
      </c>
      <c r="C31" s="106">
        <v>0</v>
      </c>
      <c r="D31" s="38">
        <v>1</v>
      </c>
      <c r="E31" s="38">
        <v>0</v>
      </c>
      <c r="F31" s="38">
        <v>1</v>
      </c>
      <c r="G31" s="38">
        <v>1</v>
      </c>
      <c r="H31" s="38">
        <v>1</v>
      </c>
      <c r="I31" s="38">
        <v>1</v>
      </c>
      <c r="J31" s="38">
        <v>1</v>
      </c>
      <c r="K31" s="38">
        <v>1</v>
      </c>
      <c r="L31" s="107">
        <v>1</v>
      </c>
      <c r="M31" s="106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1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107">
        <v>0</v>
      </c>
      <c r="AC31" s="106">
        <v>1</v>
      </c>
      <c r="AD31" s="38">
        <v>0</v>
      </c>
      <c r="AE31" s="38">
        <v>0</v>
      </c>
      <c r="AF31" s="38">
        <v>0</v>
      </c>
      <c r="AG31" s="38">
        <v>1</v>
      </c>
      <c r="AH31" s="38">
        <v>0</v>
      </c>
      <c r="AI31" s="38">
        <v>0</v>
      </c>
      <c r="AJ31" s="38">
        <v>0</v>
      </c>
      <c r="AK31" s="38">
        <v>0</v>
      </c>
      <c r="AL31" s="38">
        <v>0</v>
      </c>
      <c r="AM31" s="38">
        <v>1</v>
      </c>
      <c r="AN31" s="107">
        <v>0</v>
      </c>
      <c r="AO31" s="106">
        <v>1</v>
      </c>
      <c r="AP31" s="38">
        <v>0</v>
      </c>
      <c r="AQ31" s="38">
        <v>0</v>
      </c>
      <c r="AR31" s="38">
        <v>0</v>
      </c>
      <c r="AS31" s="38">
        <v>0</v>
      </c>
      <c r="AT31" s="38">
        <v>0</v>
      </c>
      <c r="AU31" s="38">
        <v>0</v>
      </c>
      <c r="AV31" s="38">
        <v>0</v>
      </c>
      <c r="AW31" s="38">
        <v>0</v>
      </c>
      <c r="AX31" s="38">
        <v>1</v>
      </c>
      <c r="AY31" s="38">
        <v>0</v>
      </c>
      <c r="AZ31" s="38">
        <v>0</v>
      </c>
      <c r="BA31" s="38">
        <v>0</v>
      </c>
      <c r="BB31" s="38">
        <v>0</v>
      </c>
      <c r="BC31" s="107">
        <v>1</v>
      </c>
      <c r="BD31" s="165">
        <f>SUM(C31:BC31)</f>
        <v>15</v>
      </c>
      <c r="BE31" s="169">
        <f t="shared" si="4"/>
        <v>3.56718192627824E-2</v>
      </c>
      <c r="BF31" s="163" t="s">
        <v>278</v>
      </c>
    </row>
    <row r="32" spans="2:58" outlineLevel="1">
      <c r="B32" s="328" t="s">
        <v>319</v>
      </c>
      <c r="C32" s="106">
        <v>0</v>
      </c>
      <c r="D32" s="38">
        <v>1</v>
      </c>
      <c r="E32" s="38">
        <v>0</v>
      </c>
      <c r="F32" s="38">
        <v>1</v>
      </c>
      <c r="G32" s="38">
        <v>1</v>
      </c>
      <c r="H32" s="38">
        <v>1</v>
      </c>
      <c r="I32" s="38">
        <v>1</v>
      </c>
      <c r="J32" s="38">
        <v>1</v>
      </c>
      <c r="K32" s="38">
        <v>1</v>
      </c>
      <c r="L32" s="107">
        <v>1</v>
      </c>
      <c r="M32" s="106">
        <v>0</v>
      </c>
      <c r="N32" s="38">
        <v>0</v>
      </c>
      <c r="O32" s="38">
        <v>0</v>
      </c>
      <c r="P32" s="38">
        <v>1</v>
      </c>
      <c r="Q32" s="38">
        <v>0</v>
      </c>
      <c r="R32" s="38">
        <v>0</v>
      </c>
      <c r="S32" s="38">
        <v>1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107">
        <v>0</v>
      </c>
      <c r="AC32" s="106">
        <v>1</v>
      </c>
      <c r="AD32" s="38">
        <v>0</v>
      </c>
      <c r="AE32" s="38">
        <v>0</v>
      </c>
      <c r="AF32" s="38">
        <v>0</v>
      </c>
      <c r="AG32" s="38">
        <v>1</v>
      </c>
      <c r="AH32" s="38">
        <v>0</v>
      </c>
      <c r="AI32" s="38">
        <v>0</v>
      </c>
      <c r="AJ32" s="38">
        <v>0</v>
      </c>
      <c r="AK32" s="38">
        <v>0</v>
      </c>
      <c r="AL32" s="38">
        <v>0</v>
      </c>
      <c r="AM32" s="38">
        <v>1</v>
      </c>
      <c r="AN32" s="107">
        <v>0</v>
      </c>
      <c r="AO32" s="106">
        <v>1</v>
      </c>
      <c r="AP32" s="38">
        <v>0</v>
      </c>
      <c r="AQ32" s="38">
        <v>0</v>
      </c>
      <c r="AR32" s="38">
        <v>0</v>
      </c>
      <c r="AS32" s="38">
        <v>0</v>
      </c>
      <c r="AT32" s="38">
        <v>1</v>
      </c>
      <c r="AU32" s="38">
        <v>0</v>
      </c>
      <c r="AV32" s="38">
        <v>0</v>
      </c>
      <c r="AW32" s="38">
        <v>0</v>
      </c>
      <c r="AX32" s="38">
        <v>0</v>
      </c>
      <c r="AY32" s="38">
        <v>0</v>
      </c>
      <c r="AZ32" s="38">
        <v>0</v>
      </c>
      <c r="BA32" s="38">
        <v>0</v>
      </c>
      <c r="BB32" s="38">
        <v>0</v>
      </c>
      <c r="BC32" s="107">
        <v>1</v>
      </c>
      <c r="BD32" s="165">
        <f>SUM(C32:BC32)</f>
        <v>16</v>
      </c>
      <c r="BE32" s="169">
        <f t="shared" si="4"/>
        <v>3.8049940546967892E-2</v>
      </c>
      <c r="BF32" s="163" t="s">
        <v>278</v>
      </c>
    </row>
    <row r="33" spans="2:58" outlineLevel="1">
      <c r="B33" s="328" t="s">
        <v>320</v>
      </c>
      <c r="C33" s="106">
        <v>0</v>
      </c>
      <c r="D33" s="38">
        <v>1</v>
      </c>
      <c r="E33" s="38">
        <v>0</v>
      </c>
      <c r="F33" s="38">
        <v>1</v>
      </c>
      <c r="G33" s="38">
        <v>1</v>
      </c>
      <c r="H33" s="38">
        <v>1</v>
      </c>
      <c r="I33" s="38">
        <v>1</v>
      </c>
      <c r="J33" s="38">
        <v>1</v>
      </c>
      <c r="K33" s="38">
        <v>1</v>
      </c>
      <c r="L33" s="107">
        <v>1</v>
      </c>
      <c r="M33" s="106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1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107">
        <v>0</v>
      </c>
      <c r="AC33" s="106">
        <v>1</v>
      </c>
      <c r="AD33" s="38">
        <v>0</v>
      </c>
      <c r="AE33" s="38">
        <v>0</v>
      </c>
      <c r="AF33" s="38">
        <v>0</v>
      </c>
      <c r="AG33" s="38">
        <v>1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1</v>
      </c>
      <c r="AN33" s="107">
        <v>0</v>
      </c>
      <c r="AO33" s="106">
        <v>1</v>
      </c>
      <c r="AP33" s="38">
        <v>0</v>
      </c>
      <c r="AQ33" s="38">
        <v>0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1</v>
      </c>
      <c r="AY33" s="38">
        <v>0</v>
      </c>
      <c r="AZ33" s="38">
        <v>0</v>
      </c>
      <c r="BA33" s="38">
        <v>0</v>
      </c>
      <c r="BB33" s="38">
        <v>0</v>
      </c>
      <c r="BC33" s="107">
        <v>1</v>
      </c>
      <c r="BD33" s="165">
        <f>SUM(C33:BC33)</f>
        <v>15</v>
      </c>
      <c r="BE33" s="169">
        <f t="shared" si="4"/>
        <v>3.56718192627824E-2</v>
      </c>
      <c r="BF33" s="163" t="s">
        <v>278</v>
      </c>
    </row>
    <row r="34" spans="2:58" outlineLevel="1">
      <c r="B34" s="328" t="s">
        <v>323</v>
      </c>
      <c r="C34" s="106">
        <v>0</v>
      </c>
      <c r="D34" s="38">
        <v>1</v>
      </c>
      <c r="E34" s="38">
        <v>0</v>
      </c>
      <c r="F34" s="38">
        <v>1</v>
      </c>
      <c r="G34" s="38">
        <v>1</v>
      </c>
      <c r="H34" s="38">
        <v>1</v>
      </c>
      <c r="I34" s="38">
        <v>1</v>
      </c>
      <c r="J34" s="38">
        <v>1</v>
      </c>
      <c r="K34" s="38">
        <v>1</v>
      </c>
      <c r="L34" s="107">
        <v>1</v>
      </c>
      <c r="M34" s="106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1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107">
        <v>0</v>
      </c>
      <c r="AC34" s="106">
        <v>1</v>
      </c>
      <c r="AD34" s="38">
        <v>0</v>
      </c>
      <c r="AE34" s="38">
        <v>0</v>
      </c>
      <c r="AF34" s="38">
        <v>0</v>
      </c>
      <c r="AG34" s="38">
        <v>1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1</v>
      </c>
      <c r="AN34" s="107">
        <v>0</v>
      </c>
      <c r="AO34" s="106">
        <v>1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1</v>
      </c>
      <c r="AX34" s="38">
        <v>1</v>
      </c>
      <c r="AY34" s="38">
        <v>0</v>
      </c>
      <c r="AZ34" s="38">
        <v>0</v>
      </c>
      <c r="BA34" s="38">
        <v>0</v>
      </c>
      <c r="BB34" s="38">
        <v>0</v>
      </c>
      <c r="BC34" s="107">
        <v>1</v>
      </c>
      <c r="BD34" s="165">
        <f>SUM(C34:BC34)</f>
        <v>16</v>
      </c>
      <c r="BE34" s="169">
        <f t="shared" si="4"/>
        <v>3.8049940546967892E-2</v>
      </c>
      <c r="BF34" s="163" t="s">
        <v>278</v>
      </c>
    </row>
    <row r="35" spans="2:58" s="21" customFormat="1" ht="13">
      <c r="B35" s="330" t="s">
        <v>327</v>
      </c>
      <c r="C35" s="104">
        <f t="shared" ref="C35:BD35" si="110">SUM(C36:C40)</f>
        <v>3</v>
      </c>
      <c r="D35" s="37">
        <f t="shared" si="110"/>
        <v>0</v>
      </c>
      <c r="E35" s="37">
        <f t="shared" si="110"/>
        <v>0</v>
      </c>
      <c r="F35" s="37">
        <f t="shared" si="110"/>
        <v>0</v>
      </c>
      <c r="G35" s="37">
        <f t="shared" si="110"/>
        <v>0</v>
      </c>
      <c r="H35" s="37">
        <f t="shared" si="110"/>
        <v>0</v>
      </c>
      <c r="I35" s="37">
        <f t="shared" si="110"/>
        <v>0</v>
      </c>
      <c r="J35" s="37">
        <f t="shared" si="110"/>
        <v>0</v>
      </c>
      <c r="K35" s="37">
        <f t="shared" si="110"/>
        <v>0</v>
      </c>
      <c r="L35" s="105">
        <f t="shared" si="110"/>
        <v>0</v>
      </c>
      <c r="M35" s="104">
        <f t="shared" si="110"/>
        <v>3</v>
      </c>
      <c r="N35" s="37">
        <f t="shared" si="110"/>
        <v>3</v>
      </c>
      <c r="O35" s="37">
        <f t="shared" si="110"/>
        <v>3</v>
      </c>
      <c r="P35" s="37">
        <f t="shared" si="110"/>
        <v>0</v>
      </c>
      <c r="Q35" s="37">
        <f t="shared" si="110"/>
        <v>0</v>
      </c>
      <c r="R35" s="37">
        <f t="shared" si="110"/>
        <v>0</v>
      </c>
      <c r="S35" s="37">
        <f t="shared" ref="S35" si="111">SUM(S36:S40)</f>
        <v>1</v>
      </c>
      <c r="T35" s="37">
        <f t="shared" ref="T35" si="112">SUM(T36:T40)</f>
        <v>0</v>
      </c>
      <c r="U35" s="37">
        <f t="shared" ref="U35" si="113">SUM(U36:U40)</f>
        <v>0</v>
      </c>
      <c r="V35" s="37">
        <f t="shared" ref="V35" si="114">SUM(V36:V40)</f>
        <v>0</v>
      </c>
      <c r="W35" s="37">
        <f t="shared" ref="W35" si="115">SUM(W36:W40)</f>
        <v>0</v>
      </c>
      <c r="X35" s="37">
        <f t="shared" ref="X35" si="116">SUM(X36:X40)</f>
        <v>0</v>
      </c>
      <c r="Y35" s="37">
        <f t="shared" ref="Y35" si="117">SUM(Y36:Y40)</f>
        <v>0</v>
      </c>
      <c r="Z35" s="37">
        <f t="shared" ref="Z35" si="118">SUM(Z36:Z40)</f>
        <v>2</v>
      </c>
      <c r="AA35" s="37">
        <f t="shared" ref="AA35" si="119">SUM(AA36:AA40)</f>
        <v>1</v>
      </c>
      <c r="AB35" s="105">
        <f t="shared" ref="AB35" si="120">SUM(AB36:AB40)</f>
        <v>0</v>
      </c>
      <c r="AC35" s="104">
        <f t="shared" si="110"/>
        <v>5</v>
      </c>
      <c r="AD35" s="37">
        <f t="shared" si="110"/>
        <v>0</v>
      </c>
      <c r="AE35" s="37">
        <f t="shared" si="110"/>
        <v>0</v>
      </c>
      <c r="AF35" s="37">
        <f t="shared" ref="AF35" si="121">SUM(AF36:AF40)</f>
        <v>0</v>
      </c>
      <c r="AG35" s="37">
        <f t="shared" ref="AG35" si="122">SUM(AG36:AG40)</f>
        <v>0</v>
      </c>
      <c r="AH35" s="37">
        <f t="shared" ref="AH35" si="123">SUM(AH36:AH40)</f>
        <v>0</v>
      </c>
      <c r="AI35" s="37">
        <f t="shared" ref="AI35" si="124">SUM(AI36:AI40)</f>
        <v>0</v>
      </c>
      <c r="AJ35" s="37">
        <f t="shared" ref="AJ35" si="125">SUM(AJ36:AJ40)</f>
        <v>0</v>
      </c>
      <c r="AK35" s="37">
        <f t="shared" ref="AK35" si="126">SUM(AK36:AK40)</f>
        <v>5</v>
      </c>
      <c r="AL35" s="37">
        <f t="shared" ref="AL35" si="127">SUM(AL36:AL40)</f>
        <v>0</v>
      </c>
      <c r="AM35" s="37">
        <f t="shared" ref="AM35" si="128">SUM(AM36:AM40)</f>
        <v>0</v>
      </c>
      <c r="AN35" s="105">
        <f t="shared" ref="AN35" si="129">SUM(AN36:AN40)</f>
        <v>0</v>
      </c>
      <c r="AO35" s="104">
        <f t="shared" ref="AO35" si="130">SUM(AO36:AO40)</f>
        <v>0</v>
      </c>
      <c r="AP35" s="37">
        <f t="shared" ref="AP35" si="131">SUM(AP36:AP40)</f>
        <v>0</v>
      </c>
      <c r="AQ35" s="37">
        <f t="shared" ref="AQ35" si="132">SUM(AQ36:AQ40)</f>
        <v>0</v>
      </c>
      <c r="AR35" s="37">
        <f t="shared" ref="AR35" si="133">SUM(AR36:AR40)</f>
        <v>1</v>
      </c>
      <c r="AS35" s="37">
        <f t="shared" ref="AS35" si="134">SUM(AS36:AS40)</f>
        <v>0</v>
      </c>
      <c r="AT35" s="37">
        <f t="shared" ref="AT35" si="135">SUM(AT36:AT40)</f>
        <v>0</v>
      </c>
      <c r="AU35" s="37">
        <f t="shared" ref="AU35" si="136">SUM(AU36:AU40)</f>
        <v>0</v>
      </c>
      <c r="AV35" s="37">
        <f t="shared" ref="AV35" si="137">SUM(AV36:AV40)</f>
        <v>0</v>
      </c>
      <c r="AW35" s="37">
        <f t="shared" ref="AW35" si="138">SUM(AW36:AW40)</f>
        <v>0</v>
      </c>
      <c r="AX35" s="37">
        <f t="shared" ref="AX35" si="139">SUM(AX36:AX40)</f>
        <v>0</v>
      </c>
      <c r="AY35" s="37">
        <f t="shared" ref="AY35" si="140">SUM(AY36:AY40)</f>
        <v>0</v>
      </c>
      <c r="AZ35" s="37">
        <f t="shared" si="110"/>
        <v>0</v>
      </c>
      <c r="BA35" s="37">
        <f t="shared" si="110"/>
        <v>0</v>
      </c>
      <c r="BB35" s="37">
        <f t="shared" si="110"/>
        <v>0</v>
      </c>
      <c r="BC35" s="105">
        <f t="shared" si="110"/>
        <v>0</v>
      </c>
      <c r="BD35" s="62">
        <f t="shared" si="110"/>
        <v>27</v>
      </c>
      <c r="BE35" s="170">
        <f t="shared" si="4"/>
        <v>6.4209274673008326E-2</v>
      </c>
      <c r="BF35" s="163" t="s">
        <v>278</v>
      </c>
    </row>
    <row r="36" spans="2:58" outlineLevel="1">
      <c r="B36" s="328" t="s">
        <v>328</v>
      </c>
      <c r="C36" s="106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107">
        <v>0</v>
      </c>
      <c r="M36" s="106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1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107">
        <v>0</v>
      </c>
      <c r="AC36" s="106">
        <v>1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0</v>
      </c>
      <c r="AK36" s="38">
        <v>1</v>
      </c>
      <c r="AL36" s="38">
        <v>0</v>
      </c>
      <c r="AM36" s="38">
        <v>0</v>
      </c>
      <c r="AN36" s="107">
        <v>0</v>
      </c>
      <c r="AO36" s="106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107">
        <v>0</v>
      </c>
      <c r="BD36" s="165">
        <f t="shared" ref="BD36:BD68" si="141">SUM(C36:BC36)</f>
        <v>3</v>
      </c>
      <c r="BE36" s="169">
        <f t="shared" si="4"/>
        <v>7.1343638525564806E-3</v>
      </c>
      <c r="BF36" s="163" t="s">
        <v>278</v>
      </c>
    </row>
    <row r="37" spans="2:58" outlineLevel="1">
      <c r="B37" s="328" t="s">
        <v>330</v>
      </c>
      <c r="C37" s="106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107">
        <v>0</v>
      </c>
      <c r="M37" s="106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107">
        <v>0</v>
      </c>
      <c r="AC37" s="106">
        <v>1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0</v>
      </c>
      <c r="AJ37" s="38">
        <v>0</v>
      </c>
      <c r="AK37" s="38">
        <v>1</v>
      </c>
      <c r="AL37" s="38">
        <v>0</v>
      </c>
      <c r="AM37" s="38">
        <v>0</v>
      </c>
      <c r="AN37" s="107">
        <v>0</v>
      </c>
      <c r="AO37" s="106">
        <v>0</v>
      </c>
      <c r="AP37" s="38">
        <v>0</v>
      </c>
      <c r="AQ37" s="38">
        <v>0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107">
        <v>0</v>
      </c>
      <c r="BD37" s="165">
        <f t="shared" si="141"/>
        <v>3</v>
      </c>
      <c r="BE37" s="169">
        <f t="shared" ref="BE37:BE68" si="142">+BD37/(SUM($BD$5:$BD$81)/2)</f>
        <v>7.1343638525564806E-3</v>
      </c>
      <c r="BF37" s="163" t="s">
        <v>278</v>
      </c>
    </row>
    <row r="38" spans="2:58" outlineLevel="1">
      <c r="B38" s="328" t="s">
        <v>331</v>
      </c>
      <c r="C38" s="106">
        <v>1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107">
        <v>0</v>
      </c>
      <c r="M38" s="106">
        <v>1</v>
      </c>
      <c r="N38" s="38">
        <v>1</v>
      </c>
      <c r="O38" s="38">
        <v>1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107">
        <v>0</v>
      </c>
      <c r="AC38" s="106">
        <v>1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1</v>
      </c>
      <c r="AL38" s="38">
        <v>0</v>
      </c>
      <c r="AM38" s="38">
        <v>0</v>
      </c>
      <c r="AN38" s="107">
        <v>0</v>
      </c>
      <c r="AO38" s="106">
        <v>0</v>
      </c>
      <c r="AP38" s="38">
        <v>0</v>
      </c>
      <c r="AQ38" s="38">
        <v>0</v>
      </c>
      <c r="AR38" s="38">
        <v>0</v>
      </c>
      <c r="AS38" s="38">
        <v>0</v>
      </c>
      <c r="AT38" s="38">
        <v>0</v>
      </c>
      <c r="AU38" s="38">
        <v>0</v>
      </c>
      <c r="AV38" s="38">
        <v>0</v>
      </c>
      <c r="AW38" s="38">
        <v>0</v>
      </c>
      <c r="AX38" s="38">
        <v>0</v>
      </c>
      <c r="AY38" s="38">
        <v>0</v>
      </c>
      <c r="AZ38" s="38">
        <v>0</v>
      </c>
      <c r="BA38" s="38">
        <v>0</v>
      </c>
      <c r="BB38" s="38">
        <v>0</v>
      </c>
      <c r="BC38" s="107">
        <v>0</v>
      </c>
      <c r="BD38" s="165">
        <f t="shared" si="141"/>
        <v>6</v>
      </c>
      <c r="BE38" s="169">
        <f t="shared" si="142"/>
        <v>1.4268727705112961E-2</v>
      </c>
      <c r="BF38" s="163"/>
    </row>
    <row r="39" spans="2:58" outlineLevel="1">
      <c r="B39" s="328" t="s">
        <v>332</v>
      </c>
      <c r="C39" s="106">
        <v>1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107">
        <v>0</v>
      </c>
      <c r="M39" s="106">
        <v>1</v>
      </c>
      <c r="N39" s="38">
        <v>1</v>
      </c>
      <c r="O39" s="38">
        <v>1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1</v>
      </c>
      <c r="AA39" s="38">
        <v>0</v>
      </c>
      <c r="AB39" s="107">
        <v>0</v>
      </c>
      <c r="AC39" s="106">
        <v>1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1</v>
      </c>
      <c r="AL39" s="38">
        <v>0</v>
      </c>
      <c r="AM39" s="38">
        <v>0</v>
      </c>
      <c r="AN39" s="107">
        <v>0</v>
      </c>
      <c r="AO39" s="106">
        <v>0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0</v>
      </c>
      <c r="BB39" s="38">
        <v>0</v>
      </c>
      <c r="BC39" s="107">
        <v>0</v>
      </c>
      <c r="BD39" s="165">
        <f t="shared" si="141"/>
        <v>7</v>
      </c>
      <c r="BE39" s="169">
        <f t="shared" si="142"/>
        <v>1.6646848989298454E-2</v>
      </c>
      <c r="BF39" s="163" t="s">
        <v>278</v>
      </c>
    </row>
    <row r="40" spans="2:58" outlineLevel="1">
      <c r="B40" s="328" t="s">
        <v>333</v>
      </c>
      <c r="C40" s="106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107">
        <v>0</v>
      </c>
      <c r="M40" s="106">
        <v>1</v>
      </c>
      <c r="N40" s="38">
        <v>1</v>
      </c>
      <c r="O40" s="38">
        <v>1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1</v>
      </c>
      <c r="AA40" s="38">
        <v>1</v>
      </c>
      <c r="AB40" s="107">
        <v>0</v>
      </c>
      <c r="AC40" s="106">
        <v>1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1</v>
      </c>
      <c r="AL40" s="38">
        <v>0</v>
      </c>
      <c r="AM40" s="38">
        <v>0</v>
      </c>
      <c r="AN40" s="107">
        <v>0</v>
      </c>
      <c r="AO40" s="106">
        <v>0</v>
      </c>
      <c r="AP40" s="38">
        <v>0</v>
      </c>
      <c r="AQ40" s="38">
        <v>0</v>
      </c>
      <c r="AR40" s="38">
        <v>1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38">
        <v>0</v>
      </c>
      <c r="BC40" s="107">
        <v>0</v>
      </c>
      <c r="BD40" s="165">
        <f t="shared" si="141"/>
        <v>8</v>
      </c>
      <c r="BE40" s="169">
        <f t="shared" si="142"/>
        <v>1.9024970273483946E-2</v>
      </c>
      <c r="BF40" s="163" t="s">
        <v>278</v>
      </c>
    </row>
    <row r="41" spans="2:58" s="21" customFormat="1" ht="13">
      <c r="B41" s="330" t="s">
        <v>53</v>
      </c>
      <c r="C41" s="104">
        <f t="shared" ref="C41:BC41" si="143">SUM(C42,C43)</f>
        <v>0</v>
      </c>
      <c r="D41" s="37">
        <f t="shared" si="143"/>
        <v>0</v>
      </c>
      <c r="E41" s="37">
        <f t="shared" si="143"/>
        <v>0</v>
      </c>
      <c r="F41" s="37">
        <f t="shared" si="143"/>
        <v>0</v>
      </c>
      <c r="G41" s="37">
        <f t="shared" si="143"/>
        <v>0</v>
      </c>
      <c r="H41" s="37">
        <f t="shared" si="143"/>
        <v>0</v>
      </c>
      <c r="I41" s="37">
        <f t="shared" si="143"/>
        <v>0</v>
      </c>
      <c r="J41" s="37">
        <f t="shared" si="143"/>
        <v>0</v>
      </c>
      <c r="K41" s="37">
        <f t="shared" si="143"/>
        <v>0</v>
      </c>
      <c r="L41" s="105">
        <f t="shared" si="143"/>
        <v>0</v>
      </c>
      <c r="M41" s="104">
        <f t="shared" si="143"/>
        <v>0</v>
      </c>
      <c r="N41" s="37">
        <f t="shared" si="143"/>
        <v>0</v>
      </c>
      <c r="O41" s="37">
        <f t="shared" si="143"/>
        <v>0</v>
      </c>
      <c r="P41" s="37">
        <f t="shared" ref="P41:AB41" si="144">SUM(P42,P43)</f>
        <v>0</v>
      </c>
      <c r="Q41" s="37">
        <f t="shared" si="144"/>
        <v>0</v>
      </c>
      <c r="R41" s="37">
        <f t="shared" si="144"/>
        <v>0</v>
      </c>
      <c r="S41" s="37">
        <f t="shared" si="144"/>
        <v>0</v>
      </c>
      <c r="T41" s="37">
        <f t="shared" si="144"/>
        <v>0</v>
      </c>
      <c r="U41" s="37">
        <f t="shared" si="144"/>
        <v>0</v>
      </c>
      <c r="V41" s="37">
        <f t="shared" si="144"/>
        <v>0</v>
      </c>
      <c r="W41" s="37">
        <f t="shared" si="144"/>
        <v>0</v>
      </c>
      <c r="X41" s="37">
        <f t="shared" si="144"/>
        <v>0</v>
      </c>
      <c r="Y41" s="37">
        <f t="shared" si="144"/>
        <v>0</v>
      </c>
      <c r="Z41" s="37">
        <f t="shared" si="144"/>
        <v>0</v>
      </c>
      <c r="AA41" s="37">
        <f t="shared" si="144"/>
        <v>0</v>
      </c>
      <c r="AB41" s="105">
        <f t="shared" si="144"/>
        <v>0</v>
      </c>
      <c r="AC41" s="104">
        <f t="shared" si="143"/>
        <v>0</v>
      </c>
      <c r="AD41" s="37">
        <f t="shared" si="143"/>
        <v>0</v>
      </c>
      <c r="AE41" s="37">
        <f t="shared" si="143"/>
        <v>0</v>
      </c>
      <c r="AF41" s="37">
        <f t="shared" ref="AF41:AY41" si="145">SUM(AF42,AF43)</f>
        <v>0</v>
      </c>
      <c r="AG41" s="37">
        <f t="shared" si="145"/>
        <v>0</v>
      </c>
      <c r="AH41" s="37">
        <f t="shared" si="145"/>
        <v>0</v>
      </c>
      <c r="AI41" s="37">
        <f t="shared" si="145"/>
        <v>0</v>
      </c>
      <c r="AJ41" s="37">
        <f t="shared" si="145"/>
        <v>0</v>
      </c>
      <c r="AK41" s="37">
        <f t="shared" si="145"/>
        <v>0</v>
      </c>
      <c r="AL41" s="37">
        <f t="shared" si="145"/>
        <v>0</v>
      </c>
      <c r="AM41" s="37">
        <f t="shared" si="145"/>
        <v>0</v>
      </c>
      <c r="AN41" s="105">
        <f t="shared" si="145"/>
        <v>0</v>
      </c>
      <c r="AO41" s="104">
        <f t="shared" si="145"/>
        <v>0</v>
      </c>
      <c r="AP41" s="37">
        <f t="shared" si="145"/>
        <v>0</v>
      </c>
      <c r="AQ41" s="37">
        <f t="shared" si="145"/>
        <v>0</v>
      </c>
      <c r="AR41" s="37">
        <f t="shared" si="145"/>
        <v>0</v>
      </c>
      <c r="AS41" s="37">
        <f t="shared" si="145"/>
        <v>0</v>
      </c>
      <c r="AT41" s="37">
        <f t="shared" si="145"/>
        <v>0</v>
      </c>
      <c r="AU41" s="37">
        <f t="shared" si="145"/>
        <v>0</v>
      </c>
      <c r="AV41" s="37">
        <f t="shared" si="145"/>
        <v>0</v>
      </c>
      <c r="AW41" s="37">
        <f t="shared" si="145"/>
        <v>0</v>
      </c>
      <c r="AX41" s="37">
        <f t="shared" si="145"/>
        <v>0</v>
      </c>
      <c r="AY41" s="37">
        <f t="shared" si="145"/>
        <v>0</v>
      </c>
      <c r="AZ41" s="37">
        <f t="shared" si="143"/>
        <v>0</v>
      </c>
      <c r="BA41" s="37">
        <f t="shared" si="143"/>
        <v>0</v>
      </c>
      <c r="BB41" s="37">
        <f t="shared" si="143"/>
        <v>0</v>
      </c>
      <c r="BC41" s="105">
        <f t="shared" si="143"/>
        <v>0</v>
      </c>
      <c r="BD41" s="62">
        <f t="shared" si="141"/>
        <v>0</v>
      </c>
      <c r="BE41" s="170">
        <f t="shared" si="142"/>
        <v>0</v>
      </c>
      <c r="BF41" s="21" t="s">
        <v>279</v>
      </c>
    </row>
    <row r="42" spans="2:58" outlineLevel="1">
      <c r="B42" s="328" t="s">
        <v>54</v>
      </c>
      <c r="C42" s="106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107">
        <v>0</v>
      </c>
      <c r="M42" s="106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107">
        <v>0</v>
      </c>
      <c r="AC42" s="106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107">
        <v>0</v>
      </c>
      <c r="AO42" s="106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 s="38">
        <v>0</v>
      </c>
      <c r="AZ42" s="38">
        <v>0</v>
      </c>
      <c r="BA42" s="38">
        <v>0</v>
      </c>
      <c r="BB42" s="38">
        <v>0</v>
      </c>
      <c r="BC42" s="107">
        <v>0</v>
      </c>
      <c r="BD42" s="165">
        <f t="shared" si="141"/>
        <v>0</v>
      </c>
      <c r="BE42" s="169">
        <f t="shared" si="142"/>
        <v>0</v>
      </c>
      <c r="BF42" s="163" t="s">
        <v>279</v>
      </c>
    </row>
    <row r="43" spans="2:58" outlineLevel="1">
      <c r="B43" s="328" t="s">
        <v>276</v>
      </c>
      <c r="C43" s="106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107">
        <v>0</v>
      </c>
      <c r="M43" s="106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107">
        <v>0</v>
      </c>
      <c r="AC43" s="106">
        <v>0</v>
      </c>
      <c r="AD43" s="38">
        <v>0</v>
      </c>
      <c r="AE43" s="38">
        <v>0</v>
      </c>
      <c r="AF43" s="38">
        <v>0</v>
      </c>
      <c r="AG43" s="38">
        <v>0</v>
      </c>
      <c r="AH43" s="38">
        <v>0</v>
      </c>
      <c r="AI43" s="38">
        <v>0</v>
      </c>
      <c r="AJ43" s="38">
        <v>0</v>
      </c>
      <c r="AK43" s="38">
        <v>0</v>
      </c>
      <c r="AL43" s="38">
        <v>0</v>
      </c>
      <c r="AM43" s="38">
        <v>0</v>
      </c>
      <c r="AN43" s="107">
        <v>0</v>
      </c>
      <c r="AO43" s="106">
        <v>0</v>
      </c>
      <c r="AP43" s="38">
        <v>0</v>
      </c>
      <c r="AQ43" s="38">
        <v>0</v>
      </c>
      <c r="AR43" s="38">
        <v>0</v>
      </c>
      <c r="AS43" s="38">
        <v>0</v>
      </c>
      <c r="AT43" s="38">
        <v>0</v>
      </c>
      <c r="AU43" s="38">
        <v>0</v>
      </c>
      <c r="AV43" s="38">
        <v>0</v>
      </c>
      <c r="AW43" s="38">
        <v>0</v>
      </c>
      <c r="AX43" s="38">
        <v>0</v>
      </c>
      <c r="AY43" s="38">
        <v>0</v>
      </c>
      <c r="AZ43" s="38">
        <v>0</v>
      </c>
      <c r="BA43" s="38">
        <v>0</v>
      </c>
      <c r="BB43" s="38">
        <v>0</v>
      </c>
      <c r="BC43" s="107">
        <v>0</v>
      </c>
      <c r="BD43" s="165">
        <f t="shared" si="141"/>
        <v>0</v>
      </c>
      <c r="BE43" s="169">
        <f t="shared" si="142"/>
        <v>0</v>
      </c>
      <c r="BF43" s="163" t="s">
        <v>279</v>
      </c>
    </row>
    <row r="44" spans="2:58" s="21" customFormat="1" ht="13">
      <c r="B44" s="330" t="s">
        <v>55</v>
      </c>
      <c r="C44" s="104">
        <f t="shared" ref="C44:BC44" si="146">SUM(C45)</f>
        <v>0</v>
      </c>
      <c r="D44" s="37">
        <f t="shared" si="146"/>
        <v>0</v>
      </c>
      <c r="E44" s="37">
        <f t="shared" si="146"/>
        <v>0</v>
      </c>
      <c r="F44" s="37">
        <f t="shared" si="146"/>
        <v>0</v>
      </c>
      <c r="G44" s="37">
        <f t="shared" si="146"/>
        <v>0</v>
      </c>
      <c r="H44" s="37">
        <f t="shared" si="146"/>
        <v>0</v>
      </c>
      <c r="I44" s="37">
        <f t="shared" si="146"/>
        <v>0</v>
      </c>
      <c r="J44" s="37">
        <f t="shared" si="146"/>
        <v>0</v>
      </c>
      <c r="K44" s="37">
        <f t="shared" si="146"/>
        <v>0</v>
      </c>
      <c r="L44" s="105">
        <f t="shared" si="146"/>
        <v>0</v>
      </c>
      <c r="M44" s="104">
        <f t="shared" si="146"/>
        <v>0</v>
      </c>
      <c r="N44" s="37">
        <f t="shared" si="146"/>
        <v>0</v>
      </c>
      <c r="O44" s="37">
        <f t="shared" si="146"/>
        <v>0</v>
      </c>
      <c r="P44" s="37">
        <f t="shared" si="146"/>
        <v>0</v>
      </c>
      <c r="Q44" s="37">
        <f t="shared" si="146"/>
        <v>0</v>
      </c>
      <c r="R44" s="37">
        <f t="shared" si="146"/>
        <v>0</v>
      </c>
      <c r="S44" s="37">
        <f t="shared" si="146"/>
        <v>0</v>
      </c>
      <c r="T44" s="37">
        <f t="shared" si="146"/>
        <v>0</v>
      </c>
      <c r="U44" s="37">
        <f t="shared" si="146"/>
        <v>0</v>
      </c>
      <c r="V44" s="37">
        <f t="shared" si="146"/>
        <v>0</v>
      </c>
      <c r="W44" s="37">
        <f t="shared" si="146"/>
        <v>0</v>
      </c>
      <c r="X44" s="37">
        <f t="shared" si="146"/>
        <v>0</v>
      </c>
      <c r="Y44" s="37">
        <f t="shared" si="146"/>
        <v>0</v>
      </c>
      <c r="Z44" s="37">
        <f t="shared" si="146"/>
        <v>0</v>
      </c>
      <c r="AA44" s="37">
        <f t="shared" si="146"/>
        <v>0</v>
      </c>
      <c r="AB44" s="105">
        <f t="shared" si="146"/>
        <v>0</v>
      </c>
      <c r="AC44" s="104">
        <f t="shared" si="146"/>
        <v>0</v>
      </c>
      <c r="AD44" s="37">
        <f t="shared" si="146"/>
        <v>0</v>
      </c>
      <c r="AE44" s="37">
        <f t="shared" si="146"/>
        <v>0</v>
      </c>
      <c r="AF44" s="37">
        <f t="shared" si="146"/>
        <v>0</v>
      </c>
      <c r="AG44" s="37">
        <f t="shared" si="146"/>
        <v>0</v>
      </c>
      <c r="AH44" s="37">
        <f t="shared" si="146"/>
        <v>0</v>
      </c>
      <c r="AI44" s="37">
        <f t="shared" si="146"/>
        <v>0</v>
      </c>
      <c r="AJ44" s="37">
        <f t="shared" si="146"/>
        <v>0</v>
      </c>
      <c r="AK44" s="37">
        <f t="shared" si="146"/>
        <v>0</v>
      </c>
      <c r="AL44" s="37">
        <f t="shared" si="146"/>
        <v>0</v>
      </c>
      <c r="AM44" s="37">
        <f t="shared" si="146"/>
        <v>0</v>
      </c>
      <c r="AN44" s="105">
        <f t="shared" si="146"/>
        <v>0</v>
      </c>
      <c r="AO44" s="104">
        <f t="shared" si="146"/>
        <v>1</v>
      </c>
      <c r="AP44" s="37">
        <f t="shared" si="146"/>
        <v>0</v>
      </c>
      <c r="AQ44" s="37">
        <f t="shared" si="146"/>
        <v>0</v>
      </c>
      <c r="AR44" s="37">
        <f t="shared" si="146"/>
        <v>0</v>
      </c>
      <c r="AS44" s="37">
        <f t="shared" si="146"/>
        <v>0</v>
      </c>
      <c r="AT44" s="37">
        <f t="shared" si="146"/>
        <v>0</v>
      </c>
      <c r="AU44" s="37">
        <f t="shared" si="146"/>
        <v>0</v>
      </c>
      <c r="AV44" s="37">
        <f t="shared" si="146"/>
        <v>0</v>
      </c>
      <c r="AW44" s="37">
        <f t="shared" si="146"/>
        <v>0</v>
      </c>
      <c r="AX44" s="37">
        <f t="shared" si="146"/>
        <v>0</v>
      </c>
      <c r="AY44" s="37">
        <f t="shared" si="146"/>
        <v>0</v>
      </c>
      <c r="AZ44" s="37">
        <f t="shared" si="146"/>
        <v>0</v>
      </c>
      <c r="BA44" s="37">
        <f t="shared" si="146"/>
        <v>0</v>
      </c>
      <c r="BB44" s="37">
        <f t="shared" si="146"/>
        <v>0</v>
      </c>
      <c r="BC44" s="105">
        <f t="shared" si="146"/>
        <v>0</v>
      </c>
      <c r="BD44" s="62">
        <f t="shared" si="141"/>
        <v>1</v>
      </c>
      <c r="BE44" s="170">
        <f t="shared" si="142"/>
        <v>2.3781212841854932E-3</v>
      </c>
      <c r="BF44" s="21" t="s">
        <v>279</v>
      </c>
    </row>
    <row r="45" spans="2:58" outlineLevel="1">
      <c r="B45" s="328" t="s">
        <v>56</v>
      </c>
      <c r="C45" s="106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107">
        <v>0</v>
      </c>
      <c r="M45" s="106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107">
        <v>0</v>
      </c>
      <c r="AC45" s="106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0</v>
      </c>
      <c r="AK45" s="38">
        <v>0</v>
      </c>
      <c r="AL45" s="38">
        <v>0</v>
      </c>
      <c r="AM45" s="38">
        <v>0</v>
      </c>
      <c r="AN45" s="107">
        <v>0</v>
      </c>
      <c r="AO45" s="106">
        <v>1</v>
      </c>
      <c r="AP45" s="38">
        <v>0</v>
      </c>
      <c r="AQ45" s="38">
        <v>0</v>
      </c>
      <c r="AR45" s="38">
        <v>0</v>
      </c>
      <c r="AS45" s="38">
        <v>0</v>
      </c>
      <c r="AT45" s="38">
        <v>0</v>
      </c>
      <c r="AU45" s="38">
        <v>0</v>
      </c>
      <c r="AV45" s="38">
        <v>0</v>
      </c>
      <c r="AW45" s="38">
        <v>0</v>
      </c>
      <c r="AX45" s="38">
        <v>0</v>
      </c>
      <c r="AY45" s="38">
        <v>0</v>
      </c>
      <c r="AZ45" s="38">
        <v>0</v>
      </c>
      <c r="BA45" s="38">
        <v>0</v>
      </c>
      <c r="BB45" s="38">
        <v>0</v>
      </c>
      <c r="BC45" s="107">
        <v>0</v>
      </c>
      <c r="BD45" s="165">
        <f t="shared" si="141"/>
        <v>1</v>
      </c>
      <c r="BE45" s="169">
        <f t="shared" si="142"/>
        <v>2.3781212841854932E-3</v>
      </c>
      <c r="BF45" s="163" t="s">
        <v>278</v>
      </c>
    </row>
    <row r="46" spans="2:58" ht="13">
      <c r="B46" s="330" t="s">
        <v>57</v>
      </c>
      <c r="C46" s="104">
        <f t="shared" ref="C46:BC46" si="147">SUM(C47)</f>
        <v>0</v>
      </c>
      <c r="D46" s="37">
        <f t="shared" si="147"/>
        <v>0</v>
      </c>
      <c r="E46" s="37">
        <f t="shared" si="147"/>
        <v>0</v>
      </c>
      <c r="F46" s="37">
        <f t="shared" si="147"/>
        <v>0</v>
      </c>
      <c r="G46" s="37">
        <f t="shared" si="147"/>
        <v>0</v>
      </c>
      <c r="H46" s="37">
        <f t="shared" si="147"/>
        <v>0</v>
      </c>
      <c r="I46" s="37">
        <f t="shared" si="147"/>
        <v>0</v>
      </c>
      <c r="J46" s="37">
        <f t="shared" si="147"/>
        <v>0</v>
      </c>
      <c r="K46" s="37">
        <f t="shared" si="147"/>
        <v>0</v>
      </c>
      <c r="L46" s="105">
        <f t="shared" si="147"/>
        <v>0</v>
      </c>
      <c r="M46" s="104">
        <f t="shared" si="147"/>
        <v>0</v>
      </c>
      <c r="N46" s="37">
        <f t="shared" si="147"/>
        <v>0</v>
      </c>
      <c r="O46" s="37">
        <f t="shared" si="147"/>
        <v>0</v>
      </c>
      <c r="P46" s="37">
        <f t="shared" si="147"/>
        <v>0</v>
      </c>
      <c r="Q46" s="37">
        <f t="shared" si="147"/>
        <v>0</v>
      </c>
      <c r="R46" s="37">
        <f t="shared" si="147"/>
        <v>0</v>
      </c>
      <c r="S46" s="37">
        <f t="shared" si="147"/>
        <v>0</v>
      </c>
      <c r="T46" s="37">
        <f t="shared" si="147"/>
        <v>0</v>
      </c>
      <c r="U46" s="37">
        <f t="shared" si="147"/>
        <v>0</v>
      </c>
      <c r="V46" s="37">
        <f t="shared" si="147"/>
        <v>0</v>
      </c>
      <c r="W46" s="37">
        <f t="shared" si="147"/>
        <v>0</v>
      </c>
      <c r="X46" s="37">
        <f t="shared" si="147"/>
        <v>0</v>
      </c>
      <c r="Y46" s="37">
        <f t="shared" si="147"/>
        <v>0</v>
      </c>
      <c r="Z46" s="37">
        <f t="shared" si="147"/>
        <v>0</v>
      </c>
      <c r="AA46" s="37">
        <f t="shared" si="147"/>
        <v>0</v>
      </c>
      <c r="AB46" s="105">
        <f t="shared" si="147"/>
        <v>0</v>
      </c>
      <c r="AC46" s="104">
        <f t="shared" si="147"/>
        <v>0</v>
      </c>
      <c r="AD46" s="37">
        <f t="shared" si="147"/>
        <v>0</v>
      </c>
      <c r="AE46" s="37">
        <f t="shared" si="147"/>
        <v>0</v>
      </c>
      <c r="AF46" s="37">
        <f t="shared" si="147"/>
        <v>0</v>
      </c>
      <c r="AG46" s="37">
        <f t="shared" si="147"/>
        <v>0</v>
      </c>
      <c r="AH46" s="37">
        <f t="shared" si="147"/>
        <v>0</v>
      </c>
      <c r="AI46" s="37">
        <f t="shared" si="147"/>
        <v>0</v>
      </c>
      <c r="AJ46" s="37">
        <f t="shared" si="147"/>
        <v>0</v>
      </c>
      <c r="AK46" s="37">
        <f t="shared" si="147"/>
        <v>0</v>
      </c>
      <c r="AL46" s="37">
        <f t="shared" si="147"/>
        <v>0</v>
      </c>
      <c r="AM46" s="37">
        <f t="shared" si="147"/>
        <v>0</v>
      </c>
      <c r="AN46" s="105">
        <f t="shared" si="147"/>
        <v>0</v>
      </c>
      <c r="AO46" s="104">
        <f t="shared" si="147"/>
        <v>0</v>
      </c>
      <c r="AP46" s="37">
        <f t="shared" si="147"/>
        <v>0</v>
      </c>
      <c r="AQ46" s="37">
        <f t="shared" si="147"/>
        <v>0</v>
      </c>
      <c r="AR46" s="37">
        <f t="shared" si="147"/>
        <v>0</v>
      </c>
      <c r="AS46" s="37">
        <f t="shared" si="147"/>
        <v>0</v>
      </c>
      <c r="AT46" s="37">
        <f t="shared" si="147"/>
        <v>0</v>
      </c>
      <c r="AU46" s="37">
        <f t="shared" si="147"/>
        <v>0</v>
      </c>
      <c r="AV46" s="37">
        <f t="shared" si="147"/>
        <v>0</v>
      </c>
      <c r="AW46" s="37">
        <f t="shared" si="147"/>
        <v>0</v>
      </c>
      <c r="AX46" s="37">
        <f t="shared" si="147"/>
        <v>0</v>
      </c>
      <c r="AY46" s="37">
        <f t="shared" si="147"/>
        <v>0</v>
      </c>
      <c r="AZ46" s="37">
        <f t="shared" si="147"/>
        <v>0</v>
      </c>
      <c r="BA46" s="37">
        <f t="shared" si="147"/>
        <v>0</v>
      </c>
      <c r="BB46" s="37">
        <f t="shared" si="147"/>
        <v>0</v>
      </c>
      <c r="BC46" s="105">
        <f t="shared" si="147"/>
        <v>0</v>
      </c>
      <c r="BD46" s="62">
        <f t="shared" si="141"/>
        <v>0</v>
      </c>
      <c r="BE46" s="170">
        <f t="shared" si="142"/>
        <v>0</v>
      </c>
      <c r="BF46" s="21" t="s">
        <v>279</v>
      </c>
    </row>
    <row r="47" spans="2:58" outlineLevel="1">
      <c r="B47" s="328" t="s">
        <v>58</v>
      </c>
      <c r="C47" s="106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107">
        <v>0</v>
      </c>
      <c r="M47" s="106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107">
        <v>0</v>
      </c>
      <c r="AC47" s="106">
        <v>0</v>
      </c>
      <c r="AD47" s="38">
        <v>0</v>
      </c>
      <c r="AE47" s="38">
        <v>0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0</v>
      </c>
      <c r="AM47" s="38">
        <v>0</v>
      </c>
      <c r="AN47" s="107">
        <v>0</v>
      </c>
      <c r="AO47" s="106">
        <v>0</v>
      </c>
      <c r="AP47" s="38">
        <v>0</v>
      </c>
      <c r="AQ47" s="38">
        <v>0</v>
      </c>
      <c r="AR47" s="38">
        <v>0</v>
      </c>
      <c r="AS47" s="38">
        <v>0</v>
      </c>
      <c r="AT47" s="38">
        <v>0</v>
      </c>
      <c r="AU47" s="38">
        <v>0</v>
      </c>
      <c r="AV47" s="38">
        <v>0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107">
        <v>0</v>
      </c>
      <c r="BD47" s="165">
        <f t="shared" si="141"/>
        <v>0</v>
      </c>
      <c r="BE47" s="169">
        <f t="shared" si="142"/>
        <v>0</v>
      </c>
      <c r="BF47" s="163" t="s">
        <v>279</v>
      </c>
    </row>
    <row r="48" spans="2:58" ht="13">
      <c r="B48" s="330" t="s">
        <v>59</v>
      </c>
      <c r="C48" s="104">
        <f t="shared" ref="C48:BC48" si="148">SUM(C49:C51)</f>
        <v>0</v>
      </c>
      <c r="D48" s="37">
        <f t="shared" si="148"/>
        <v>0</v>
      </c>
      <c r="E48" s="37">
        <f t="shared" si="148"/>
        <v>0</v>
      </c>
      <c r="F48" s="37">
        <f t="shared" si="148"/>
        <v>0</v>
      </c>
      <c r="G48" s="37">
        <f t="shared" si="148"/>
        <v>0</v>
      </c>
      <c r="H48" s="37">
        <f t="shared" si="148"/>
        <v>0</v>
      </c>
      <c r="I48" s="37">
        <f t="shared" si="148"/>
        <v>0</v>
      </c>
      <c r="J48" s="37">
        <f t="shared" si="148"/>
        <v>0</v>
      </c>
      <c r="K48" s="37">
        <f t="shared" si="148"/>
        <v>0</v>
      </c>
      <c r="L48" s="105">
        <f t="shared" si="148"/>
        <v>0</v>
      </c>
      <c r="M48" s="104">
        <f t="shared" si="148"/>
        <v>0</v>
      </c>
      <c r="N48" s="37">
        <f t="shared" si="148"/>
        <v>0</v>
      </c>
      <c r="O48" s="37">
        <f t="shared" si="148"/>
        <v>0</v>
      </c>
      <c r="P48" s="37">
        <f t="shared" ref="P48:AB48" si="149">SUM(P49:P51)</f>
        <v>0</v>
      </c>
      <c r="Q48" s="37">
        <f t="shared" si="149"/>
        <v>0</v>
      </c>
      <c r="R48" s="37">
        <f t="shared" si="149"/>
        <v>0</v>
      </c>
      <c r="S48" s="37">
        <f t="shared" si="149"/>
        <v>0</v>
      </c>
      <c r="T48" s="37">
        <f t="shared" si="149"/>
        <v>0</v>
      </c>
      <c r="U48" s="37">
        <f t="shared" si="149"/>
        <v>0</v>
      </c>
      <c r="V48" s="37">
        <f t="shared" si="149"/>
        <v>0</v>
      </c>
      <c r="W48" s="37">
        <f t="shared" si="149"/>
        <v>0</v>
      </c>
      <c r="X48" s="37">
        <f t="shared" si="149"/>
        <v>0</v>
      </c>
      <c r="Y48" s="37">
        <f t="shared" si="149"/>
        <v>0</v>
      </c>
      <c r="Z48" s="37">
        <f t="shared" si="149"/>
        <v>0</v>
      </c>
      <c r="AA48" s="37">
        <f t="shared" si="149"/>
        <v>0</v>
      </c>
      <c r="AB48" s="105">
        <f t="shared" si="149"/>
        <v>0</v>
      </c>
      <c r="AC48" s="104">
        <f t="shared" si="148"/>
        <v>0</v>
      </c>
      <c r="AD48" s="37">
        <f t="shared" si="148"/>
        <v>0</v>
      </c>
      <c r="AE48" s="37">
        <f t="shared" si="148"/>
        <v>0</v>
      </c>
      <c r="AF48" s="37">
        <f t="shared" ref="AF48:AY48" si="150">SUM(AF49:AF51)</f>
        <v>0</v>
      </c>
      <c r="AG48" s="37">
        <f t="shared" si="150"/>
        <v>0</v>
      </c>
      <c r="AH48" s="37">
        <f t="shared" si="150"/>
        <v>0</v>
      </c>
      <c r="AI48" s="37">
        <f t="shared" si="150"/>
        <v>0</v>
      </c>
      <c r="AJ48" s="37">
        <f t="shared" si="150"/>
        <v>0</v>
      </c>
      <c r="AK48" s="37">
        <f t="shared" si="150"/>
        <v>0</v>
      </c>
      <c r="AL48" s="37">
        <f t="shared" si="150"/>
        <v>0</v>
      </c>
      <c r="AM48" s="37">
        <f t="shared" si="150"/>
        <v>0</v>
      </c>
      <c r="AN48" s="105">
        <f t="shared" si="150"/>
        <v>0</v>
      </c>
      <c r="AO48" s="104">
        <f t="shared" si="150"/>
        <v>0</v>
      </c>
      <c r="AP48" s="37">
        <f t="shared" si="150"/>
        <v>0</v>
      </c>
      <c r="AQ48" s="37">
        <f t="shared" si="150"/>
        <v>0</v>
      </c>
      <c r="AR48" s="37">
        <f t="shared" si="150"/>
        <v>0</v>
      </c>
      <c r="AS48" s="37">
        <f t="shared" si="150"/>
        <v>2</v>
      </c>
      <c r="AT48" s="37">
        <f t="shared" si="150"/>
        <v>0</v>
      </c>
      <c r="AU48" s="37">
        <f t="shared" si="150"/>
        <v>0</v>
      </c>
      <c r="AV48" s="37">
        <f t="shared" si="150"/>
        <v>0</v>
      </c>
      <c r="AW48" s="37">
        <f t="shared" si="150"/>
        <v>0</v>
      </c>
      <c r="AX48" s="37">
        <f t="shared" si="150"/>
        <v>0</v>
      </c>
      <c r="AY48" s="37">
        <f t="shared" si="150"/>
        <v>0</v>
      </c>
      <c r="AZ48" s="37">
        <f t="shared" si="148"/>
        <v>0</v>
      </c>
      <c r="BA48" s="37">
        <f t="shared" si="148"/>
        <v>0</v>
      </c>
      <c r="BB48" s="37">
        <f t="shared" si="148"/>
        <v>0</v>
      </c>
      <c r="BC48" s="105">
        <f t="shared" si="148"/>
        <v>0</v>
      </c>
      <c r="BD48" s="62">
        <f t="shared" si="141"/>
        <v>2</v>
      </c>
      <c r="BE48" s="170">
        <f t="shared" si="142"/>
        <v>4.7562425683709865E-3</v>
      </c>
      <c r="BF48" s="164" t="s">
        <v>278</v>
      </c>
    </row>
    <row r="49" spans="2:58" outlineLevel="1">
      <c r="B49" s="328" t="s">
        <v>60</v>
      </c>
      <c r="C49" s="106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107">
        <v>0</v>
      </c>
      <c r="M49" s="106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107">
        <v>0</v>
      </c>
      <c r="AC49" s="106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107">
        <v>0</v>
      </c>
      <c r="AO49" s="106">
        <v>0</v>
      </c>
      <c r="AP49" s="38">
        <v>0</v>
      </c>
      <c r="AQ49" s="38">
        <v>0</v>
      </c>
      <c r="AR49" s="38">
        <v>0</v>
      </c>
      <c r="AS49" s="38">
        <v>1</v>
      </c>
      <c r="AT49" s="38">
        <v>0</v>
      </c>
      <c r="AU49" s="38">
        <v>0</v>
      </c>
      <c r="AV49" s="38">
        <v>0</v>
      </c>
      <c r="AW49" s="38">
        <v>0</v>
      </c>
      <c r="AX49" s="38">
        <v>0</v>
      </c>
      <c r="AY49" s="38">
        <v>0</v>
      </c>
      <c r="AZ49" s="38">
        <v>0</v>
      </c>
      <c r="BA49" s="38">
        <v>0</v>
      </c>
      <c r="BB49" s="38">
        <v>0</v>
      </c>
      <c r="BC49" s="107">
        <v>0</v>
      </c>
      <c r="BD49" s="165">
        <f t="shared" si="141"/>
        <v>1</v>
      </c>
      <c r="BE49" s="169">
        <f t="shared" si="142"/>
        <v>2.3781212841854932E-3</v>
      </c>
      <c r="BF49" s="163" t="s">
        <v>279</v>
      </c>
    </row>
    <row r="50" spans="2:58" outlineLevel="1">
      <c r="B50" s="328" t="s">
        <v>61</v>
      </c>
      <c r="C50" s="106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107">
        <v>0</v>
      </c>
      <c r="M50" s="106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107">
        <v>0</v>
      </c>
      <c r="AC50" s="106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107">
        <v>0</v>
      </c>
      <c r="AO50" s="106">
        <v>0</v>
      </c>
      <c r="AP50" s="38">
        <v>0</v>
      </c>
      <c r="AQ50" s="38">
        <v>0</v>
      </c>
      <c r="AR50" s="38">
        <v>0</v>
      </c>
      <c r="AS50" s="38">
        <v>1</v>
      </c>
      <c r="AT50" s="38">
        <v>0</v>
      </c>
      <c r="AU50" s="38">
        <v>0</v>
      </c>
      <c r="AV50" s="38">
        <v>0</v>
      </c>
      <c r="AW50" s="38">
        <v>0</v>
      </c>
      <c r="AX50" s="38">
        <v>0</v>
      </c>
      <c r="AY50" s="38">
        <v>0</v>
      </c>
      <c r="AZ50" s="38">
        <v>0</v>
      </c>
      <c r="BA50" s="38">
        <v>0</v>
      </c>
      <c r="BB50" s="38">
        <v>0</v>
      </c>
      <c r="BC50" s="107">
        <v>0</v>
      </c>
      <c r="BD50" s="165">
        <f t="shared" si="141"/>
        <v>1</v>
      </c>
      <c r="BE50" s="169">
        <f t="shared" si="142"/>
        <v>2.3781212841854932E-3</v>
      </c>
      <c r="BF50" s="163" t="s">
        <v>279</v>
      </c>
    </row>
    <row r="51" spans="2:58" outlineLevel="1">
      <c r="B51" s="328" t="s">
        <v>62</v>
      </c>
      <c r="C51" s="106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107">
        <v>0</v>
      </c>
      <c r="M51" s="106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107">
        <v>0</v>
      </c>
      <c r="AC51" s="106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107">
        <v>0</v>
      </c>
      <c r="AO51" s="106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  <c r="AW51" s="38">
        <v>0</v>
      </c>
      <c r="AX51" s="38">
        <v>0</v>
      </c>
      <c r="AY51" s="38">
        <v>0</v>
      </c>
      <c r="AZ51" s="38">
        <v>0</v>
      </c>
      <c r="BA51" s="38">
        <v>0</v>
      </c>
      <c r="BB51" s="38">
        <v>0</v>
      </c>
      <c r="BC51" s="107">
        <v>0</v>
      </c>
      <c r="BD51" s="165">
        <f t="shared" si="141"/>
        <v>0</v>
      </c>
      <c r="BE51" s="169">
        <f t="shared" si="142"/>
        <v>0</v>
      </c>
      <c r="BF51" s="163" t="s">
        <v>279</v>
      </c>
    </row>
    <row r="52" spans="2:58" ht="13">
      <c r="B52" s="330" t="s">
        <v>63</v>
      </c>
      <c r="C52" s="104">
        <f t="shared" ref="C52:BC52" si="151">SUM(C53)</f>
        <v>0</v>
      </c>
      <c r="D52" s="37">
        <f t="shared" si="151"/>
        <v>0</v>
      </c>
      <c r="E52" s="37">
        <f t="shared" si="151"/>
        <v>0</v>
      </c>
      <c r="F52" s="37">
        <f t="shared" si="151"/>
        <v>0</v>
      </c>
      <c r="G52" s="37">
        <f t="shared" si="151"/>
        <v>0</v>
      </c>
      <c r="H52" s="37">
        <f t="shared" si="151"/>
        <v>0</v>
      </c>
      <c r="I52" s="37">
        <f t="shared" si="151"/>
        <v>0</v>
      </c>
      <c r="J52" s="37">
        <f t="shared" si="151"/>
        <v>0</v>
      </c>
      <c r="K52" s="37">
        <f t="shared" si="151"/>
        <v>0</v>
      </c>
      <c r="L52" s="105">
        <f t="shared" si="151"/>
        <v>0</v>
      </c>
      <c r="M52" s="104">
        <f t="shared" si="151"/>
        <v>0</v>
      </c>
      <c r="N52" s="37">
        <f t="shared" si="151"/>
        <v>0</v>
      </c>
      <c r="O52" s="37">
        <f t="shared" si="151"/>
        <v>0</v>
      </c>
      <c r="P52" s="37">
        <f t="shared" si="151"/>
        <v>0</v>
      </c>
      <c r="Q52" s="37">
        <f t="shared" si="151"/>
        <v>0</v>
      </c>
      <c r="R52" s="37">
        <f t="shared" si="151"/>
        <v>0</v>
      </c>
      <c r="S52" s="37">
        <f t="shared" si="151"/>
        <v>0</v>
      </c>
      <c r="T52" s="37">
        <f t="shared" si="151"/>
        <v>0</v>
      </c>
      <c r="U52" s="37">
        <f t="shared" si="151"/>
        <v>0</v>
      </c>
      <c r="V52" s="37">
        <f t="shared" si="151"/>
        <v>0</v>
      </c>
      <c r="W52" s="37">
        <f t="shared" si="151"/>
        <v>0</v>
      </c>
      <c r="X52" s="37">
        <f t="shared" si="151"/>
        <v>0</v>
      </c>
      <c r="Y52" s="37">
        <f t="shared" si="151"/>
        <v>0</v>
      </c>
      <c r="Z52" s="37">
        <f t="shared" si="151"/>
        <v>1</v>
      </c>
      <c r="AA52" s="37">
        <f t="shared" si="151"/>
        <v>0</v>
      </c>
      <c r="AB52" s="105">
        <f t="shared" si="151"/>
        <v>0</v>
      </c>
      <c r="AC52" s="104">
        <f t="shared" si="151"/>
        <v>0</v>
      </c>
      <c r="AD52" s="37">
        <f t="shared" si="151"/>
        <v>0</v>
      </c>
      <c r="AE52" s="37">
        <f t="shared" si="151"/>
        <v>0</v>
      </c>
      <c r="AF52" s="37">
        <f t="shared" si="151"/>
        <v>0</v>
      </c>
      <c r="AG52" s="37">
        <f t="shared" si="151"/>
        <v>0</v>
      </c>
      <c r="AH52" s="37">
        <f t="shared" si="151"/>
        <v>0</v>
      </c>
      <c r="AI52" s="37">
        <f t="shared" si="151"/>
        <v>0</v>
      </c>
      <c r="AJ52" s="37">
        <f t="shared" si="151"/>
        <v>0</v>
      </c>
      <c r="AK52" s="37">
        <f t="shared" si="151"/>
        <v>0</v>
      </c>
      <c r="AL52" s="37">
        <f t="shared" si="151"/>
        <v>0</v>
      </c>
      <c r="AM52" s="37">
        <f t="shared" si="151"/>
        <v>1</v>
      </c>
      <c r="AN52" s="105">
        <f t="shared" si="151"/>
        <v>0</v>
      </c>
      <c r="AO52" s="104">
        <f t="shared" si="151"/>
        <v>0</v>
      </c>
      <c r="AP52" s="37">
        <f t="shared" si="151"/>
        <v>0</v>
      </c>
      <c r="AQ52" s="37">
        <f t="shared" si="151"/>
        <v>0</v>
      </c>
      <c r="AR52" s="37">
        <f t="shared" si="151"/>
        <v>0</v>
      </c>
      <c r="AS52" s="37">
        <f t="shared" si="151"/>
        <v>0</v>
      </c>
      <c r="AT52" s="37">
        <f t="shared" si="151"/>
        <v>0</v>
      </c>
      <c r="AU52" s="37">
        <f t="shared" si="151"/>
        <v>0</v>
      </c>
      <c r="AV52" s="37">
        <f t="shared" si="151"/>
        <v>0</v>
      </c>
      <c r="AW52" s="37">
        <f t="shared" si="151"/>
        <v>0</v>
      </c>
      <c r="AX52" s="37">
        <f t="shared" si="151"/>
        <v>0</v>
      </c>
      <c r="AY52" s="37">
        <f t="shared" si="151"/>
        <v>0</v>
      </c>
      <c r="AZ52" s="37">
        <f t="shared" si="151"/>
        <v>0</v>
      </c>
      <c r="BA52" s="37">
        <f t="shared" si="151"/>
        <v>0</v>
      </c>
      <c r="BB52" s="37">
        <f t="shared" si="151"/>
        <v>0</v>
      </c>
      <c r="BC52" s="105">
        <f t="shared" si="151"/>
        <v>0</v>
      </c>
      <c r="BD52" s="62">
        <f t="shared" si="141"/>
        <v>2</v>
      </c>
      <c r="BE52" s="170">
        <f t="shared" si="142"/>
        <v>4.7562425683709865E-3</v>
      </c>
      <c r="BF52" s="164" t="s">
        <v>278</v>
      </c>
    </row>
    <row r="53" spans="2:58" outlineLevel="1">
      <c r="B53" s="328" t="s">
        <v>64</v>
      </c>
      <c r="C53" s="106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107">
        <v>0</v>
      </c>
      <c r="M53" s="106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1</v>
      </c>
      <c r="AA53" s="38">
        <v>0</v>
      </c>
      <c r="AB53" s="107">
        <v>0</v>
      </c>
      <c r="AC53" s="106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1</v>
      </c>
      <c r="AN53" s="107">
        <v>0</v>
      </c>
      <c r="AO53" s="106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0</v>
      </c>
      <c r="AY53" s="38">
        <v>0</v>
      </c>
      <c r="AZ53" s="38">
        <v>0</v>
      </c>
      <c r="BA53" s="38">
        <v>0</v>
      </c>
      <c r="BB53" s="38">
        <v>0</v>
      </c>
      <c r="BC53" s="107">
        <v>0</v>
      </c>
      <c r="BD53" s="165">
        <f t="shared" si="141"/>
        <v>2</v>
      </c>
      <c r="BE53" s="169">
        <f t="shared" si="142"/>
        <v>4.7562425683709865E-3</v>
      </c>
      <c r="BF53" s="163" t="s">
        <v>279</v>
      </c>
    </row>
    <row r="54" spans="2:58" ht="13">
      <c r="B54" s="330" t="s">
        <v>65</v>
      </c>
      <c r="C54" s="104">
        <f t="shared" ref="C54:BC54" si="152">SUM(C55:C56)</f>
        <v>0</v>
      </c>
      <c r="D54" s="37">
        <f t="shared" si="152"/>
        <v>0</v>
      </c>
      <c r="E54" s="37">
        <f t="shared" si="152"/>
        <v>0</v>
      </c>
      <c r="F54" s="37">
        <f t="shared" si="152"/>
        <v>2</v>
      </c>
      <c r="G54" s="37">
        <f t="shared" si="152"/>
        <v>2</v>
      </c>
      <c r="H54" s="37">
        <f t="shared" si="152"/>
        <v>2</v>
      </c>
      <c r="I54" s="37">
        <f t="shared" si="152"/>
        <v>2</v>
      </c>
      <c r="J54" s="37">
        <f t="shared" si="152"/>
        <v>2</v>
      </c>
      <c r="K54" s="37">
        <f t="shared" si="152"/>
        <v>2</v>
      </c>
      <c r="L54" s="105">
        <f t="shared" si="152"/>
        <v>2</v>
      </c>
      <c r="M54" s="104">
        <f t="shared" si="152"/>
        <v>0</v>
      </c>
      <c r="N54" s="37">
        <f t="shared" si="152"/>
        <v>0</v>
      </c>
      <c r="O54" s="37">
        <f t="shared" si="152"/>
        <v>0</v>
      </c>
      <c r="P54" s="37">
        <f t="shared" ref="P54:AB54" si="153">SUM(P55:P56)</f>
        <v>0</v>
      </c>
      <c r="Q54" s="37">
        <f t="shared" si="153"/>
        <v>0</v>
      </c>
      <c r="R54" s="37">
        <f t="shared" si="153"/>
        <v>0</v>
      </c>
      <c r="S54" s="37">
        <f t="shared" si="153"/>
        <v>0</v>
      </c>
      <c r="T54" s="37">
        <f t="shared" si="153"/>
        <v>0</v>
      </c>
      <c r="U54" s="37">
        <f t="shared" si="153"/>
        <v>0</v>
      </c>
      <c r="V54" s="37">
        <f t="shared" si="153"/>
        <v>0</v>
      </c>
      <c r="W54" s="37">
        <f t="shared" si="153"/>
        <v>0</v>
      </c>
      <c r="X54" s="37">
        <f t="shared" si="153"/>
        <v>0</v>
      </c>
      <c r="Y54" s="37">
        <f t="shared" si="153"/>
        <v>0</v>
      </c>
      <c r="Z54" s="37">
        <f t="shared" si="153"/>
        <v>2</v>
      </c>
      <c r="AA54" s="37">
        <f t="shared" si="153"/>
        <v>0</v>
      </c>
      <c r="AB54" s="105">
        <f t="shared" si="153"/>
        <v>0</v>
      </c>
      <c r="AC54" s="104">
        <f t="shared" si="152"/>
        <v>0</v>
      </c>
      <c r="AD54" s="37">
        <f t="shared" si="152"/>
        <v>0</v>
      </c>
      <c r="AE54" s="37">
        <f t="shared" si="152"/>
        <v>0</v>
      </c>
      <c r="AF54" s="37">
        <f t="shared" ref="AF54:AY54" si="154">SUM(AF55:AF56)</f>
        <v>0</v>
      </c>
      <c r="AG54" s="37">
        <f t="shared" si="154"/>
        <v>0</v>
      </c>
      <c r="AH54" s="37">
        <f t="shared" si="154"/>
        <v>0</v>
      </c>
      <c r="AI54" s="37">
        <f t="shared" si="154"/>
        <v>0</v>
      </c>
      <c r="AJ54" s="37">
        <f t="shared" si="154"/>
        <v>0</v>
      </c>
      <c r="AK54" s="37">
        <f t="shared" si="154"/>
        <v>0</v>
      </c>
      <c r="AL54" s="37">
        <f t="shared" si="154"/>
        <v>0</v>
      </c>
      <c r="AM54" s="37">
        <f t="shared" si="154"/>
        <v>2</v>
      </c>
      <c r="AN54" s="105">
        <f t="shared" si="154"/>
        <v>0</v>
      </c>
      <c r="AO54" s="104">
        <f t="shared" si="154"/>
        <v>0</v>
      </c>
      <c r="AP54" s="37">
        <f t="shared" si="154"/>
        <v>0</v>
      </c>
      <c r="AQ54" s="37">
        <f t="shared" si="154"/>
        <v>0</v>
      </c>
      <c r="AR54" s="37">
        <f t="shared" si="154"/>
        <v>0</v>
      </c>
      <c r="AS54" s="37">
        <f t="shared" si="154"/>
        <v>0</v>
      </c>
      <c r="AT54" s="37">
        <f t="shared" si="154"/>
        <v>2</v>
      </c>
      <c r="AU54" s="37">
        <f t="shared" si="154"/>
        <v>0</v>
      </c>
      <c r="AV54" s="37">
        <f t="shared" si="154"/>
        <v>0</v>
      </c>
      <c r="AW54" s="37">
        <f t="shared" si="154"/>
        <v>0</v>
      </c>
      <c r="AX54" s="37">
        <f t="shared" si="154"/>
        <v>0</v>
      </c>
      <c r="AY54" s="37">
        <f t="shared" si="154"/>
        <v>0</v>
      </c>
      <c r="AZ54" s="37">
        <f t="shared" si="152"/>
        <v>0</v>
      </c>
      <c r="BA54" s="37">
        <f t="shared" si="152"/>
        <v>0</v>
      </c>
      <c r="BB54" s="37">
        <f t="shared" si="152"/>
        <v>0</v>
      </c>
      <c r="BC54" s="105">
        <f t="shared" si="152"/>
        <v>0</v>
      </c>
      <c r="BD54" s="62">
        <f t="shared" si="141"/>
        <v>20</v>
      </c>
      <c r="BE54" s="170">
        <f t="shared" si="142"/>
        <v>4.7562425683709872E-2</v>
      </c>
      <c r="BF54" s="164" t="s">
        <v>278</v>
      </c>
    </row>
    <row r="55" spans="2:58" outlineLevel="1">
      <c r="B55" s="328" t="s">
        <v>66</v>
      </c>
      <c r="C55" s="106">
        <v>0</v>
      </c>
      <c r="D55" s="38">
        <v>0</v>
      </c>
      <c r="E55" s="38">
        <v>0</v>
      </c>
      <c r="F55" s="38">
        <v>1</v>
      </c>
      <c r="G55" s="38">
        <v>1</v>
      </c>
      <c r="H55" s="38">
        <v>1</v>
      </c>
      <c r="I55" s="38">
        <v>1</v>
      </c>
      <c r="J55" s="38">
        <v>1</v>
      </c>
      <c r="K55" s="38">
        <v>1</v>
      </c>
      <c r="L55" s="107">
        <v>1</v>
      </c>
      <c r="M55" s="106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1</v>
      </c>
      <c r="AA55" s="38">
        <v>0</v>
      </c>
      <c r="AB55" s="107">
        <v>0</v>
      </c>
      <c r="AC55" s="106">
        <v>0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1</v>
      </c>
      <c r="AN55" s="107">
        <v>0</v>
      </c>
      <c r="AO55" s="106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1</v>
      </c>
      <c r="AU55" s="38">
        <v>0</v>
      </c>
      <c r="AV55" s="38">
        <v>0</v>
      </c>
      <c r="AW55" s="38">
        <v>0</v>
      </c>
      <c r="AX55" s="38">
        <v>0</v>
      </c>
      <c r="AY55" s="38">
        <v>0</v>
      </c>
      <c r="AZ55" s="38">
        <v>0</v>
      </c>
      <c r="BA55" s="38">
        <v>0</v>
      </c>
      <c r="BB55" s="38">
        <v>0</v>
      </c>
      <c r="BC55" s="107">
        <v>0</v>
      </c>
      <c r="BD55" s="165">
        <f t="shared" si="141"/>
        <v>10</v>
      </c>
      <c r="BE55" s="169">
        <f t="shared" si="142"/>
        <v>2.3781212841854936E-2</v>
      </c>
      <c r="BF55" s="163" t="s">
        <v>278</v>
      </c>
    </row>
    <row r="56" spans="2:58" outlineLevel="1">
      <c r="B56" s="328" t="s">
        <v>67</v>
      </c>
      <c r="C56" s="106">
        <v>0</v>
      </c>
      <c r="D56" s="38">
        <v>0</v>
      </c>
      <c r="E56" s="38">
        <v>0</v>
      </c>
      <c r="F56" s="38">
        <v>1</v>
      </c>
      <c r="G56" s="38">
        <v>1</v>
      </c>
      <c r="H56" s="38">
        <v>1</v>
      </c>
      <c r="I56" s="38">
        <v>1</v>
      </c>
      <c r="J56" s="38">
        <v>1</v>
      </c>
      <c r="K56" s="38">
        <v>1</v>
      </c>
      <c r="L56" s="107">
        <v>1</v>
      </c>
      <c r="M56" s="106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1</v>
      </c>
      <c r="AA56" s="38">
        <v>0</v>
      </c>
      <c r="AB56" s="107">
        <v>0</v>
      </c>
      <c r="AC56" s="106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1</v>
      </c>
      <c r="AN56" s="107">
        <v>0</v>
      </c>
      <c r="AO56" s="106">
        <v>0</v>
      </c>
      <c r="AP56" s="38">
        <v>0</v>
      </c>
      <c r="AQ56" s="38">
        <v>0</v>
      </c>
      <c r="AR56" s="38">
        <v>0</v>
      </c>
      <c r="AS56" s="38">
        <v>0</v>
      </c>
      <c r="AT56" s="38">
        <v>1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107">
        <v>0</v>
      </c>
      <c r="BD56" s="165">
        <f t="shared" si="141"/>
        <v>10</v>
      </c>
      <c r="BE56" s="169">
        <f t="shared" si="142"/>
        <v>2.3781212841854936E-2</v>
      </c>
      <c r="BF56" s="163" t="s">
        <v>278</v>
      </c>
    </row>
    <row r="57" spans="2:58" s="101" customFormat="1" ht="13">
      <c r="B57" s="331" t="s">
        <v>334</v>
      </c>
      <c r="C57" s="108">
        <f t="shared" ref="C57:AH57" si="155">SUM(C58:C60)</f>
        <v>0</v>
      </c>
      <c r="D57" s="102">
        <f t="shared" si="155"/>
        <v>0</v>
      </c>
      <c r="E57" s="102">
        <f t="shared" si="155"/>
        <v>0</v>
      </c>
      <c r="F57" s="102">
        <f t="shared" si="155"/>
        <v>2</v>
      </c>
      <c r="G57" s="102">
        <f t="shared" si="155"/>
        <v>3</v>
      </c>
      <c r="H57" s="102">
        <f t="shared" si="155"/>
        <v>3</v>
      </c>
      <c r="I57" s="102">
        <f t="shared" si="155"/>
        <v>3</v>
      </c>
      <c r="J57" s="102">
        <f t="shared" si="155"/>
        <v>3</v>
      </c>
      <c r="K57" s="102">
        <f t="shared" si="155"/>
        <v>3</v>
      </c>
      <c r="L57" s="109">
        <f t="shared" si="155"/>
        <v>3</v>
      </c>
      <c r="M57" s="108">
        <f t="shared" si="155"/>
        <v>0</v>
      </c>
      <c r="N57" s="102">
        <f t="shared" si="155"/>
        <v>0</v>
      </c>
      <c r="O57" s="102">
        <f t="shared" si="155"/>
        <v>0</v>
      </c>
      <c r="P57" s="102">
        <f t="shared" si="155"/>
        <v>0</v>
      </c>
      <c r="Q57" s="102">
        <f t="shared" si="155"/>
        <v>0</v>
      </c>
      <c r="R57" s="102">
        <f t="shared" si="155"/>
        <v>0</v>
      </c>
      <c r="S57" s="102">
        <f t="shared" si="155"/>
        <v>0</v>
      </c>
      <c r="T57" s="102">
        <f t="shared" si="155"/>
        <v>0</v>
      </c>
      <c r="U57" s="102">
        <f t="shared" si="155"/>
        <v>0</v>
      </c>
      <c r="V57" s="102">
        <f t="shared" si="155"/>
        <v>0</v>
      </c>
      <c r="W57" s="102">
        <f t="shared" si="155"/>
        <v>3</v>
      </c>
      <c r="X57" s="102">
        <f t="shared" si="155"/>
        <v>0</v>
      </c>
      <c r="Y57" s="102">
        <f t="shared" si="155"/>
        <v>0</v>
      </c>
      <c r="Z57" s="102">
        <f t="shared" si="155"/>
        <v>2</v>
      </c>
      <c r="AA57" s="102">
        <f t="shared" si="155"/>
        <v>0</v>
      </c>
      <c r="AB57" s="109">
        <f t="shared" si="155"/>
        <v>0</v>
      </c>
      <c r="AC57" s="108">
        <f t="shared" si="155"/>
        <v>0</v>
      </c>
      <c r="AD57" s="102">
        <f t="shared" si="155"/>
        <v>0</v>
      </c>
      <c r="AE57" s="102">
        <f t="shared" si="155"/>
        <v>0</v>
      </c>
      <c r="AF57" s="102">
        <f t="shared" si="155"/>
        <v>0</v>
      </c>
      <c r="AG57" s="102">
        <f t="shared" si="155"/>
        <v>0</v>
      </c>
      <c r="AH57" s="102">
        <f t="shared" si="155"/>
        <v>0</v>
      </c>
      <c r="AI57" s="102">
        <f t="shared" ref="AI57:BC57" si="156">SUM(AI58:AI60)</f>
        <v>0</v>
      </c>
      <c r="AJ57" s="102">
        <f t="shared" si="156"/>
        <v>0</v>
      </c>
      <c r="AK57" s="102">
        <f t="shared" si="156"/>
        <v>0</v>
      </c>
      <c r="AL57" s="102">
        <f t="shared" si="156"/>
        <v>0</v>
      </c>
      <c r="AM57" s="102">
        <f t="shared" si="156"/>
        <v>3</v>
      </c>
      <c r="AN57" s="109">
        <f t="shared" si="156"/>
        <v>0</v>
      </c>
      <c r="AO57" s="108">
        <f t="shared" si="156"/>
        <v>0</v>
      </c>
      <c r="AP57" s="102">
        <f t="shared" si="156"/>
        <v>0</v>
      </c>
      <c r="AQ57" s="102">
        <f t="shared" si="156"/>
        <v>0</v>
      </c>
      <c r="AR57" s="102">
        <f t="shared" si="156"/>
        <v>0</v>
      </c>
      <c r="AS57" s="102">
        <f t="shared" si="156"/>
        <v>0</v>
      </c>
      <c r="AT57" s="102">
        <f t="shared" si="156"/>
        <v>3</v>
      </c>
      <c r="AU57" s="102">
        <f t="shared" si="156"/>
        <v>0</v>
      </c>
      <c r="AV57" s="102">
        <f t="shared" si="156"/>
        <v>0</v>
      </c>
      <c r="AW57" s="102">
        <f t="shared" si="156"/>
        <v>0</v>
      </c>
      <c r="AX57" s="102">
        <f t="shared" si="156"/>
        <v>0</v>
      </c>
      <c r="AY57" s="102">
        <f t="shared" si="156"/>
        <v>0</v>
      </c>
      <c r="AZ57" s="102">
        <f t="shared" si="156"/>
        <v>0</v>
      </c>
      <c r="BA57" s="102">
        <f t="shared" si="156"/>
        <v>0</v>
      </c>
      <c r="BB57" s="102">
        <f t="shared" si="156"/>
        <v>0</v>
      </c>
      <c r="BC57" s="109">
        <f t="shared" si="156"/>
        <v>0</v>
      </c>
      <c r="BD57" s="103">
        <f t="shared" si="141"/>
        <v>31</v>
      </c>
      <c r="BE57" s="170">
        <f t="shared" si="142"/>
        <v>7.3721759809750292E-2</v>
      </c>
      <c r="BF57" s="164" t="s">
        <v>278</v>
      </c>
    </row>
    <row r="58" spans="2:58" outlineLevel="1">
      <c r="B58" s="328" t="s">
        <v>339</v>
      </c>
      <c r="C58" s="106">
        <v>0</v>
      </c>
      <c r="D58" s="38">
        <v>0</v>
      </c>
      <c r="E58" s="38">
        <v>0</v>
      </c>
      <c r="F58" s="38">
        <v>1</v>
      </c>
      <c r="G58" s="38">
        <v>1</v>
      </c>
      <c r="H58" s="38">
        <v>1</v>
      </c>
      <c r="I58" s="38">
        <v>1</v>
      </c>
      <c r="J58" s="38">
        <v>1</v>
      </c>
      <c r="K58" s="38">
        <v>1</v>
      </c>
      <c r="L58" s="107">
        <v>1</v>
      </c>
      <c r="M58" s="106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1</v>
      </c>
      <c r="X58" s="38">
        <v>0</v>
      </c>
      <c r="Y58" s="38">
        <v>0</v>
      </c>
      <c r="Z58" s="38">
        <v>1</v>
      </c>
      <c r="AA58" s="38">
        <v>0</v>
      </c>
      <c r="AB58" s="107">
        <v>0</v>
      </c>
      <c r="AC58" s="106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1</v>
      </c>
      <c r="AN58" s="107">
        <v>0</v>
      </c>
      <c r="AO58" s="106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1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107">
        <v>0</v>
      </c>
      <c r="BD58" s="165">
        <f t="shared" si="141"/>
        <v>11</v>
      </c>
      <c r="BE58" s="169">
        <f t="shared" si="142"/>
        <v>2.6159334126040427E-2</v>
      </c>
      <c r="BF58" s="163" t="s">
        <v>278</v>
      </c>
    </row>
    <row r="59" spans="2:58" outlineLevel="1">
      <c r="B59" s="328" t="s">
        <v>338</v>
      </c>
      <c r="C59" s="106">
        <v>0</v>
      </c>
      <c r="D59" s="38">
        <v>0</v>
      </c>
      <c r="E59" s="38">
        <v>0</v>
      </c>
      <c r="F59" s="38">
        <v>0</v>
      </c>
      <c r="G59" s="38">
        <v>1</v>
      </c>
      <c r="H59" s="38">
        <v>1</v>
      </c>
      <c r="I59" s="38">
        <v>1</v>
      </c>
      <c r="J59" s="38">
        <v>1</v>
      </c>
      <c r="K59" s="38">
        <v>1</v>
      </c>
      <c r="L59" s="107">
        <v>1</v>
      </c>
      <c r="M59" s="106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1</v>
      </c>
      <c r="X59" s="38">
        <v>0</v>
      </c>
      <c r="Y59" s="38">
        <v>0</v>
      </c>
      <c r="Z59" s="38">
        <v>1</v>
      </c>
      <c r="AA59" s="38">
        <v>0</v>
      </c>
      <c r="AB59" s="107">
        <v>0</v>
      </c>
      <c r="AC59" s="106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1</v>
      </c>
      <c r="AN59" s="107">
        <v>0</v>
      </c>
      <c r="AO59" s="106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1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107">
        <v>0</v>
      </c>
      <c r="BD59" s="165">
        <f t="shared" si="141"/>
        <v>10</v>
      </c>
      <c r="BE59" s="169">
        <f t="shared" si="142"/>
        <v>2.3781212841854936E-2</v>
      </c>
      <c r="BF59" s="163" t="s">
        <v>278</v>
      </c>
    </row>
    <row r="60" spans="2:58" outlineLevel="1">
      <c r="B60" s="328" t="s">
        <v>335</v>
      </c>
      <c r="C60" s="106">
        <v>0</v>
      </c>
      <c r="D60" s="38">
        <v>0</v>
      </c>
      <c r="E60" s="38">
        <v>0</v>
      </c>
      <c r="F60" s="38">
        <v>1</v>
      </c>
      <c r="G60" s="38">
        <v>1</v>
      </c>
      <c r="H60" s="38">
        <v>1</v>
      </c>
      <c r="I60" s="38">
        <v>1</v>
      </c>
      <c r="J60" s="38">
        <v>1</v>
      </c>
      <c r="K60" s="38">
        <v>1</v>
      </c>
      <c r="L60" s="107">
        <v>1</v>
      </c>
      <c r="M60" s="106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1</v>
      </c>
      <c r="X60" s="38">
        <v>0</v>
      </c>
      <c r="Y60" s="38">
        <v>0</v>
      </c>
      <c r="Z60" s="38">
        <v>0</v>
      </c>
      <c r="AA60" s="38">
        <v>0</v>
      </c>
      <c r="AB60" s="107">
        <v>0</v>
      </c>
      <c r="AC60" s="106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1</v>
      </c>
      <c r="AN60" s="107">
        <v>0</v>
      </c>
      <c r="AO60" s="106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1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107">
        <v>0</v>
      </c>
      <c r="BD60" s="165">
        <f t="shared" si="141"/>
        <v>10</v>
      </c>
      <c r="BE60" s="169">
        <f t="shared" si="142"/>
        <v>2.3781212841854936E-2</v>
      </c>
      <c r="BF60" s="163" t="s">
        <v>278</v>
      </c>
    </row>
    <row r="61" spans="2:58" s="101" customFormat="1" ht="13">
      <c r="B61" s="331" t="s">
        <v>336</v>
      </c>
      <c r="C61" s="108">
        <f t="shared" ref="C61:R61" si="157">SUM(C62)</f>
        <v>0</v>
      </c>
      <c r="D61" s="102">
        <f t="shared" si="157"/>
        <v>1</v>
      </c>
      <c r="E61" s="102">
        <f t="shared" si="157"/>
        <v>1</v>
      </c>
      <c r="F61" s="102">
        <f t="shared" si="157"/>
        <v>1</v>
      </c>
      <c r="G61" s="102">
        <f t="shared" si="157"/>
        <v>1</v>
      </c>
      <c r="H61" s="102">
        <f t="shared" si="157"/>
        <v>0</v>
      </c>
      <c r="I61" s="102">
        <f t="shared" si="157"/>
        <v>1</v>
      </c>
      <c r="J61" s="102">
        <f t="shared" si="157"/>
        <v>0</v>
      </c>
      <c r="K61" s="102">
        <f t="shared" si="157"/>
        <v>1</v>
      </c>
      <c r="L61" s="109">
        <f t="shared" si="157"/>
        <v>0</v>
      </c>
      <c r="M61" s="108">
        <f t="shared" si="157"/>
        <v>1</v>
      </c>
      <c r="N61" s="102">
        <f t="shared" si="157"/>
        <v>1</v>
      </c>
      <c r="O61" s="102">
        <f t="shared" si="157"/>
        <v>1</v>
      </c>
      <c r="P61" s="102">
        <f t="shared" si="157"/>
        <v>1</v>
      </c>
      <c r="Q61" s="102">
        <f t="shared" si="157"/>
        <v>1</v>
      </c>
      <c r="R61" s="102">
        <f t="shared" si="157"/>
        <v>1</v>
      </c>
      <c r="S61" s="102">
        <f t="shared" ref="S61:AB61" si="158">SUM(S62)</f>
        <v>1</v>
      </c>
      <c r="T61" s="102">
        <f t="shared" si="158"/>
        <v>1</v>
      </c>
      <c r="U61" s="102">
        <f t="shared" si="158"/>
        <v>0</v>
      </c>
      <c r="V61" s="102">
        <f t="shared" si="158"/>
        <v>0</v>
      </c>
      <c r="W61" s="102">
        <f t="shared" si="158"/>
        <v>1</v>
      </c>
      <c r="X61" s="102">
        <f t="shared" si="158"/>
        <v>0</v>
      </c>
      <c r="Y61" s="102">
        <f t="shared" si="158"/>
        <v>1</v>
      </c>
      <c r="Z61" s="102">
        <f t="shared" si="158"/>
        <v>1</v>
      </c>
      <c r="AA61" s="102">
        <f t="shared" si="158"/>
        <v>1</v>
      </c>
      <c r="AB61" s="109">
        <f t="shared" si="158"/>
        <v>0</v>
      </c>
      <c r="AC61" s="108">
        <f>SUM(AC62)</f>
        <v>0</v>
      </c>
      <c r="AD61" s="102">
        <f>SUM(AD62)</f>
        <v>1</v>
      </c>
      <c r="AE61" s="102">
        <f>SUM(AE62)</f>
        <v>1</v>
      </c>
      <c r="AF61" s="102">
        <f t="shared" ref="AF61:AY61" si="159">SUM(AF62)</f>
        <v>1</v>
      </c>
      <c r="AG61" s="102">
        <f t="shared" si="159"/>
        <v>0</v>
      </c>
      <c r="AH61" s="102">
        <f t="shared" si="159"/>
        <v>1</v>
      </c>
      <c r="AI61" s="102">
        <f t="shared" si="159"/>
        <v>1</v>
      </c>
      <c r="AJ61" s="102">
        <f t="shared" si="159"/>
        <v>1</v>
      </c>
      <c r="AK61" s="102">
        <f t="shared" si="159"/>
        <v>1</v>
      </c>
      <c r="AL61" s="102">
        <f t="shared" si="159"/>
        <v>0</v>
      </c>
      <c r="AM61" s="102">
        <f t="shared" si="159"/>
        <v>1</v>
      </c>
      <c r="AN61" s="109">
        <f t="shared" si="159"/>
        <v>0</v>
      </c>
      <c r="AO61" s="108">
        <f t="shared" si="159"/>
        <v>1</v>
      </c>
      <c r="AP61" s="102">
        <f t="shared" si="159"/>
        <v>1</v>
      </c>
      <c r="AQ61" s="102">
        <f t="shared" si="159"/>
        <v>1</v>
      </c>
      <c r="AR61" s="102">
        <f t="shared" si="159"/>
        <v>1</v>
      </c>
      <c r="AS61" s="102">
        <f t="shared" si="159"/>
        <v>1</v>
      </c>
      <c r="AT61" s="102">
        <f t="shared" si="159"/>
        <v>1</v>
      </c>
      <c r="AU61" s="102">
        <f t="shared" si="159"/>
        <v>1</v>
      </c>
      <c r="AV61" s="102">
        <f t="shared" si="159"/>
        <v>1</v>
      </c>
      <c r="AW61" s="102">
        <f t="shared" si="159"/>
        <v>1</v>
      </c>
      <c r="AX61" s="102">
        <f t="shared" si="159"/>
        <v>1</v>
      </c>
      <c r="AY61" s="102">
        <f t="shared" si="159"/>
        <v>1</v>
      </c>
      <c r="AZ61" s="102">
        <f>SUM(AZ62)</f>
        <v>1</v>
      </c>
      <c r="BA61" s="102">
        <f>SUM(BA62)</f>
        <v>1</v>
      </c>
      <c r="BB61" s="102">
        <f>SUM(BB62)</f>
        <v>0</v>
      </c>
      <c r="BC61" s="109">
        <f>SUM(BC62)</f>
        <v>0</v>
      </c>
      <c r="BD61" s="103">
        <f t="shared" si="141"/>
        <v>39</v>
      </c>
      <c r="BE61" s="170">
        <f t="shared" si="142"/>
        <v>9.2746730083234238E-2</v>
      </c>
      <c r="BF61" s="164" t="s">
        <v>278</v>
      </c>
    </row>
    <row r="62" spans="2:58" outlineLevel="1">
      <c r="B62" s="328" t="s">
        <v>337</v>
      </c>
      <c r="C62" s="106">
        <v>0</v>
      </c>
      <c r="D62" s="38">
        <v>1</v>
      </c>
      <c r="E62" s="38">
        <v>1</v>
      </c>
      <c r="F62" s="38">
        <v>1</v>
      </c>
      <c r="G62" s="38">
        <v>1</v>
      </c>
      <c r="H62" s="38">
        <v>0</v>
      </c>
      <c r="I62" s="38">
        <v>1</v>
      </c>
      <c r="J62" s="38">
        <v>0</v>
      </c>
      <c r="K62" s="38">
        <v>1</v>
      </c>
      <c r="L62" s="107">
        <v>0</v>
      </c>
      <c r="M62" s="106">
        <v>1</v>
      </c>
      <c r="N62" s="38">
        <v>1</v>
      </c>
      <c r="O62" s="38">
        <v>1</v>
      </c>
      <c r="P62" s="38">
        <v>1</v>
      </c>
      <c r="Q62" s="38">
        <v>1</v>
      </c>
      <c r="R62" s="38">
        <v>1</v>
      </c>
      <c r="S62" s="38">
        <v>1</v>
      </c>
      <c r="T62" s="38">
        <v>1</v>
      </c>
      <c r="U62" s="38">
        <v>0</v>
      </c>
      <c r="V62" s="38">
        <v>0</v>
      </c>
      <c r="W62" s="38">
        <v>1</v>
      </c>
      <c r="X62" s="38">
        <v>0</v>
      </c>
      <c r="Y62" s="38">
        <v>1</v>
      </c>
      <c r="Z62" s="38">
        <v>1</v>
      </c>
      <c r="AA62" s="38">
        <v>1</v>
      </c>
      <c r="AB62" s="107">
        <v>0</v>
      </c>
      <c r="AC62" s="106">
        <v>0</v>
      </c>
      <c r="AD62" s="38">
        <v>1</v>
      </c>
      <c r="AE62" s="38">
        <v>1</v>
      </c>
      <c r="AF62" s="38">
        <v>1</v>
      </c>
      <c r="AG62" s="38">
        <v>0</v>
      </c>
      <c r="AH62" s="38">
        <v>1</v>
      </c>
      <c r="AI62" s="38">
        <v>1</v>
      </c>
      <c r="AJ62" s="38">
        <v>1</v>
      </c>
      <c r="AK62" s="38">
        <v>1</v>
      </c>
      <c r="AL62" s="38">
        <v>0</v>
      </c>
      <c r="AM62" s="38">
        <v>1</v>
      </c>
      <c r="AN62" s="107">
        <v>0</v>
      </c>
      <c r="AO62" s="106">
        <v>1</v>
      </c>
      <c r="AP62" s="38">
        <v>1</v>
      </c>
      <c r="AQ62" s="38">
        <v>1</v>
      </c>
      <c r="AR62" s="38">
        <v>1</v>
      </c>
      <c r="AS62" s="38">
        <v>1</v>
      </c>
      <c r="AT62" s="38">
        <v>1</v>
      </c>
      <c r="AU62" s="38">
        <v>1</v>
      </c>
      <c r="AV62" s="38">
        <v>1</v>
      </c>
      <c r="AW62" s="38">
        <v>1</v>
      </c>
      <c r="AX62" s="38">
        <v>1</v>
      </c>
      <c r="AY62" s="38">
        <v>1</v>
      </c>
      <c r="AZ62" s="38">
        <v>1</v>
      </c>
      <c r="BA62" s="38">
        <v>1</v>
      </c>
      <c r="BB62" s="38">
        <v>0</v>
      </c>
      <c r="BC62" s="107">
        <v>0</v>
      </c>
      <c r="BD62" s="165">
        <f t="shared" si="141"/>
        <v>39</v>
      </c>
      <c r="BE62" s="169">
        <f t="shared" si="142"/>
        <v>9.2746730083234238E-2</v>
      </c>
      <c r="BF62" s="163" t="s">
        <v>278</v>
      </c>
    </row>
    <row r="63" spans="2:58" s="101" customFormat="1" ht="13">
      <c r="B63" s="331" t="s">
        <v>71</v>
      </c>
      <c r="C63" s="108">
        <f t="shared" ref="C63:R63" si="160">SUM(C64)</f>
        <v>1</v>
      </c>
      <c r="D63" s="102">
        <f t="shared" si="160"/>
        <v>1</v>
      </c>
      <c r="E63" s="102">
        <f t="shared" si="160"/>
        <v>1</v>
      </c>
      <c r="F63" s="102">
        <f t="shared" si="160"/>
        <v>1</v>
      </c>
      <c r="G63" s="102">
        <f t="shared" si="160"/>
        <v>1</v>
      </c>
      <c r="H63" s="102">
        <f t="shared" si="160"/>
        <v>1</v>
      </c>
      <c r="I63" s="102">
        <f t="shared" si="160"/>
        <v>1</v>
      </c>
      <c r="J63" s="102">
        <f t="shared" si="160"/>
        <v>1</v>
      </c>
      <c r="K63" s="102">
        <f t="shared" si="160"/>
        <v>1</v>
      </c>
      <c r="L63" s="109">
        <f t="shared" si="160"/>
        <v>1</v>
      </c>
      <c r="M63" s="108">
        <f t="shared" si="160"/>
        <v>1</v>
      </c>
      <c r="N63" s="102">
        <f t="shared" si="160"/>
        <v>1</v>
      </c>
      <c r="O63" s="102">
        <f t="shared" si="160"/>
        <v>1</v>
      </c>
      <c r="P63" s="102">
        <f t="shared" si="160"/>
        <v>0</v>
      </c>
      <c r="Q63" s="102">
        <f t="shared" si="160"/>
        <v>1</v>
      </c>
      <c r="R63" s="102">
        <f t="shared" si="160"/>
        <v>1</v>
      </c>
      <c r="S63" s="102">
        <f t="shared" ref="S63:AB63" si="161">SUM(S64)</f>
        <v>1</v>
      </c>
      <c r="T63" s="102">
        <f t="shared" si="161"/>
        <v>1</v>
      </c>
      <c r="U63" s="102">
        <f t="shared" si="161"/>
        <v>1</v>
      </c>
      <c r="V63" s="102">
        <f t="shared" si="161"/>
        <v>0</v>
      </c>
      <c r="W63" s="102">
        <f t="shared" si="161"/>
        <v>1</v>
      </c>
      <c r="X63" s="102">
        <f t="shared" si="161"/>
        <v>1</v>
      </c>
      <c r="Y63" s="102">
        <f t="shared" si="161"/>
        <v>1</v>
      </c>
      <c r="Z63" s="102">
        <f t="shared" si="161"/>
        <v>1</v>
      </c>
      <c r="AA63" s="102">
        <f t="shared" si="161"/>
        <v>1</v>
      </c>
      <c r="AB63" s="109">
        <f t="shared" si="161"/>
        <v>0</v>
      </c>
      <c r="AC63" s="108">
        <f>SUM(AC64)</f>
        <v>0</v>
      </c>
      <c r="AD63" s="102">
        <f>SUM(AD64)</f>
        <v>0</v>
      </c>
      <c r="AE63" s="102">
        <f>SUM(AE64)</f>
        <v>0</v>
      </c>
      <c r="AF63" s="102">
        <f t="shared" ref="AF63:AY63" si="162">SUM(AF64)</f>
        <v>0</v>
      </c>
      <c r="AG63" s="102">
        <f t="shared" si="162"/>
        <v>0</v>
      </c>
      <c r="AH63" s="102">
        <f t="shared" si="162"/>
        <v>0</v>
      </c>
      <c r="AI63" s="102">
        <f t="shared" si="162"/>
        <v>0</v>
      </c>
      <c r="AJ63" s="102">
        <f t="shared" si="162"/>
        <v>0</v>
      </c>
      <c r="AK63" s="102">
        <f t="shared" si="162"/>
        <v>0</v>
      </c>
      <c r="AL63" s="102">
        <f t="shared" si="162"/>
        <v>0</v>
      </c>
      <c r="AM63" s="102">
        <f t="shared" si="162"/>
        <v>1</v>
      </c>
      <c r="AN63" s="109">
        <f t="shared" si="162"/>
        <v>0</v>
      </c>
      <c r="AO63" s="108">
        <f t="shared" si="162"/>
        <v>1</v>
      </c>
      <c r="AP63" s="102">
        <f t="shared" si="162"/>
        <v>1</v>
      </c>
      <c r="AQ63" s="102">
        <f t="shared" si="162"/>
        <v>1</v>
      </c>
      <c r="AR63" s="102">
        <f t="shared" si="162"/>
        <v>1</v>
      </c>
      <c r="AS63" s="102">
        <f t="shared" si="162"/>
        <v>1</v>
      </c>
      <c r="AT63" s="102">
        <f t="shared" si="162"/>
        <v>1</v>
      </c>
      <c r="AU63" s="102">
        <f t="shared" si="162"/>
        <v>1</v>
      </c>
      <c r="AV63" s="102">
        <f t="shared" si="162"/>
        <v>1</v>
      </c>
      <c r="AW63" s="102">
        <f t="shared" si="162"/>
        <v>0</v>
      </c>
      <c r="AX63" s="102">
        <f t="shared" si="162"/>
        <v>1</v>
      </c>
      <c r="AY63" s="102">
        <f t="shared" si="162"/>
        <v>0</v>
      </c>
      <c r="AZ63" s="102">
        <f>SUM(AZ64)</f>
        <v>1</v>
      </c>
      <c r="BA63" s="102">
        <f>SUM(BA64)</f>
        <v>0</v>
      </c>
      <c r="BB63" s="102">
        <f>SUM(BB64)</f>
        <v>0</v>
      </c>
      <c r="BC63" s="109">
        <f>SUM(BC64)</f>
        <v>1</v>
      </c>
      <c r="BD63" s="103">
        <f t="shared" si="141"/>
        <v>35</v>
      </c>
      <c r="BE63" s="170">
        <f t="shared" si="142"/>
        <v>8.3234244946492272E-2</v>
      </c>
      <c r="BF63" s="164" t="s">
        <v>278</v>
      </c>
    </row>
    <row r="64" spans="2:58" outlineLevel="1">
      <c r="B64" s="328" t="s">
        <v>72</v>
      </c>
      <c r="C64" s="106">
        <v>1</v>
      </c>
      <c r="D64" s="38">
        <v>1</v>
      </c>
      <c r="E64" s="38">
        <v>1</v>
      </c>
      <c r="F64" s="38">
        <v>1</v>
      </c>
      <c r="G64" s="38">
        <v>1</v>
      </c>
      <c r="H64" s="38">
        <v>1</v>
      </c>
      <c r="I64" s="38">
        <v>1</v>
      </c>
      <c r="J64" s="38">
        <v>1</v>
      </c>
      <c r="K64" s="38">
        <v>1</v>
      </c>
      <c r="L64" s="107">
        <v>1</v>
      </c>
      <c r="M64" s="106">
        <v>1</v>
      </c>
      <c r="N64" s="38">
        <v>1</v>
      </c>
      <c r="O64" s="38">
        <v>1</v>
      </c>
      <c r="P64" s="38">
        <v>0</v>
      </c>
      <c r="Q64" s="38">
        <v>1</v>
      </c>
      <c r="R64" s="38">
        <v>1</v>
      </c>
      <c r="S64" s="38">
        <v>1</v>
      </c>
      <c r="T64" s="38">
        <v>1</v>
      </c>
      <c r="U64" s="38">
        <v>1</v>
      </c>
      <c r="V64" s="38">
        <v>0</v>
      </c>
      <c r="W64" s="38">
        <v>1</v>
      </c>
      <c r="X64" s="38">
        <v>1</v>
      </c>
      <c r="Y64" s="38">
        <v>1</v>
      </c>
      <c r="Z64" s="38">
        <v>1</v>
      </c>
      <c r="AA64" s="38">
        <v>1</v>
      </c>
      <c r="AB64" s="107">
        <v>0</v>
      </c>
      <c r="AC64" s="106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38">
        <v>0</v>
      </c>
      <c r="AK64" s="38">
        <v>0</v>
      </c>
      <c r="AL64" s="38">
        <v>0</v>
      </c>
      <c r="AM64" s="38">
        <v>1</v>
      </c>
      <c r="AN64" s="107">
        <v>0</v>
      </c>
      <c r="AO64" s="106">
        <v>1</v>
      </c>
      <c r="AP64" s="38">
        <v>1</v>
      </c>
      <c r="AQ64" s="38">
        <v>1</v>
      </c>
      <c r="AR64" s="38">
        <v>1</v>
      </c>
      <c r="AS64" s="38">
        <v>1</v>
      </c>
      <c r="AT64" s="38">
        <v>1</v>
      </c>
      <c r="AU64" s="38">
        <v>1</v>
      </c>
      <c r="AV64" s="38">
        <v>1</v>
      </c>
      <c r="AW64" s="38">
        <v>0</v>
      </c>
      <c r="AX64" s="38">
        <v>1</v>
      </c>
      <c r="AY64" s="38">
        <v>0</v>
      </c>
      <c r="AZ64" s="38">
        <v>1</v>
      </c>
      <c r="BA64" s="38">
        <v>0</v>
      </c>
      <c r="BB64" s="38">
        <v>0</v>
      </c>
      <c r="BC64" s="107">
        <v>1</v>
      </c>
      <c r="BD64" s="165">
        <f t="shared" si="141"/>
        <v>35</v>
      </c>
      <c r="BE64" s="169">
        <f t="shared" si="142"/>
        <v>8.3234244946492272E-2</v>
      </c>
      <c r="BF64" s="163" t="s">
        <v>278</v>
      </c>
    </row>
    <row r="65" spans="2:58" s="101" customFormat="1" ht="13">
      <c r="B65" s="331" t="s">
        <v>324</v>
      </c>
      <c r="C65" s="108">
        <f t="shared" ref="C65:R65" si="163">SUM(C66)</f>
        <v>1</v>
      </c>
      <c r="D65" s="102">
        <f t="shared" si="163"/>
        <v>1</v>
      </c>
      <c r="E65" s="102">
        <f t="shared" si="163"/>
        <v>0</v>
      </c>
      <c r="F65" s="102">
        <f t="shared" si="163"/>
        <v>1</v>
      </c>
      <c r="G65" s="102">
        <f t="shared" si="163"/>
        <v>1</v>
      </c>
      <c r="H65" s="102">
        <f t="shared" si="163"/>
        <v>1</v>
      </c>
      <c r="I65" s="102">
        <f t="shared" si="163"/>
        <v>1</v>
      </c>
      <c r="J65" s="102">
        <f t="shared" si="163"/>
        <v>1</v>
      </c>
      <c r="K65" s="102">
        <f t="shared" si="163"/>
        <v>1</v>
      </c>
      <c r="L65" s="109">
        <f t="shared" si="163"/>
        <v>1</v>
      </c>
      <c r="M65" s="108">
        <f t="shared" si="163"/>
        <v>0</v>
      </c>
      <c r="N65" s="102">
        <f t="shared" si="163"/>
        <v>0</v>
      </c>
      <c r="O65" s="102">
        <f t="shared" si="163"/>
        <v>0</v>
      </c>
      <c r="P65" s="102">
        <f t="shared" si="163"/>
        <v>0</v>
      </c>
      <c r="Q65" s="102">
        <f t="shared" si="163"/>
        <v>0</v>
      </c>
      <c r="R65" s="102">
        <f t="shared" si="163"/>
        <v>0</v>
      </c>
      <c r="S65" s="102">
        <f t="shared" ref="S65:AB65" si="164">SUM(S66)</f>
        <v>0</v>
      </c>
      <c r="T65" s="102">
        <f t="shared" si="164"/>
        <v>0</v>
      </c>
      <c r="U65" s="102">
        <f t="shared" si="164"/>
        <v>0</v>
      </c>
      <c r="V65" s="102">
        <f t="shared" si="164"/>
        <v>0</v>
      </c>
      <c r="W65" s="102">
        <f t="shared" si="164"/>
        <v>0</v>
      </c>
      <c r="X65" s="102">
        <f t="shared" si="164"/>
        <v>0</v>
      </c>
      <c r="Y65" s="102">
        <f t="shared" si="164"/>
        <v>0</v>
      </c>
      <c r="Z65" s="102">
        <f t="shared" si="164"/>
        <v>0</v>
      </c>
      <c r="AA65" s="102">
        <f t="shared" si="164"/>
        <v>0</v>
      </c>
      <c r="AB65" s="109">
        <f t="shared" si="164"/>
        <v>0</v>
      </c>
      <c r="AC65" s="108">
        <f>SUM(AC66)</f>
        <v>0</v>
      </c>
      <c r="AD65" s="102">
        <f>SUM(AD66)</f>
        <v>0</v>
      </c>
      <c r="AE65" s="102">
        <f>SUM(AE66)</f>
        <v>0</v>
      </c>
      <c r="AF65" s="102">
        <f t="shared" ref="AF65:AY65" si="165">SUM(AF66)</f>
        <v>0</v>
      </c>
      <c r="AG65" s="102">
        <f t="shared" si="165"/>
        <v>0</v>
      </c>
      <c r="AH65" s="102">
        <f t="shared" si="165"/>
        <v>0</v>
      </c>
      <c r="AI65" s="102">
        <f t="shared" si="165"/>
        <v>0</v>
      </c>
      <c r="AJ65" s="102">
        <f t="shared" si="165"/>
        <v>0</v>
      </c>
      <c r="AK65" s="102">
        <f t="shared" si="165"/>
        <v>0</v>
      </c>
      <c r="AL65" s="102">
        <f t="shared" si="165"/>
        <v>0</v>
      </c>
      <c r="AM65" s="102">
        <f t="shared" si="165"/>
        <v>1</v>
      </c>
      <c r="AN65" s="109">
        <f t="shared" si="165"/>
        <v>0</v>
      </c>
      <c r="AO65" s="108">
        <f t="shared" si="165"/>
        <v>0</v>
      </c>
      <c r="AP65" s="102">
        <f t="shared" si="165"/>
        <v>0</v>
      </c>
      <c r="AQ65" s="102">
        <f t="shared" si="165"/>
        <v>0</v>
      </c>
      <c r="AR65" s="102">
        <f t="shared" si="165"/>
        <v>1</v>
      </c>
      <c r="AS65" s="102">
        <f t="shared" si="165"/>
        <v>0</v>
      </c>
      <c r="AT65" s="102">
        <f t="shared" si="165"/>
        <v>1</v>
      </c>
      <c r="AU65" s="102">
        <f t="shared" si="165"/>
        <v>1</v>
      </c>
      <c r="AV65" s="102">
        <f t="shared" si="165"/>
        <v>0</v>
      </c>
      <c r="AW65" s="102">
        <f t="shared" si="165"/>
        <v>0</v>
      </c>
      <c r="AX65" s="102">
        <f t="shared" si="165"/>
        <v>1</v>
      </c>
      <c r="AY65" s="102">
        <f t="shared" si="165"/>
        <v>0</v>
      </c>
      <c r="AZ65" s="102">
        <f>SUM(AZ66)</f>
        <v>0</v>
      </c>
      <c r="BA65" s="102">
        <f>SUM(BA66)</f>
        <v>0</v>
      </c>
      <c r="BB65" s="102">
        <f>SUM(BB66)</f>
        <v>0</v>
      </c>
      <c r="BC65" s="109">
        <f>SUM(BC66)</f>
        <v>0</v>
      </c>
      <c r="BD65" s="103">
        <f t="shared" si="141"/>
        <v>14</v>
      </c>
      <c r="BE65" s="170">
        <f t="shared" si="142"/>
        <v>3.3293697978596909E-2</v>
      </c>
      <c r="BF65" s="164" t="s">
        <v>278</v>
      </c>
    </row>
    <row r="66" spans="2:58" outlineLevel="1">
      <c r="B66" s="328" t="s">
        <v>329</v>
      </c>
      <c r="C66" s="106">
        <v>1</v>
      </c>
      <c r="D66" s="38">
        <v>1</v>
      </c>
      <c r="E66" s="38">
        <v>0</v>
      </c>
      <c r="F66" s="38">
        <v>1</v>
      </c>
      <c r="G66" s="38">
        <v>1</v>
      </c>
      <c r="H66" s="38">
        <v>1</v>
      </c>
      <c r="I66" s="38">
        <v>1</v>
      </c>
      <c r="J66" s="38">
        <v>1</v>
      </c>
      <c r="K66" s="38">
        <v>1</v>
      </c>
      <c r="L66" s="107">
        <v>1</v>
      </c>
      <c r="M66" s="106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107">
        <v>0</v>
      </c>
      <c r="AC66" s="106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1</v>
      </c>
      <c r="AN66" s="107">
        <v>0</v>
      </c>
      <c r="AO66" s="106">
        <v>0</v>
      </c>
      <c r="AP66" s="38">
        <v>0</v>
      </c>
      <c r="AQ66" s="38">
        <v>0</v>
      </c>
      <c r="AR66" s="38">
        <v>1</v>
      </c>
      <c r="AS66" s="38">
        <v>0</v>
      </c>
      <c r="AT66" s="38">
        <v>1</v>
      </c>
      <c r="AU66" s="38">
        <v>1</v>
      </c>
      <c r="AV66" s="38">
        <v>0</v>
      </c>
      <c r="AW66" s="38">
        <v>0</v>
      </c>
      <c r="AX66" s="38">
        <v>1</v>
      </c>
      <c r="AY66" s="38">
        <v>0</v>
      </c>
      <c r="AZ66" s="38">
        <v>0</v>
      </c>
      <c r="BA66" s="38">
        <v>0</v>
      </c>
      <c r="BB66" s="38">
        <v>0</v>
      </c>
      <c r="BC66" s="107">
        <v>0</v>
      </c>
      <c r="BD66" s="165">
        <f t="shared" si="141"/>
        <v>14</v>
      </c>
      <c r="BE66" s="169">
        <f t="shared" si="142"/>
        <v>3.3293697978596909E-2</v>
      </c>
      <c r="BF66" s="163" t="s">
        <v>278</v>
      </c>
    </row>
    <row r="67" spans="2:58" s="101" customFormat="1" ht="13">
      <c r="B67" s="331" t="s">
        <v>325</v>
      </c>
      <c r="C67" s="108">
        <f t="shared" ref="C67:AH67" si="166">SUM(C68:C68)</f>
        <v>0</v>
      </c>
      <c r="D67" s="102">
        <f t="shared" si="166"/>
        <v>0</v>
      </c>
      <c r="E67" s="102">
        <f t="shared" si="166"/>
        <v>0</v>
      </c>
      <c r="F67" s="102">
        <f t="shared" si="166"/>
        <v>0</v>
      </c>
      <c r="G67" s="102">
        <f t="shared" si="166"/>
        <v>0</v>
      </c>
      <c r="H67" s="102">
        <f t="shared" si="166"/>
        <v>0</v>
      </c>
      <c r="I67" s="102">
        <f t="shared" si="166"/>
        <v>0</v>
      </c>
      <c r="J67" s="102">
        <f t="shared" si="166"/>
        <v>0</v>
      </c>
      <c r="K67" s="102">
        <f t="shared" si="166"/>
        <v>0</v>
      </c>
      <c r="L67" s="109">
        <f t="shared" si="166"/>
        <v>0</v>
      </c>
      <c r="M67" s="108">
        <f t="shared" si="166"/>
        <v>0</v>
      </c>
      <c r="N67" s="102">
        <f t="shared" si="166"/>
        <v>0</v>
      </c>
      <c r="O67" s="102">
        <f t="shared" si="166"/>
        <v>0</v>
      </c>
      <c r="P67" s="102">
        <f t="shared" si="166"/>
        <v>0</v>
      </c>
      <c r="Q67" s="102">
        <f t="shared" si="166"/>
        <v>0</v>
      </c>
      <c r="R67" s="102">
        <f t="shared" si="166"/>
        <v>0</v>
      </c>
      <c r="S67" s="102">
        <f t="shared" si="166"/>
        <v>0</v>
      </c>
      <c r="T67" s="102">
        <f t="shared" si="166"/>
        <v>0</v>
      </c>
      <c r="U67" s="102">
        <f t="shared" si="166"/>
        <v>0</v>
      </c>
      <c r="V67" s="102">
        <f t="shared" si="166"/>
        <v>0</v>
      </c>
      <c r="W67" s="102">
        <f t="shared" si="166"/>
        <v>0</v>
      </c>
      <c r="X67" s="102">
        <f t="shared" si="166"/>
        <v>0</v>
      </c>
      <c r="Y67" s="102">
        <f t="shared" si="166"/>
        <v>0</v>
      </c>
      <c r="Z67" s="102">
        <f t="shared" si="166"/>
        <v>0</v>
      </c>
      <c r="AA67" s="102">
        <f t="shared" si="166"/>
        <v>0</v>
      </c>
      <c r="AB67" s="109">
        <f t="shared" si="166"/>
        <v>0</v>
      </c>
      <c r="AC67" s="108">
        <f t="shared" si="166"/>
        <v>0</v>
      </c>
      <c r="AD67" s="102">
        <f t="shared" si="166"/>
        <v>0</v>
      </c>
      <c r="AE67" s="102">
        <f t="shared" si="166"/>
        <v>0</v>
      </c>
      <c r="AF67" s="102">
        <f t="shared" si="166"/>
        <v>0</v>
      </c>
      <c r="AG67" s="102">
        <f t="shared" si="166"/>
        <v>0</v>
      </c>
      <c r="AH67" s="102">
        <f t="shared" si="166"/>
        <v>0</v>
      </c>
      <c r="AI67" s="102">
        <f t="shared" ref="AI67:BC67" si="167">SUM(AI68:AI68)</f>
        <v>0</v>
      </c>
      <c r="AJ67" s="102">
        <f t="shared" si="167"/>
        <v>0</v>
      </c>
      <c r="AK67" s="102">
        <f t="shared" si="167"/>
        <v>0</v>
      </c>
      <c r="AL67" s="102">
        <f t="shared" si="167"/>
        <v>0</v>
      </c>
      <c r="AM67" s="102">
        <f t="shared" si="167"/>
        <v>0</v>
      </c>
      <c r="AN67" s="109">
        <f t="shared" si="167"/>
        <v>0</v>
      </c>
      <c r="AO67" s="108">
        <f t="shared" si="167"/>
        <v>0</v>
      </c>
      <c r="AP67" s="102">
        <f t="shared" si="167"/>
        <v>0</v>
      </c>
      <c r="AQ67" s="102">
        <f t="shared" si="167"/>
        <v>0</v>
      </c>
      <c r="AR67" s="102">
        <f t="shared" si="167"/>
        <v>0</v>
      </c>
      <c r="AS67" s="102">
        <f t="shared" si="167"/>
        <v>0</v>
      </c>
      <c r="AT67" s="102">
        <f t="shared" si="167"/>
        <v>0</v>
      </c>
      <c r="AU67" s="102">
        <f t="shared" si="167"/>
        <v>0</v>
      </c>
      <c r="AV67" s="102">
        <f t="shared" si="167"/>
        <v>0</v>
      </c>
      <c r="AW67" s="102">
        <f t="shared" si="167"/>
        <v>0</v>
      </c>
      <c r="AX67" s="102">
        <f t="shared" si="167"/>
        <v>0</v>
      </c>
      <c r="AY67" s="102">
        <f t="shared" si="167"/>
        <v>0</v>
      </c>
      <c r="AZ67" s="102">
        <f t="shared" si="167"/>
        <v>0</v>
      </c>
      <c r="BA67" s="102">
        <f t="shared" si="167"/>
        <v>0</v>
      </c>
      <c r="BB67" s="102">
        <f t="shared" si="167"/>
        <v>0</v>
      </c>
      <c r="BC67" s="109">
        <f t="shared" si="167"/>
        <v>0</v>
      </c>
      <c r="BD67" s="103">
        <f t="shared" si="141"/>
        <v>0</v>
      </c>
      <c r="BE67" s="171">
        <f t="shared" si="142"/>
        <v>0</v>
      </c>
      <c r="BF67" s="164" t="s">
        <v>278</v>
      </c>
    </row>
    <row r="68" spans="2:58" outlineLevel="1">
      <c r="B68" s="328" t="s">
        <v>326</v>
      </c>
      <c r="C68" s="106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107">
        <v>0</v>
      </c>
      <c r="M68" s="106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107">
        <v>0</v>
      </c>
      <c r="AC68" s="106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107">
        <v>0</v>
      </c>
      <c r="AO68" s="106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107">
        <v>0</v>
      </c>
      <c r="BD68" s="165">
        <f t="shared" si="141"/>
        <v>0</v>
      </c>
      <c r="BE68" s="169">
        <f t="shared" si="142"/>
        <v>0</v>
      </c>
      <c r="BF68" s="163" t="s">
        <v>278</v>
      </c>
    </row>
    <row r="69" spans="2:58" ht="13">
      <c r="B69" s="330" t="s">
        <v>321</v>
      </c>
      <c r="C69" s="104">
        <f t="shared" ref="C69:R69" si="168">SUM(C70:C70)</f>
        <v>1</v>
      </c>
      <c r="D69" s="37">
        <f t="shared" si="168"/>
        <v>0</v>
      </c>
      <c r="E69" s="37">
        <f t="shared" si="168"/>
        <v>0</v>
      </c>
      <c r="F69" s="37">
        <f t="shared" si="168"/>
        <v>0</v>
      </c>
      <c r="G69" s="37">
        <f t="shared" si="168"/>
        <v>0</v>
      </c>
      <c r="H69" s="37">
        <f t="shared" si="168"/>
        <v>0</v>
      </c>
      <c r="I69" s="37">
        <f t="shared" si="168"/>
        <v>0</v>
      </c>
      <c r="J69" s="37">
        <f t="shared" si="168"/>
        <v>0</v>
      </c>
      <c r="K69" s="37">
        <f t="shared" si="168"/>
        <v>0</v>
      </c>
      <c r="L69" s="105">
        <f t="shared" si="168"/>
        <v>1</v>
      </c>
      <c r="M69" s="104">
        <f t="shared" si="168"/>
        <v>1</v>
      </c>
      <c r="N69" s="37">
        <f t="shared" si="168"/>
        <v>1</v>
      </c>
      <c r="O69" s="37">
        <f t="shared" si="168"/>
        <v>1</v>
      </c>
      <c r="P69" s="37">
        <f t="shared" si="168"/>
        <v>1</v>
      </c>
      <c r="Q69" s="37">
        <f t="shared" si="168"/>
        <v>1</v>
      </c>
      <c r="R69" s="37">
        <f t="shared" si="168"/>
        <v>1</v>
      </c>
      <c r="S69" s="37">
        <f t="shared" ref="S69:AB69" si="169">SUM(S70:S70)</f>
        <v>1</v>
      </c>
      <c r="T69" s="37">
        <f t="shared" si="169"/>
        <v>1</v>
      </c>
      <c r="U69" s="37">
        <f t="shared" si="169"/>
        <v>1</v>
      </c>
      <c r="V69" s="37">
        <f t="shared" si="169"/>
        <v>1</v>
      </c>
      <c r="W69" s="37">
        <f t="shared" si="169"/>
        <v>1</v>
      </c>
      <c r="X69" s="37">
        <f t="shared" si="169"/>
        <v>0</v>
      </c>
      <c r="Y69" s="37">
        <f t="shared" si="169"/>
        <v>1</v>
      </c>
      <c r="Z69" s="37">
        <f t="shared" si="169"/>
        <v>1</v>
      </c>
      <c r="AA69" s="37">
        <f t="shared" si="169"/>
        <v>1</v>
      </c>
      <c r="AB69" s="105">
        <f t="shared" si="169"/>
        <v>0</v>
      </c>
      <c r="AC69" s="104">
        <f>SUM(AC70:AC70)</f>
        <v>0</v>
      </c>
      <c r="AD69" s="37">
        <f>SUM(AD70:AD70)</f>
        <v>0</v>
      </c>
      <c r="AE69" s="37">
        <f>SUM(AE70:AE70)</f>
        <v>0</v>
      </c>
      <c r="AF69" s="37">
        <f t="shared" ref="AF69:AY69" si="170">SUM(AF70:AF70)</f>
        <v>0</v>
      </c>
      <c r="AG69" s="37">
        <f t="shared" si="170"/>
        <v>0</v>
      </c>
      <c r="AH69" s="37">
        <f t="shared" si="170"/>
        <v>0</v>
      </c>
      <c r="AI69" s="37">
        <f t="shared" si="170"/>
        <v>0</v>
      </c>
      <c r="AJ69" s="37">
        <f t="shared" si="170"/>
        <v>0</v>
      </c>
      <c r="AK69" s="37">
        <f t="shared" si="170"/>
        <v>0</v>
      </c>
      <c r="AL69" s="37">
        <f t="shared" si="170"/>
        <v>0</v>
      </c>
      <c r="AM69" s="37">
        <f t="shared" si="170"/>
        <v>0</v>
      </c>
      <c r="AN69" s="105">
        <f t="shared" si="170"/>
        <v>0</v>
      </c>
      <c r="AO69" s="104">
        <f t="shared" si="170"/>
        <v>0</v>
      </c>
      <c r="AP69" s="37">
        <f t="shared" si="170"/>
        <v>0</v>
      </c>
      <c r="AQ69" s="37">
        <f t="shared" si="170"/>
        <v>0</v>
      </c>
      <c r="AR69" s="37">
        <f t="shared" si="170"/>
        <v>0</v>
      </c>
      <c r="AS69" s="37">
        <f t="shared" si="170"/>
        <v>0</v>
      </c>
      <c r="AT69" s="37">
        <f t="shared" si="170"/>
        <v>1</v>
      </c>
      <c r="AU69" s="37">
        <f t="shared" si="170"/>
        <v>1</v>
      </c>
      <c r="AV69" s="37">
        <f t="shared" si="170"/>
        <v>0</v>
      </c>
      <c r="AW69" s="37">
        <f t="shared" si="170"/>
        <v>0</v>
      </c>
      <c r="AX69" s="37">
        <f t="shared" si="170"/>
        <v>1</v>
      </c>
      <c r="AY69" s="37">
        <f t="shared" si="170"/>
        <v>0</v>
      </c>
      <c r="AZ69" s="37">
        <f>SUM(AZ70:AZ70)</f>
        <v>0</v>
      </c>
      <c r="BA69" s="37">
        <f>SUM(BA70:BA70)</f>
        <v>0</v>
      </c>
      <c r="BB69" s="37">
        <f>SUM(BB70:BB70)</f>
        <v>0</v>
      </c>
      <c r="BC69" s="105">
        <f>SUM(BC70:BC70)</f>
        <v>0</v>
      </c>
      <c r="BD69" s="62">
        <f t="shared" ref="BD69" si="171">SUM(BD70:BD71)</f>
        <v>21</v>
      </c>
      <c r="BE69" s="170">
        <f>SUM(BE70:BE71)</f>
        <v>4.9940546967895363E-2</v>
      </c>
      <c r="BF69" s="163" t="s">
        <v>278</v>
      </c>
    </row>
    <row r="70" spans="2:58" outlineLevel="1">
      <c r="B70" s="328" t="s">
        <v>322</v>
      </c>
      <c r="C70" s="106">
        <v>1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107">
        <v>1</v>
      </c>
      <c r="M70" s="106">
        <v>1</v>
      </c>
      <c r="N70" s="38">
        <v>1</v>
      </c>
      <c r="O70" s="38">
        <v>1</v>
      </c>
      <c r="P70" s="38">
        <v>1</v>
      </c>
      <c r="Q70" s="38">
        <v>1</v>
      </c>
      <c r="R70" s="38">
        <v>1</v>
      </c>
      <c r="S70" s="38">
        <v>1</v>
      </c>
      <c r="T70" s="38">
        <v>1</v>
      </c>
      <c r="U70" s="38">
        <v>1</v>
      </c>
      <c r="V70" s="38">
        <v>1</v>
      </c>
      <c r="W70" s="38">
        <v>1</v>
      </c>
      <c r="X70" s="38">
        <v>0</v>
      </c>
      <c r="Y70" s="38">
        <v>1</v>
      </c>
      <c r="Z70" s="38">
        <v>1</v>
      </c>
      <c r="AA70" s="38">
        <v>1</v>
      </c>
      <c r="AB70" s="107">
        <v>0</v>
      </c>
      <c r="AC70" s="106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107">
        <v>0</v>
      </c>
      <c r="AO70" s="106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1</v>
      </c>
      <c r="AU70" s="38">
        <v>1</v>
      </c>
      <c r="AV70" s="38">
        <v>0</v>
      </c>
      <c r="AW70" s="38">
        <v>0</v>
      </c>
      <c r="AX70" s="38">
        <v>1</v>
      </c>
      <c r="AY70" s="38">
        <v>0</v>
      </c>
      <c r="AZ70" s="38">
        <v>0</v>
      </c>
      <c r="BA70" s="38">
        <v>0</v>
      </c>
      <c r="BB70" s="38">
        <v>0</v>
      </c>
      <c r="BC70" s="107">
        <v>0</v>
      </c>
      <c r="BD70" s="165">
        <f>SUM(C70:BC70)</f>
        <v>19</v>
      </c>
      <c r="BE70" s="169">
        <f t="shared" ref="BE70:BE82" si="172">+BD70/(SUM($BD$5:$BD$81)/2)</f>
        <v>4.5184304399524373E-2</v>
      </c>
      <c r="BF70" s="163" t="s">
        <v>278</v>
      </c>
    </row>
    <row r="71" spans="2:58" ht="13">
      <c r="B71" s="330" t="s">
        <v>74</v>
      </c>
      <c r="C71" s="104">
        <f>SUM(C72)</f>
        <v>1</v>
      </c>
      <c r="D71" s="37">
        <f t="shared" ref="D71:BC71" si="173">SUM(D72)</f>
        <v>0</v>
      </c>
      <c r="E71" s="37">
        <f t="shared" si="173"/>
        <v>0</v>
      </c>
      <c r="F71" s="37">
        <f t="shared" si="173"/>
        <v>0</v>
      </c>
      <c r="G71" s="37">
        <f t="shared" si="173"/>
        <v>0</v>
      </c>
      <c r="H71" s="37">
        <f t="shared" si="173"/>
        <v>0</v>
      </c>
      <c r="I71" s="37">
        <f t="shared" si="173"/>
        <v>0</v>
      </c>
      <c r="J71" s="37">
        <f t="shared" si="173"/>
        <v>0</v>
      </c>
      <c r="K71" s="37">
        <f t="shared" si="173"/>
        <v>0</v>
      </c>
      <c r="L71" s="105">
        <f t="shared" si="173"/>
        <v>0</v>
      </c>
      <c r="M71" s="104">
        <f t="shared" si="173"/>
        <v>0</v>
      </c>
      <c r="N71" s="37">
        <f t="shared" si="173"/>
        <v>0</v>
      </c>
      <c r="O71" s="37">
        <f t="shared" si="173"/>
        <v>0</v>
      </c>
      <c r="P71" s="37">
        <f t="shared" si="173"/>
        <v>0</v>
      </c>
      <c r="Q71" s="37">
        <f t="shared" si="173"/>
        <v>0</v>
      </c>
      <c r="R71" s="37">
        <f t="shared" si="173"/>
        <v>0</v>
      </c>
      <c r="S71" s="37">
        <f t="shared" si="173"/>
        <v>0</v>
      </c>
      <c r="T71" s="37">
        <f t="shared" si="173"/>
        <v>0</v>
      </c>
      <c r="U71" s="37">
        <f t="shared" si="173"/>
        <v>0</v>
      </c>
      <c r="V71" s="37">
        <f t="shared" si="173"/>
        <v>0</v>
      </c>
      <c r="W71" s="37">
        <f t="shared" si="173"/>
        <v>0</v>
      </c>
      <c r="X71" s="37">
        <f t="shared" si="173"/>
        <v>0</v>
      </c>
      <c r="Y71" s="37">
        <f t="shared" si="173"/>
        <v>0</v>
      </c>
      <c r="Z71" s="37">
        <f t="shared" si="173"/>
        <v>0</v>
      </c>
      <c r="AA71" s="37">
        <f t="shared" si="173"/>
        <v>0</v>
      </c>
      <c r="AB71" s="105">
        <f t="shared" si="173"/>
        <v>0</v>
      </c>
      <c r="AC71" s="104">
        <f t="shared" si="173"/>
        <v>0</v>
      </c>
      <c r="AD71" s="37">
        <f t="shared" si="173"/>
        <v>0</v>
      </c>
      <c r="AE71" s="37">
        <f t="shared" si="173"/>
        <v>0</v>
      </c>
      <c r="AF71" s="37">
        <f t="shared" si="173"/>
        <v>0</v>
      </c>
      <c r="AG71" s="37">
        <f t="shared" si="173"/>
        <v>0</v>
      </c>
      <c r="AH71" s="37">
        <f t="shared" si="173"/>
        <v>0</v>
      </c>
      <c r="AI71" s="37">
        <f t="shared" si="173"/>
        <v>0</v>
      </c>
      <c r="AJ71" s="37">
        <f t="shared" si="173"/>
        <v>0</v>
      </c>
      <c r="AK71" s="37">
        <f t="shared" si="173"/>
        <v>0</v>
      </c>
      <c r="AL71" s="37">
        <f t="shared" si="173"/>
        <v>0</v>
      </c>
      <c r="AM71" s="37">
        <f t="shared" si="173"/>
        <v>0</v>
      </c>
      <c r="AN71" s="105">
        <f t="shared" si="173"/>
        <v>0</v>
      </c>
      <c r="AO71" s="104">
        <f t="shared" si="173"/>
        <v>0</v>
      </c>
      <c r="AP71" s="37">
        <f t="shared" si="173"/>
        <v>0</v>
      </c>
      <c r="AQ71" s="37">
        <f t="shared" si="173"/>
        <v>0</v>
      </c>
      <c r="AR71" s="37">
        <f t="shared" si="173"/>
        <v>0</v>
      </c>
      <c r="AS71" s="37">
        <f t="shared" si="173"/>
        <v>0</v>
      </c>
      <c r="AT71" s="37">
        <f t="shared" si="173"/>
        <v>0</v>
      </c>
      <c r="AU71" s="37">
        <f t="shared" si="173"/>
        <v>0</v>
      </c>
      <c r="AV71" s="37">
        <f t="shared" si="173"/>
        <v>0</v>
      </c>
      <c r="AW71" s="37">
        <f t="shared" si="173"/>
        <v>0</v>
      </c>
      <c r="AX71" s="37">
        <f t="shared" si="173"/>
        <v>1</v>
      </c>
      <c r="AY71" s="37">
        <f t="shared" si="173"/>
        <v>0</v>
      </c>
      <c r="AZ71" s="37">
        <f t="shared" si="173"/>
        <v>0</v>
      </c>
      <c r="BA71" s="37">
        <f t="shared" si="173"/>
        <v>0</v>
      </c>
      <c r="BB71" s="37">
        <f t="shared" si="173"/>
        <v>0</v>
      </c>
      <c r="BC71" s="105">
        <f t="shared" si="173"/>
        <v>0</v>
      </c>
      <c r="BD71" s="62">
        <f>SUM(C71:BC71)</f>
        <v>2</v>
      </c>
      <c r="BE71" s="170">
        <f t="shared" si="172"/>
        <v>4.7562425683709865E-3</v>
      </c>
      <c r="BF71" s="21" t="s">
        <v>279</v>
      </c>
    </row>
    <row r="72" spans="2:58" outlineLevel="1">
      <c r="B72" s="328" t="s">
        <v>75</v>
      </c>
      <c r="C72" s="106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107">
        <v>0</v>
      </c>
      <c r="M72" s="106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107">
        <v>0</v>
      </c>
      <c r="AC72" s="106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107">
        <v>0</v>
      </c>
      <c r="AO72" s="106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1</v>
      </c>
      <c r="AY72" s="38">
        <v>0</v>
      </c>
      <c r="AZ72" s="38">
        <v>0</v>
      </c>
      <c r="BA72" s="38">
        <v>0</v>
      </c>
      <c r="BB72" s="38">
        <v>0</v>
      </c>
      <c r="BC72" s="107">
        <v>0</v>
      </c>
      <c r="BD72" s="165">
        <f>SUM(C72:BC72)</f>
        <v>2</v>
      </c>
      <c r="BE72" s="169">
        <f t="shared" si="172"/>
        <v>4.7562425683709865E-3</v>
      </c>
      <c r="BF72" s="163" t="s">
        <v>279</v>
      </c>
    </row>
    <row r="73" spans="2:58" outlineLevel="1">
      <c r="B73" s="328" t="s">
        <v>317</v>
      </c>
      <c r="C73" s="106">
        <v>1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107">
        <v>0</v>
      </c>
      <c r="M73" s="106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107">
        <v>0</v>
      </c>
      <c r="AC73" s="106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0</v>
      </c>
      <c r="AN73" s="107">
        <v>0</v>
      </c>
      <c r="AO73" s="106">
        <v>0</v>
      </c>
      <c r="AP73" s="38">
        <v>0</v>
      </c>
      <c r="AQ73" s="38">
        <v>0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0</v>
      </c>
      <c r="AX73" s="38">
        <v>0</v>
      </c>
      <c r="AY73" s="38">
        <v>0</v>
      </c>
      <c r="AZ73" s="38">
        <v>0</v>
      </c>
      <c r="BA73" s="38">
        <v>0</v>
      </c>
      <c r="BB73" s="38">
        <v>0</v>
      </c>
      <c r="BC73" s="107">
        <v>0</v>
      </c>
      <c r="BD73" s="165">
        <f>SUM(C73:BC73)</f>
        <v>1</v>
      </c>
      <c r="BE73" s="169">
        <f t="shared" si="172"/>
        <v>2.3781212841854932E-3</v>
      </c>
      <c r="BF73" s="163" t="s">
        <v>279</v>
      </c>
    </row>
    <row r="74" spans="2:58" ht="13">
      <c r="B74" s="330" t="s">
        <v>315</v>
      </c>
      <c r="C74" s="108">
        <f t="shared" ref="C74:R74" si="174">SUM(C75)</f>
        <v>0</v>
      </c>
      <c r="D74" s="37">
        <f t="shared" si="174"/>
        <v>0</v>
      </c>
      <c r="E74" s="37">
        <f t="shared" si="174"/>
        <v>0</v>
      </c>
      <c r="F74" s="37">
        <f t="shared" si="174"/>
        <v>0</v>
      </c>
      <c r="G74" s="37">
        <f t="shared" si="174"/>
        <v>0</v>
      </c>
      <c r="H74" s="37">
        <f t="shared" si="174"/>
        <v>0</v>
      </c>
      <c r="I74" s="37">
        <f t="shared" si="174"/>
        <v>0</v>
      </c>
      <c r="J74" s="37">
        <f t="shared" si="174"/>
        <v>0</v>
      </c>
      <c r="K74" s="37">
        <f t="shared" si="174"/>
        <v>0</v>
      </c>
      <c r="L74" s="105">
        <f t="shared" si="174"/>
        <v>0</v>
      </c>
      <c r="M74" s="104">
        <f t="shared" si="174"/>
        <v>0</v>
      </c>
      <c r="N74" s="37">
        <f t="shared" si="174"/>
        <v>0</v>
      </c>
      <c r="O74" s="37">
        <f t="shared" si="174"/>
        <v>0</v>
      </c>
      <c r="P74" s="37">
        <f t="shared" si="174"/>
        <v>0</v>
      </c>
      <c r="Q74" s="37">
        <f t="shared" si="174"/>
        <v>0</v>
      </c>
      <c r="R74" s="37">
        <f t="shared" si="174"/>
        <v>0</v>
      </c>
      <c r="S74" s="37">
        <f t="shared" ref="S74:AB74" si="175">SUM(S75)</f>
        <v>0</v>
      </c>
      <c r="T74" s="37">
        <f t="shared" si="175"/>
        <v>0</v>
      </c>
      <c r="U74" s="37">
        <f t="shared" si="175"/>
        <v>0</v>
      </c>
      <c r="V74" s="37">
        <f t="shared" si="175"/>
        <v>0</v>
      </c>
      <c r="W74" s="37">
        <f t="shared" si="175"/>
        <v>0</v>
      </c>
      <c r="X74" s="37">
        <f t="shared" si="175"/>
        <v>0</v>
      </c>
      <c r="Y74" s="37">
        <f t="shared" si="175"/>
        <v>0</v>
      </c>
      <c r="Z74" s="37">
        <f t="shared" si="175"/>
        <v>0</v>
      </c>
      <c r="AA74" s="37">
        <f t="shared" si="175"/>
        <v>0</v>
      </c>
      <c r="AB74" s="105">
        <f t="shared" si="175"/>
        <v>0</v>
      </c>
      <c r="AC74" s="104">
        <f>SUM(AC75)</f>
        <v>0</v>
      </c>
      <c r="AD74" s="37">
        <f>SUM(AD75)</f>
        <v>0</v>
      </c>
      <c r="AE74" s="37">
        <f>SUM(AE75)</f>
        <v>0</v>
      </c>
      <c r="AF74" s="37">
        <f t="shared" ref="AF74:AY74" si="176">SUM(AF75)</f>
        <v>0</v>
      </c>
      <c r="AG74" s="37">
        <f t="shared" si="176"/>
        <v>0</v>
      </c>
      <c r="AH74" s="37">
        <f t="shared" si="176"/>
        <v>0</v>
      </c>
      <c r="AI74" s="37">
        <f t="shared" si="176"/>
        <v>0</v>
      </c>
      <c r="AJ74" s="37">
        <f t="shared" si="176"/>
        <v>0</v>
      </c>
      <c r="AK74" s="37">
        <f t="shared" si="176"/>
        <v>0</v>
      </c>
      <c r="AL74" s="37">
        <f t="shared" si="176"/>
        <v>0</v>
      </c>
      <c r="AM74" s="37">
        <f t="shared" si="176"/>
        <v>0</v>
      </c>
      <c r="AN74" s="105">
        <f t="shared" si="176"/>
        <v>0</v>
      </c>
      <c r="AO74" s="104">
        <f t="shared" si="176"/>
        <v>0</v>
      </c>
      <c r="AP74" s="37">
        <f t="shared" si="176"/>
        <v>0</v>
      </c>
      <c r="AQ74" s="37">
        <f t="shared" si="176"/>
        <v>0</v>
      </c>
      <c r="AR74" s="37">
        <f t="shared" si="176"/>
        <v>0</v>
      </c>
      <c r="AS74" s="37">
        <f t="shared" si="176"/>
        <v>0</v>
      </c>
      <c r="AT74" s="37">
        <f t="shared" si="176"/>
        <v>0</v>
      </c>
      <c r="AU74" s="37">
        <f t="shared" si="176"/>
        <v>0</v>
      </c>
      <c r="AV74" s="37">
        <f t="shared" si="176"/>
        <v>0</v>
      </c>
      <c r="AW74" s="37">
        <f t="shared" si="176"/>
        <v>0</v>
      </c>
      <c r="AX74" s="37">
        <f t="shared" si="176"/>
        <v>0</v>
      </c>
      <c r="AY74" s="37">
        <f t="shared" si="176"/>
        <v>0</v>
      </c>
      <c r="AZ74" s="37">
        <f>SUM(AZ75)</f>
        <v>0</v>
      </c>
      <c r="BA74" s="37">
        <f>SUM(BA75)</f>
        <v>0</v>
      </c>
      <c r="BB74" s="37">
        <f>SUM(BB75)</f>
        <v>0</v>
      </c>
      <c r="BC74" s="105">
        <f>SUM(BC75)</f>
        <v>0</v>
      </c>
      <c r="BD74" s="62">
        <f>SUM(BD75)</f>
        <v>0</v>
      </c>
      <c r="BE74" s="170">
        <f t="shared" si="172"/>
        <v>0</v>
      </c>
      <c r="BF74" s="21" t="s">
        <v>279</v>
      </c>
    </row>
    <row r="75" spans="2:58" outlineLevel="1">
      <c r="B75" s="328" t="s">
        <v>316</v>
      </c>
      <c r="C75" s="106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107">
        <v>0</v>
      </c>
      <c r="M75" s="106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107">
        <v>0</v>
      </c>
      <c r="AC75" s="106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8">
        <v>0</v>
      </c>
      <c r="AK75" s="38">
        <v>0</v>
      </c>
      <c r="AL75" s="38">
        <v>0</v>
      </c>
      <c r="AM75" s="38">
        <v>0</v>
      </c>
      <c r="AN75" s="107">
        <v>0</v>
      </c>
      <c r="AO75" s="106">
        <v>0</v>
      </c>
      <c r="AP75" s="38">
        <v>0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0</v>
      </c>
      <c r="AZ75" s="38">
        <v>0</v>
      </c>
      <c r="BA75" s="38">
        <v>0</v>
      </c>
      <c r="BB75" s="38">
        <v>0</v>
      </c>
      <c r="BC75" s="107">
        <v>0</v>
      </c>
      <c r="BD75" s="165">
        <f t="shared" ref="BD75:BD82" si="177">SUM(C75:BC75)</f>
        <v>0</v>
      </c>
      <c r="BE75" s="169">
        <f t="shared" si="172"/>
        <v>0</v>
      </c>
      <c r="BF75" s="163" t="s">
        <v>279</v>
      </c>
    </row>
    <row r="76" spans="2:58" ht="13">
      <c r="B76" s="330" t="s">
        <v>77</v>
      </c>
      <c r="C76" s="104">
        <f t="shared" ref="C76:BC76" si="178">SUM(C77)</f>
        <v>0</v>
      </c>
      <c r="D76" s="37">
        <f t="shared" si="178"/>
        <v>0</v>
      </c>
      <c r="E76" s="37">
        <f t="shared" si="178"/>
        <v>0</v>
      </c>
      <c r="F76" s="37">
        <f t="shared" si="178"/>
        <v>0</v>
      </c>
      <c r="G76" s="37">
        <f t="shared" si="178"/>
        <v>0</v>
      </c>
      <c r="H76" s="37">
        <f t="shared" si="178"/>
        <v>0</v>
      </c>
      <c r="I76" s="37">
        <f t="shared" si="178"/>
        <v>0</v>
      </c>
      <c r="J76" s="37">
        <f t="shared" si="178"/>
        <v>0</v>
      </c>
      <c r="K76" s="37">
        <f t="shared" si="178"/>
        <v>0</v>
      </c>
      <c r="L76" s="105">
        <f t="shared" si="178"/>
        <v>0</v>
      </c>
      <c r="M76" s="104">
        <f t="shared" si="178"/>
        <v>0</v>
      </c>
      <c r="N76" s="37">
        <f t="shared" si="178"/>
        <v>0</v>
      </c>
      <c r="O76" s="37">
        <f t="shared" si="178"/>
        <v>0</v>
      </c>
      <c r="P76" s="37">
        <f t="shared" si="178"/>
        <v>0</v>
      </c>
      <c r="Q76" s="37">
        <f t="shared" si="178"/>
        <v>0</v>
      </c>
      <c r="R76" s="37">
        <f t="shared" si="178"/>
        <v>0</v>
      </c>
      <c r="S76" s="37">
        <f t="shared" si="178"/>
        <v>0</v>
      </c>
      <c r="T76" s="37">
        <f t="shared" si="178"/>
        <v>0</v>
      </c>
      <c r="U76" s="37">
        <f t="shared" si="178"/>
        <v>0</v>
      </c>
      <c r="V76" s="37">
        <f t="shared" si="178"/>
        <v>0</v>
      </c>
      <c r="W76" s="37">
        <f t="shared" si="178"/>
        <v>0</v>
      </c>
      <c r="X76" s="37">
        <f t="shared" si="178"/>
        <v>0</v>
      </c>
      <c r="Y76" s="37">
        <f t="shared" si="178"/>
        <v>0</v>
      </c>
      <c r="Z76" s="37">
        <f t="shared" si="178"/>
        <v>0</v>
      </c>
      <c r="AA76" s="37">
        <f t="shared" si="178"/>
        <v>0</v>
      </c>
      <c r="AB76" s="105">
        <f t="shared" si="178"/>
        <v>0</v>
      </c>
      <c r="AC76" s="104">
        <f t="shared" si="178"/>
        <v>0</v>
      </c>
      <c r="AD76" s="37">
        <f t="shared" si="178"/>
        <v>0</v>
      </c>
      <c r="AE76" s="37">
        <f t="shared" si="178"/>
        <v>0</v>
      </c>
      <c r="AF76" s="37">
        <f t="shared" si="178"/>
        <v>0</v>
      </c>
      <c r="AG76" s="37">
        <f t="shared" si="178"/>
        <v>0</v>
      </c>
      <c r="AH76" s="37">
        <f t="shared" si="178"/>
        <v>0</v>
      </c>
      <c r="AI76" s="37">
        <f t="shared" si="178"/>
        <v>0</v>
      </c>
      <c r="AJ76" s="37">
        <f t="shared" si="178"/>
        <v>0</v>
      </c>
      <c r="AK76" s="37">
        <f t="shared" si="178"/>
        <v>0</v>
      </c>
      <c r="AL76" s="37">
        <f t="shared" si="178"/>
        <v>0</v>
      </c>
      <c r="AM76" s="37">
        <f t="shared" si="178"/>
        <v>0</v>
      </c>
      <c r="AN76" s="105">
        <f t="shared" si="178"/>
        <v>0</v>
      </c>
      <c r="AO76" s="104">
        <f t="shared" si="178"/>
        <v>0</v>
      </c>
      <c r="AP76" s="37">
        <f t="shared" si="178"/>
        <v>0</v>
      </c>
      <c r="AQ76" s="37">
        <f t="shared" si="178"/>
        <v>0</v>
      </c>
      <c r="AR76" s="37">
        <f t="shared" si="178"/>
        <v>0</v>
      </c>
      <c r="AS76" s="37">
        <f t="shared" si="178"/>
        <v>0</v>
      </c>
      <c r="AT76" s="37">
        <f t="shared" si="178"/>
        <v>0</v>
      </c>
      <c r="AU76" s="37">
        <f t="shared" si="178"/>
        <v>0</v>
      </c>
      <c r="AV76" s="37">
        <f t="shared" si="178"/>
        <v>0</v>
      </c>
      <c r="AW76" s="37">
        <f t="shared" si="178"/>
        <v>0</v>
      </c>
      <c r="AX76" s="37">
        <f t="shared" si="178"/>
        <v>0</v>
      </c>
      <c r="AY76" s="37">
        <f t="shared" si="178"/>
        <v>0</v>
      </c>
      <c r="AZ76" s="37">
        <f t="shared" si="178"/>
        <v>0</v>
      </c>
      <c r="BA76" s="37">
        <f t="shared" si="178"/>
        <v>0</v>
      </c>
      <c r="BB76" s="37">
        <f t="shared" si="178"/>
        <v>0</v>
      </c>
      <c r="BC76" s="105">
        <f t="shared" si="178"/>
        <v>0</v>
      </c>
      <c r="BD76" s="62">
        <f t="shared" si="177"/>
        <v>0</v>
      </c>
      <c r="BE76" s="170">
        <f t="shared" si="172"/>
        <v>0</v>
      </c>
      <c r="BF76" s="21" t="s">
        <v>279</v>
      </c>
    </row>
    <row r="77" spans="2:58" outlineLevel="1">
      <c r="B77" s="328" t="s">
        <v>78</v>
      </c>
      <c r="C77" s="106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107">
        <v>0</v>
      </c>
      <c r="M77" s="106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107">
        <v>0</v>
      </c>
      <c r="AC77" s="106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107">
        <v>0</v>
      </c>
      <c r="AO77" s="106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107">
        <v>0</v>
      </c>
      <c r="BD77" s="165">
        <f t="shared" si="177"/>
        <v>0</v>
      </c>
      <c r="BE77" s="169">
        <f t="shared" si="172"/>
        <v>0</v>
      </c>
      <c r="BF77" s="163" t="s">
        <v>279</v>
      </c>
    </row>
    <row r="78" spans="2:58" ht="13">
      <c r="B78" s="331" t="s">
        <v>294</v>
      </c>
      <c r="C78" s="108">
        <f t="shared" ref="C78:R78" si="179">SUM(C79:C82)</f>
        <v>0</v>
      </c>
      <c r="D78" s="37">
        <f t="shared" si="179"/>
        <v>0</v>
      </c>
      <c r="E78" s="37">
        <f t="shared" si="179"/>
        <v>0</v>
      </c>
      <c r="F78" s="37">
        <f t="shared" si="179"/>
        <v>0</v>
      </c>
      <c r="G78" s="37">
        <f t="shared" si="179"/>
        <v>0</v>
      </c>
      <c r="H78" s="37">
        <f t="shared" si="179"/>
        <v>0</v>
      </c>
      <c r="I78" s="37">
        <f t="shared" si="179"/>
        <v>0</v>
      </c>
      <c r="J78" s="37">
        <f t="shared" si="179"/>
        <v>0</v>
      </c>
      <c r="K78" s="37">
        <f t="shared" si="179"/>
        <v>0</v>
      </c>
      <c r="L78" s="105">
        <f t="shared" si="179"/>
        <v>0</v>
      </c>
      <c r="M78" s="104">
        <f t="shared" si="179"/>
        <v>0</v>
      </c>
      <c r="N78" s="37">
        <f t="shared" si="179"/>
        <v>1</v>
      </c>
      <c r="O78" s="37">
        <f t="shared" si="179"/>
        <v>1</v>
      </c>
      <c r="P78" s="37">
        <f t="shared" si="179"/>
        <v>0</v>
      </c>
      <c r="Q78" s="37">
        <f t="shared" si="179"/>
        <v>0</v>
      </c>
      <c r="R78" s="37">
        <f t="shared" si="179"/>
        <v>0</v>
      </c>
      <c r="S78" s="37">
        <f t="shared" ref="S78:AB78" si="180">SUM(S79:S82)</f>
        <v>0</v>
      </c>
      <c r="T78" s="37">
        <f t="shared" si="180"/>
        <v>0</v>
      </c>
      <c r="U78" s="37">
        <f t="shared" si="180"/>
        <v>0</v>
      </c>
      <c r="V78" s="37">
        <f t="shared" si="180"/>
        <v>0</v>
      </c>
      <c r="W78" s="37">
        <f t="shared" si="180"/>
        <v>0</v>
      </c>
      <c r="X78" s="37">
        <f t="shared" si="180"/>
        <v>0</v>
      </c>
      <c r="Y78" s="37">
        <f t="shared" si="180"/>
        <v>0</v>
      </c>
      <c r="Z78" s="37">
        <f t="shared" si="180"/>
        <v>0</v>
      </c>
      <c r="AA78" s="37">
        <f t="shared" si="180"/>
        <v>0</v>
      </c>
      <c r="AB78" s="105">
        <f t="shared" si="180"/>
        <v>0</v>
      </c>
      <c r="AC78" s="104">
        <f>SUM(AC79:AC82)</f>
        <v>4</v>
      </c>
      <c r="AD78" s="37">
        <f>SUM(AD79:AD82)</f>
        <v>0</v>
      </c>
      <c r="AE78" s="37">
        <f>SUM(AE79:AE82)</f>
        <v>0</v>
      </c>
      <c r="AF78" s="37">
        <f t="shared" ref="AF78:AY78" si="181">SUM(AF79:AF82)</f>
        <v>0</v>
      </c>
      <c r="AG78" s="37">
        <f t="shared" si="181"/>
        <v>4</v>
      </c>
      <c r="AH78" s="37">
        <f t="shared" si="181"/>
        <v>0</v>
      </c>
      <c r="AI78" s="37">
        <f t="shared" si="181"/>
        <v>0</v>
      </c>
      <c r="AJ78" s="37">
        <f t="shared" si="181"/>
        <v>0</v>
      </c>
      <c r="AK78" s="37">
        <f t="shared" si="181"/>
        <v>0</v>
      </c>
      <c r="AL78" s="37">
        <f t="shared" si="181"/>
        <v>0</v>
      </c>
      <c r="AM78" s="37">
        <f t="shared" si="181"/>
        <v>0</v>
      </c>
      <c r="AN78" s="105">
        <f t="shared" si="181"/>
        <v>0</v>
      </c>
      <c r="AO78" s="104">
        <f t="shared" si="181"/>
        <v>0</v>
      </c>
      <c r="AP78" s="37">
        <f t="shared" si="181"/>
        <v>0</v>
      </c>
      <c r="AQ78" s="37">
        <f t="shared" si="181"/>
        <v>0</v>
      </c>
      <c r="AR78" s="37">
        <f t="shared" si="181"/>
        <v>0</v>
      </c>
      <c r="AS78" s="37">
        <f t="shared" si="181"/>
        <v>0</v>
      </c>
      <c r="AT78" s="37">
        <f t="shared" si="181"/>
        <v>3</v>
      </c>
      <c r="AU78" s="37">
        <f t="shared" si="181"/>
        <v>0</v>
      </c>
      <c r="AV78" s="37">
        <f t="shared" si="181"/>
        <v>3</v>
      </c>
      <c r="AW78" s="37">
        <f t="shared" si="181"/>
        <v>0</v>
      </c>
      <c r="AX78" s="37">
        <f t="shared" si="181"/>
        <v>0</v>
      </c>
      <c r="AY78" s="37">
        <f t="shared" si="181"/>
        <v>0</v>
      </c>
      <c r="AZ78" s="37">
        <f>SUM(AZ79:AZ82)</f>
        <v>0</v>
      </c>
      <c r="BA78" s="37">
        <f>SUM(BA79:BA82)</f>
        <v>0</v>
      </c>
      <c r="BB78" s="37">
        <f>SUM(BB79:BB82)</f>
        <v>0</v>
      </c>
      <c r="BC78" s="105">
        <f>SUM(BC79:BC82)</f>
        <v>4</v>
      </c>
      <c r="BD78" s="62">
        <f t="shared" si="177"/>
        <v>20</v>
      </c>
      <c r="BE78" s="170">
        <f t="shared" si="172"/>
        <v>4.7562425683709872E-2</v>
      </c>
      <c r="BF78" s="163" t="s">
        <v>278</v>
      </c>
    </row>
    <row r="79" spans="2:58" hidden="1" outlineLevel="1">
      <c r="B79" s="328" t="s">
        <v>299</v>
      </c>
      <c r="C79" s="106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107">
        <v>0</v>
      </c>
      <c r="M79" s="106">
        <v>0</v>
      </c>
      <c r="N79" s="38">
        <v>1</v>
      </c>
      <c r="O79" s="38">
        <v>1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107">
        <v>0</v>
      </c>
      <c r="AC79" s="106">
        <v>1</v>
      </c>
      <c r="AD79" s="38">
        <v>0</v>
      </c>
      <c r="AE79" s="38">
        <v>0</v>
      </c>
      <c r="AF79" s="38">
        <v>0</v>
      </c>
      <c r="AG79" s="38">
        <v>1</v>
      </c>
      <c r="AH79" s="38">
        <v>0</v>
      </c>
      <c r="AI79" s="38">
        <v>0</v>
      </c>
      <c r="AJ79" s="38">
        <v>0</v>
      </c>
      <c r="AK79" s="38">
        <v>0</v>
      </c>
      <c r="AL79" s="38">
        <v>0</v>
      </c>
      <c r="AM79" s="38">
        <v>0</v>
      </c>
      <c r="AN79" s="107">
        <v>0</v>
      </c>
      <c r="AO79" s="106">
        <v>0</v>
      </c>
      <c r="AP79" s="38">
        <v>0</v>
      </c>
      <c r="AQ79" s="38">
        <v>0</v>
      </c>
      <c r="AR79" s="38">
        <v>0</v>
      </c>
      <c r="AS79" s="38">
        <v>0</v>
      </c>
      <c r="AT79" s="38">
        <v>1</v>
      </c>
      <c r="AU79" s="38">
        <v>0</v>
      </c>
      <c r="AV79" s="38">
        <v>1</v>
      </c>
      <c r="AW79" s="38">
        <v>0</v>
      </c>
      <c r="AX79" s="38">
        <v>0</v>
      </c>
      <c r="AY79" s="38">
        <v>0</v>
      </c>
      <c r="AZ79" s="38">
        <v>0</v>
      </c>
      <c r="BA79" s="38">
        <v>0</v>
      </c>
      <c r="BB79" s="38">
        <v>0</v>
      </c>
      <c r="BC79" s="107">
        <v>1</v>
      </c>
      <c r="BD79" s="165">
        <f t="shared" si="177"/>
        <v>7</v>
      </c>
      <c r="BE79" s="169">
        <f t="shared" si="172"/>
        <v>1.6646848989298454E-2</v>
      </c>
      <c r="BF79" s="163" t="s">
        <v>278</v>
      </c>
    </row>
    <row r="80" spans="2:58" hidden="1" outlineLevel="1">
      <c r="B80" s="328" t="s">
        <v>304</v>
      </c>
      <c r="C80" s="106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107">
        <v>0</v>
      </c>
      <c r="M80" s="106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107">
        <v>0</v>
      </c>
      <c r="AC80" s="106">
        <v>1</v>
      </c>
      <c r="AD80" s="38">
        <v>0</v>
      </c>
      <c r="AE80" s="38">
        <v>0</v>
      </c>
      <c r="AF80" s="38">
        <v>0</v>
      </c>
      <c r="AG80" s="38">
        <v>1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107">
        <v>0</v>
      </c>
      <c r="AO80" s="106">
        <v>0</v>
      </c>
      <c r="AP80" s="38">
        <v>0</v>
      </c>
      <c r="AQ80" s="38">
        <v>0</v>
      </c>
      <c r="AR80" s="38">
        <v>0</v>
      </c>
      <c r="AS80" s="38">
        <v>0</v>
      </c>
      <c r="AT80" s="38">
        <v>1</v>
      </c>
      <c r="AU80" s="38">
        <v>0</v>
      </c>
      <c r="AV80" s="38">
        <v>1</v>
      </c>
      <c r="AW80" s="38">
        <v>0</v>
      </c>
      <c r="AX80" s="38">
        <v>0</v>
      </c>
      <c r="AY80" s="38">
        <v>0</v>
      </c>
      <c r="AZ80" s="38">
        <v>0</v>
      </c>
      <c r="BA80" s="38">
        <v>0</v>
      </c>
      <c r="BB80" s="38">
        <v>0</v>
      </c>
      <c r="BC80" s="107">
        <v>1</v>
      </c>
      <c r="BD80" s="165">
        <f t="shared" si="177"/>
        <v>5</v>
      </c>
      <c r="BE80" s="169">
        <f t="shared" si="172"/>
        <v>1.1890606420927468E-2</v>
      </c>
      <c r="BF80" s="163" t="s">
        <v>278</v>
      </c>
    </row>
    <row r="81" spans="2:58" hidden="1" outlineLevel="1">
      <c r="B81" s="328" t="s">
        <v>307</v>
      </c>
      <c r="C81" s="106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107">
        <v>0</v>
      </c>
      <c r="M81" s="106">
        <v>0</v>
      </c>
      <c r="N81" s="38">
        <v>0</v>
      </c>
      <c r="O81" s="38">
        <v>0</v>
      </c>
      <c r="P81" s="38">
        <v>0</v>
      </c>
      <c r="Q81" s="38">
        <v>0</v>
      </c>
      <c r="R81" s="38">
        <v>0</v>
      </c>
      <c r="S81" s="38">
        <v>0</v>
      </c>
      <c r="T81" s="38">
        <v>0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8">
        <v>0</v>
      </c>
      <c r="AA81" s="38">
        <v>0</v>
      </c>
      <c r="AB81" s="107">
        <v>0</v>
      </c>
      <c r="AC81" s="106">
        <v>1</v>
      </c>
      <c r="AD81" s="38">
        <v>0</v>
      </c>
      <c r="AE81" s="38">
        <v>0</v>
      </c>
      <c r="AF81" s="38">
        <v>0</v>
      </c>
      <c r="AG81" s="38">
        <v>1</v>
      </c>
      <c r="AH81" s="38">
        <v>0</v>
      </c>
      <c r="AI81" s="38">
        <v>0</v>
      </c>
      <c r="AJ81" s="38">
        <v>0</v>
      </c>
      <c r="AK81" s="38">
        <v>0</v>
      </c>
      <c r="AL81" s="38">
        <v>0</v>
      </c>
      <c r="AM81" s="38">
        <v>0</v>
      </c>
      <c r="AN81" s="107">
        <v>0</v>
      </c>
      <c r="AO81" s="106">
        <v>0</v>
      </c>
      <c r="AP81" s="38">
        <v>0</v>
      </c>
      <c r="AQ81" s="38">
        <v>0</v>
      </c>
      <c r="AR81" s="38">
        <v>0</v>
      </c>
      <c r="AS81" s="38">
        <v>0</v>
      </c>
      <c r="AT81" s="38">
        <v>1</v>
      </c>
      <c r="AU81" s="38">
        <v>0</v>
      </c>
      <c r="AV81" s="38">
        <v>1</v>
      </c>
      <c r="AW81" s="38">
        <v>0</v>
      </c>
      <c r="AX81" s="38">
        <v>0</v>
      </c>
      <c r="AY81" s="38">
        <v>0</v>
      </c>
      <c r="AZ81" s="38">
        <v>0</v>
      </c>
      <c r="BA81" s="38">
        <v>0</v>
      </c>
      <c r="BB81" s="38">
        <v>0</v>
      </c>
      <c r="BC81" s="107">
        <v>1</v>
      </c>
      <c r="BD81" s="165">
        <f t="shared" si="177"/>
        <v>5</v>
      </c>
      <c r="BE81" s="169">
        <f t="shared" si="172"/>
        <v>1.1890606420927468E-2</v>
      </c>
      <c r="BF81" s="163" t="s">
        <v>278</v>
      </c>
    </row>
    <row r="82" spans="2:58" ht="13" hidden="1" outlineLevel="1" thickBot="1">
      <c r="B82" s="332" t="s">
        <v>308</v>
      </c>
      <c r="C82" s="110">
        <v>0</v>
      </c>
      <c r="D82" s="111">
        <v>0</v>
      </c>
      <c r="E82" s="111">
        <v>0</v>
      </c>
      <c r="F82" s="111">
        <v>0</v>
      </c>
      <c r="G82" s="111">
        <v>0</v>
      </c>
      <c r="H82" s="111">
        <v>0</v>
      </c>
      <c r="I82" s="111">
        <v>0</v>
      </c>
      <c r="J82" s="111">
        <v>0</v>
      </c>
      <c r="K82" s="111">
        <v>0</v>
      </c>
      <c r="L82" s="112">
        <v>0</v>
      </c>
      <c r="M82" s="110">
        <v>0</v>
      </c>
      <c r="N82" s="111">
        <v>0</v>
      </c>
      <c r="O82" s="111">
        <v>0</v>
      </c>
      <c r="P82" s="111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1">
        <v>0</v>
      </c>
      <c r="AB82" s="112">
        <v>0</v>
      </c>
      <c r="AC82" s="110">
        <v>1</v>
      </c>
      <c r="AD82" s="111">
        <v>0</v>
      </c>
      <c r="AE82" s="111">
        <v>0</v>
      </c>
      <c r="AF82" s="111">
        <v>0</v>
      </c>
      <c r="AG82" s="111">
        <v>1</v>
      </c>
      <c r="AH82" s="111">
        <v>0</v>
      </c>
      <c r="AI82" s="111">
        <v>0</v>
      </c>
      <c r="AJ82" s="111">
        <v>0</v>
      </c>
      <c r="AK82" s="111">
        <v>0</v>
      </c>
      <c r="AL82" s="111">
        <v>0</v>
      </c>
      <c r="AM82" s="111">
        <v>0</v>
      </c>
      <c r="AN82" s="112">
        <v>0</v>
      </c>
      <c r="AO82" s="110">
        <v>0</v>
      </c>
      <c r="AP82" s="111">
        <v>0</v>
      </c>
      <c r="AQ82" s="111">
        <v>0</v>
      </c>
      <c r="AR82" s="111">
        <v>0</v>
      </c>
      <c r="AS82" s="111">
        <v>0</v>
      </c>
      <c r="AT82" s="111">
        <v>0</v>
      </c>
      <c r="AU82" s="111">
        <v>0</v>
      </c>
      <c r="AV82" s="111">
        <v>0</v>
      </c>
      <c r="AW82" s="111">
        <v>0</v>
      </c>
      <c r="AX82" s="111">
        <v>0</v>
      </c>
      <c r="AY82" s="111">
        <v>0</v>
      </c>
      <c r="AZ82" s="111">
        <v>0</v>
      </c>
      <c r="BA82" s="111">
        <v>0</v>
      </c>
      <c r="BB82" s="111">
        <v>0</v>
      </c>
      <c r="BC82" s="112">
        <v>1</v>
      </c>
      <c r="BD82" s="166">
        <f t="shared" si="177"/>
        <v>3</v>
      </c>
      <c r="BE82" s="172">
        <f t="shared" si="172"/>
        <v>7.1343638525564806E-3</v>
      </c>
      <c r="BF82" s="163" t="s">
        <v>278</v>
      </c>
    </row>
    <row r="83" spans="2:58" collapsed="1"/>
    <row r="84" spans="2:58">
      <c r="AO84" s="18"/>
      <c r="BF84" s="94"/>
    </row>
    <row r="86" spans="2:58" ht="13">
      <c r="B86" s="333" t="s">
        <v>22</v>
      </c>
    </row>
    <row r="88" spans="2:58" ht="13">
      <c r="B88" s="334"/>
      <c r="C88" s="18" t="s">
        <v>80</v>
      </c>
    </row>
    <row r="89" spans="2:58">
      <c r="B89" s="335"/>
      <c r="C89" s="18" t="s">
        <v>81</v>
      </c>
    </row>
    <row r="103" spans="2:57" ht="13" thickBot="1"/>
    <row r="104" spans="2:57" ht="23.5" thickBot="1">
      <c r="B104" s="336" t="s">
        <v>9</v>
      </c>
      <c r="C104" s="217">
        <v>1</v>
      </c>
      <c r="D104" s="218">
        <v>2</v>
      </c>
      <c r="E104" s="218">
        <v>3</v>
      </c>
      <c r="F104" s="218">
        <v>4</v>
      </c>
      <c r="G104" s="218">
        <v>5</v>
      </c>
      <c r="H104" s="218">
        <v>6</v>
      </c>
      <c r="I104" s="218">
        <v>7</v>
      </c>
      <c r="J104" s="218">
        <v>8</v>
      </c>
      <c r="K104" s="218">
        <v>9</v>
      </c>
      <c r="L104" s="219">
        <v>10</v>
      </c>
      <c r="M104" s="217">
        <v>1</v>
      </c>
      <c r="N104" s="218">
        <v>2</v>
      </c>
      <c r="O104" s="218">
        <v>3</v>
      </c>
      <c r="P104" s="218">
        <v>4</v>
      </c>
      <c r="Q104" s="218">
        <v>5</v>
      </c>
      <c r="R104" s="218">
        <v>6</v>
      </c>
      <c r="S104" s="218">
        <v>7</v>
      </c>
      <c r="T104" s="218">
        <v>8</v>
      </c>
      <c r="U104" s="218">
        <v>9</v>
      </c>
      <c r="V104" s="218">
        <v>10</v>
      </c>
      <c r="W104" s="218">
        <v>11</v>
      </c>
      <c r="X104" s="218">
        <v>12</v>
      </c>
      <c r="Y104" s="218">
        <v>13</v>
      </c>
      <c r="Z104" s="218">
        <v>14</v>
      </c>
      <c r="AA104" s="218">
        <v>15</v>
      </c>
      <c r="AB104" s="219">
        <v>16</v>
      </c>
      <c r="AC104" s="217">
        <v>1</v>
      </c>
      <c r="AD104" s="218">
        <v>2</v>
      </c>
      <c r="AE104" s="218">
        <v>3</v>
      </c>
      <c r="AF104" s="218">
        <v>4</v>
      </c>
      <c r="AG104" s="218">
        <v>5</v>
      </c>
      <c r="AH104" s="218">
        <v>6</v>
      </c>
      <c r="AI104" s="218">
        <v>7</v>
      </c>
      <c r="AJ104" s="218">
        <v>8</v>
      </c>
      <c r="AK104" s="218">
        <v>9</v>
      </c>
      <c r="AL104" s="218">
        <v>10</v>
      </c>
      <c r="AM104" s="218">
        <v>11</v>
      </c>
      <c r="AN104" s="219">
        <v>12</v>
      </c>
      <c r="AO104" s="217">
        <v>1</v>
      </c>
      <c r="AP104" s="218">
        <v>2</v>
      </c>
      <c r="AQ104" s="218">
        <v>3</v>
      </c>
      <c r="AR104" s="218">
        <v>4</v>
      </c>
      <c r="AS104" s="218">
        <v>5</v>
      </c>
      <c r="AT104" s="218">
        <v>6</v>
      </c>
      <c r="AU104" s="218">
        <v>7</v>
      </c>
      <c r="AV104" s="218">
        <v>8</v>
      </c>
      <c r="AW104" s="218">
        <v>9</v>
      </c>
      <c r="AX104" s="218">
        <v>10</v>
      </c>
      <c r="AY104" s="218">
        <v>11</v>
      </c>
      <c r="AZ104" s="218">
        <v>12</v>
      </c>
      <c r="BA104" s="218">
        <v>13</v>
      </c>
      <c r="BB104" s="218">
        <v>14</v>
      </c>
      <c r="BC104" s="219">
        <v>15</v>
      </c>
      <c r="BD104" s="220" t="s">
        <v>6</v>
      </c>
      <c r="BE104" s="221" t="s">
        <v>41</v>
      </c>
    </row>
    <row r="105" spans="2:57" ht="23">
      <c r="B105" s="337" t="s">
        <v>291</v>
      </c>
      <c r="C105" s="207">
        <v>0</v>
      </c>
      <c r="D105" s="208">
        <v>0</v>
      </c>
      <c r="E105" s="208">
        <v>0</v>
      </c>
      <c r="F105" s="208">
        <v>2</v>
      </c>
      <c r="G105" s="208">
        <v>0</v>
      </c>
      <c r="H105" s="208">
        <v>2</v>
      </c>
      <c r="I105" s="208">
        <v>2</v>
      </c>
      <c r="J105" s="208">
        <v>2</v>
      </c>
      <c r="K105" s="208">
        <v>0</v>
      </c>
      <c r="L105" s="209">
        <v>0</v>
      </c>
      <c r="M105" s="207">
        <v>0</v>
      </c>
      <c r="N105" s="208">
        <v>0</v>
      </c>
      <c r="O105" s="208">
        <v>0</v>
      </c>
      <c r="P105" s="208">
        <v>0</v>
      </c>
      <c r="Q105" s="208">
        <v>0</v>
      </c>
      <c r="R105" s="208">
        <v>0</v>
      </c>
      <c r="S105" s="208">
        <v>0</v>
      </c>
      <c r="T105" s="208">
        <v>0</v>
      </c>
      <c r="U105" s="208">
        <v>0</v>
      </c>
      <c r="V105" s="208">
        <v>0</v>
      </c>
      <c r="W105" s="208">
        <v>0</v>
      </c>
      <c r="X105" s="208">
        <v>0</v>
      </c>
      <c r="Y105" s="208">
        <v>0</v>
      </c>
      <c r="Z105" s="208">
        <v>0</v>
      </c>
      <c r="AA105" s="208">
        <v>0</v>
      </c>
      <c r="AB105" s="209">
        <v>0</v>
      </c>
      <c r="AC105" s="207">
        <v>0</v>
      </c>
      <c r="AD105" s="208">
        <v>0</v>
      </c>
      <c r="AE105" s="208">
        <v>0</v>
      </c>
      <c r="AF105" s="208">
        <v>0</v>
      </c>
      <c r="AG105" s="208">
        <v>0</v>
      </c>
      <c r="AH105" s="208">
        <v>0</v>
      </c>
      <c r="AI105" s="208">
        <v>0</v>
      </c>
      <c r="AJ105" s="208">
        <v>0</v>
      </c>
      <c r="AK105" s="208">
        <v>0</v>
      </c>
      <c r="AL105" s="208">
        <v>0</v>
      </c>
      <c r="AM105" s="208">
        <v>2</v>
      </c>
      <c r="AN105" s="209">
        <v>0</v>
      </c>
      <c r="AO105" s="207">
        <v>0</v>
      </c>
      <c r="AP105" s="208">
        <v>0</v>
      </c>
      <c r="AQ105" s="208">
        <v>0</v>
      </c>
      <c r="AR105" s="208">
        <v>0</v>
      </c>
      <c r="AS105" s="208">
        <v>0</v>
      </c>
      <c r="AT105" s="208">
        <v>0</v>
      </c>
      <c r="AU105" s="208">
        <v>0</v>
      </c>
      <c r="AV105" s="208">
        <v>0</v>
      </c>
      <c r="AW105" s="208">
        <v>0</v>
      </c>
      <c r="AX105" s="208">
        <v>0</v>
      </c>
      <c r="AY105" s="208">
        <v>0</v>
      </c>
      <c r="AZ105" s="208">
        <v>0</v>
      </c>
      <c r="BA105" s="208">
        <v>0</v>
      </c>
      <c r="BB105" s="208">
        <v>2</v>
      </c>
      <c r="BC105" s="209">
        <v>0</v>
      </c>
      <c r="BD105" s="213">
        <v>12</v>
      </c>
      <c r="BE105" s="214">
        <v>0.03</v>
      </c>
    </row>
    <row r="106" spans="2:57" ht="23">
      <c r="B106" s="338" t="s">
        <v>229</v>
      </c>
      <c r="C106" s="210">
        <v>0</v>
      </c>
      <c r="D106" s="211">
        <v>0</v>
      </c>
      <c r="E106" s="211">
        <v>0</v>
      </c>
      <c r="F106" s="211">
        <v>1</v>
      </c>
      <c r="G106" s="211">
        <v>0</v>
      </c>
      <c r="H106" s="211">
        <v>1</v>
      </c>
      <c r="I106" s="211">
        <v>1</v>
      </c>
      <c r="J106" s="211">
        <v>1</v>
      </c>
      <c r="K106" s="211">
        <v>1</v>
      </c>
      <c r="L106" s="212">
        <v>0</v>
      </c>
      <c r="M106" s="210">
        <v>0</v>
      </c>
      <c r="N106" s="211">
        <v>0</v>
      </c>
      <c r="O106" s="211">
        <v>0</v>
      </c>
      <c r="P106" s="211">
        <v>0</v>
      </c>
      <c r="Q106" s="211">
        <v>0</v>
      </c>
      <c r="R106" s="211">
        <v>1</v>
      </c>
      <c r="S106" s="211">
        <v>1</v>
      </c>
      <c r="T106" s="211">
        <v>0</v>
      </c>
      <c r="U106" s="211">
        <v>0</v>
      </c>
      <c r="V106" s="211">
        <v>1</v>
      </c>
      <c r="W106" s="211">
        <v>1</v>
      </c>
      <c r="X106" s="211">
        <v>0</v>
      </c>
      <c r="Y106" s="211">
        <v>0</v>
      </c>
      <c r="Z106" s="211">
        <v>0</v>
      </c>
      <c r="AA106" s="211">
        <v>0</v>
      </c>
      <c r="AB106" s="212">
        <v>0</v>
      </c>
      <c r="AC106" s="210">
        <v>0</v>
      </c>
      <c r="AD106" s="211">
        <v>0</v>
      </c>
      <c r="AE106" s="211">
        <v>0</v>
      </c>
      <c r="AF106" s="211">
        <v>0</v>
      </c>
      <c r="AG106" s="211">
        <v>0</v>
      </c>
      <c r="AH106" s="211">
        <v>0</v>
      </c>
      <c r="AI106" s="211">
        <v>0</v>
      </c>
      <c r="AJ106" s="211">
        <v>0</v>
      </c>
      <c r="AK106" s="211">
        <v>0</v>
      </c>
      <c r="AL106" s="211">
        <v>0</v>
      </c>
      <c r="AM106" s="211">
        <v>1</v>
      </c>
      <c r="AN106" s="212">
        <v>0</v>
      </c>
      <c r="AO106" s="210">
        <v>0</v>
      </c>
      <c r="AP106" s="211">
        <v>0</v>
      </c>
      <c r="AQ106" s="211">
        <v>0</v>
      </c>
      <c r="AR106" s="211">
        <v>1</v>
      </c>
      <c r="AS106" s="211">
        <v>0</v>
      </c>
      <c r="AT106" s="211">
        <v>0</v>
      </c>
      <c r="AU106" s="211">
        <v>0</v>
      </c>
      <c r="AV106" s="211">
        <v>0</v>
      </c>
      <c r="AW106" s="211">
        <v>0</v>
      </c>
      <c r="AX106" s="211">
        <v>0</v>
      </c>
      <c r="AY106" s="211">
        <v>0</v>
      </c>
      <c r="AZ106" s="211">
        <v>0</v>
      </c>
      <c r="BA106" s="211">
        <v>0</v>
      </c>
      <c r="BB106" s="211">
        <v>0</v>
      </c>
      <c r="BC106" s="212">
        <v>0</v>
      </c>
      <c r="BD106" s="215">
        <v>11</v>
      </c>
      <c r="BE106" s="216">
        <v>0.03</v>
      </c>
    </row>
    <row r="107" spans="2:57" ht="23">
      <c r="B107" s="338" t="s">
        <v>46</v>
      </c>
      <c r="C107" s="210">
        <v>0</v>
      </c>
      <c r="D107" s="211">
        <v>0</v>
      </c>
      <c r="E107" s="211">
        <v>0</v>
      </c>
      <c r="F107" s="211">
        <v>0</v>
      </c>
      <c r="G107" s="211">
        <v>0</v>
      </c>
      <c r="H107" s="211">
        <v>0</v>
      </c>
      <c r="I107" s="211">
        <v>0</v>
      </c>
      <c r="J107" s="211">
        <v>0</v>
      </c>
      <c r="K107" s="211">
        <v>0</v>
      </c>
      <c r="L107" s="212">
        <v>0</v>
      </c>
      <c r="M107" s="210">
        <v>0</v>
      </c>
      <c r="N107" s="211">
        <v>0</v>
      </c>
      <c r="O107" s="211">
        <v>0</v>
      </c>
      <c r="P107" s="211">
        <v>0</v>
      </c>
      <c r="Q107" s="211">
        <v>0</v>
      </c>
      <c r="R107" s="211">
        <v>0</v>
      </c>
      <c r="S107" s="211">
        <v>0</v>
      </c>
      <c r="T107" s="211">
        <v>0</v>
      </c>
      <c r="U107" s="211">
        <v>0</v>
      </c>
      <c r="V107" s="211">
        <v>0</v>
      </c>
      <c r="W107" s="211">
        <v>0</v>
      </c>
      <c r="X107" s="211">
        <v>0</v>
      </c>
      <c r="Y107" s="211">
        <v>0</v>
      </c>
      <c r="Z107" s="211">
        <v>0</v>
      </c>
      <c r="AA107" s="211">
        <v>0</v>
      </c>
      <c r="AB107" s="212">
        <v>0</v>
      </c>
      <c r="AC107" s="210">
        <v>0</v>
      </c>
      <c r="AD107" s="211">
        <v>0</v>
      </c>
      <c r="AE107" s="211">
        <v>0</v>
      </c>
      <c r="AF107" s="211">
        <v>0</v>
      </c>
      <c r="AG107" s="211">
        <v>0</v>
      </c>
      <c r="AH107" s="211">
        <v>0</v>
      </c>
      <c r="AI107" s="211">
        <v>0</v>
      </c>
      <c r="AJ107" s="211">
        <v>0</v>
      </c>
      <c r="AK107" s="211">
        <v>0</v>
      </c>
      <c r="AL107" s="211">
        <v>0</v>
      </c>
      <c r="AM107" s="211">
        <v>0</v>
      </c>
      <c r="AN107" s="212">
        <v>0</v>
      </c>
      <c r="AO107" s="210">
        <v>0</v>
      </c>
      <c r="AP107" s="211">
        <v>0</v>
      </c>
      <c r="AQ107" s="211">
        <v>0</v>
      </c>
      <c r="AR107" s="211">
        <v>0</v>
      </c>
      <c r="AS107" s="211">
        <v>0</v>
      </c>
      <c r="AT107" s="211">
        <v>0</v>
      </c>
      <c r="AU107" s="211">
        <v>0</v>
      </c>
      <c r="AV107" s="211">
        <v>0</v>
      </c>
      <c r="AW107" s="211">
        <v>0</v>
      </c>
      <c r="AX107" s="211">
        <v>0</v>
      </c>
      <c r="AY107" s="211">
        <v>0</v>
      </c>
      <c r="AZ107" s="211">
        <v>0</v>
      </c>
      <c r="BA107" s="211">
        <v>0</v>
      </c>
      <c r="BB107" s="211">
        <v>0</v>
      </c>
      <c r="BC107" s="212">
        <v>0</v>
      </c>
      <c r="BD107" s="215">
        <v>0</v>
      </c>
      <c r="BE107" s="216">
        <v>0</v>
      </c>
    </row>
    <row r="108" spans="2:57" ht="40">
      <c r="B108" s="338" t="s">
        <v>295</v>
      </c>
      <c r="C108" s="210">
        <v>0</v>
      </c>
      <c r="D108" s="211">
        <v>1</v>
      </c>
      <c r="E108" s="211">
        <v>1</v>
      </c>
      <c r="F108" s="211">
        <v>0</v>
      </c>
      <c r="G108" s="211">
        <v>0</v>
      </c>
      <c r="H108" s="211">
        <v>0</v>
      </c>
      <c r="I108" s="211">
        <v>0</v>
      </c>
      <c r="J108" s="211">
        <v>0</v>
      </c>
      <c r="K108" s="211">
        <v>1</v>
      </c>
      <c r="L108" s="212">
        <v>1</v>
      </c>
      <c r="M108" s="210">
        <v>0</v>
      </c>
      <c r="N108" s="211">
        <v>0</v>
      </c>
      <c r="O108" s="211">
        <v>0</v>
      </c>
      <c r="P108" s="211">
        <v>0</v>
      </c>
      <c r="Q108" s="211">
        <v>0</v>
      </c>
      <c r="R108" s="211">
        <v>0</v>
      </c>
      <c r="S108" s="211">
        <v>0</v>
      </c>
      <c r="T108" s="211">
        <v>0</v>
      </c>
      <c r="U108" s="211">
        <v>0</v>
      </c>
      <c r="V108" s="211">
        <v>1</v>
      </c>
      <c r="W108" s="211">
        <v>0</v>
      </c>
      <c r="X108" s="211">
        <v>0</v>
      </c>
      <c r="Y108" s="211">
        <v>0</v>
      </c>
      <c r="Z108" s="211">
        <v>0</v>
      </c>
      <c r="AA108" s="211">
        <v>0</v>
      </c>
      <c r="AB108" s="212">
        <v>1</v>
      </c>
      <c r="AC108" s="210">
        <v>0</v>
      </c>
      <c r="AD108" s="211">
        <v>0</v>
      </c>
      <c r="AE108" s="211">
        <v>0</v>
      </c>
      <c r="AF108" s="211">
        <v>0</v>
      </c>
      <c r="AG108" s="211">
        <v>0</v>
      </c>
      <c r="AH108" s="211">
        <v>0</v>
      </c>
      <c r="AI108" s="211">
        <v>0</v>
      </c>
      <c r="AJ108" s="211">
        <v>0</v>
      </c>
      <c r="AK108" s="211">
        <v>0</v>
      </c>
      <c r="AL108" s="211">
        <v>0</v>
      </c>
      <c r="AM108" s="211">
        <v>0</v>
      </c>
      <c r="AN108" s="212">
        <v>0</v>
      </c>
      <c r="AO108" s="210">
        <v>0</v>
      </c>
      <c r="AP108" s="211">
        <v>0</v>
      </c>
      <c r="AQ108" s="211">
        <v>1</v>
      </c>
      <c r="AR108" s="211">
        <v>0</v>
      </c>
      <c r="AS108" s="211">
        <v>0</v>
      </c>
      <c r="AT108" s="211">
        <v>0</v>
      </c>
      <c r="AU108" s="211">
        <v>0</v>
      </c>
      <c r="AV108" s="211">
        <v>0</v>
      </c>
      <c r="AW108" s="211">
        <v>0</v>
      </c>
      <c r="AX108" s="211">
        <v>0</v>
      </c>
      <c r="AY108" s="211">
        <v>0</v>
      </c>
      <c r="AZ108" s="211">
        <v>0</v>
      </c>
      <c r="BA108" s="211">
        <v>0</v>
      </c>
      <c r="BB108" s="211">
        <v>0</v>
      </c>
      <c r="BC108" s="212">
        <v>0</v>
      </c>
      <c r="BD108" s="215">
        <v>7</v>
      </c>
      <c r="BE108" s="216">
        <v>0.02</v>
      </c>
    </row>
    <row r="109" spans="2:57" ht="40">
      <c r="B109" s="338" t="s">
        <v>297</v>
      </c>
      <c r="C109" s="210">
        <v>0</v>
      </c>
      <c r="D109" s="211">
        <v>1</v>
      </c>
      <c r="E109" s="211">
        <v>1</v>
      </c>
      <c r="F109" s="211">
        <v>0</v>
      </c>
      <c r="G109" s="211">
        <v>0</v>
      </c>
      <c r="H109" s="211">
        <v>0</v>
      </c>
      <c r="I109" s="211">
        <v>0</v>
      </c>
      <c r="J109" s="211">
        <v>0</v>
      </c>
      <c r="K109" s="211">
        <v>1</v>
      </c>
      <c r="L109" s="212">
        <v>1</v>
      </c>
      <c r="M109" s="210">
        <v>0</v>
      </c>
      <c r="N109" s="211">
        <v>0</v>
      </c>
      <c r="O109" s="211">
        <v>0</v>
      </c>
      <c r="P109" s="211">
        <v>0</v>
      </c>
      <c r="Q109" s="211">
        <v>0</v>
      </c>
      <c r="R109" s="211">
        <v>0</v>
      </c>
      <c r="S109" s="211">
        <v>0</v>
      </c>
      <c r="T109" s="211">
        <v>0</v>
      </c>
      <c r="U109" s="211">
        <v>0</v>
      </c>
      <c r="V109" s="211">
        <v>0</v>
      </c>
      <c r="W109" s="211">
        <v>0</v>
      </c>
      <c r="X109" s="211">
        <v>0</v>
      </c>
      <c r="Y109" s="211">
        <v>0</v>
      </c>
      <c r="Z109" s="211">
        <v>0</v>
      </c>
      <c r="AA109" s="211">
        <v>0</v>
      </c>
      <c r="AB109" s="212">
        <v>1</v>
      </c>
      <c r="AC109" s="210">
        <v>0</v>
      </c>
      <c r="AD109" s="211">
        <v>0</v>
      </c>
      <c r="AE109" s="211">
        <v>0</v>
      </c>
      <c r="AF109" s="211">
        <v>0</v>
      </c>
      <c r="AG109" s="211">
        <v>0</v>
      </c>
      <c r="AH109" s="211">
        <v>0</v>
      </c>
      <c r="AI109" s="211">
        <v>0</v>
      </c>
      <c r="AJ109" s="211">
        <v>0</v>
      </c>
      <c r="AK109" s="211">
        <v>1</v>
      </c>
      <c r="AL109" s="211">
        <v>0</v>
      </c>
      <c r="AM109" s="211">
        <v>0</v>
      </c>
      <c r="AN109" s="212">
        <v>0</v>
      </c>
      <c r="AO109" s="210">
        <v>0</v>
      </c>
      <c r="AP109" s="211">
        <v>0</v>
      </c>
      <c r="AQ109" s="211">
        <v>0</v>
      </c>
      <c r="AR109" s="211">
        <v>0</v>
      </c>
      <c r="AS109" s="211">
        <v>0</v>
      </c>
      <c r="AT109" s="211">
        <v>0</v>
      </c>
      <c r="AU109" s="211">
        <v>0</v>
      </c>
      <c r="AV109" s="211">
        <v>0</v>
      </c>
      <c r="AW109" s="211">
        <v>0</v>
      </c>
      <c r="AX109" s="211">
        <v>0</v>
      </c>
      <c r="AY109" s="211">
        <v>0</v>
      </c>
      <c r="AZ109" s="211">
        <v>0</v>
      </c>
      <c r="BA109" s="211">
        <v>0</v>
      </c>
      <c r="BB109" s="211">
        <v>0</v>
      </c>
      <c r="BC109" s="212">
        <v>0</v>
      </c>
      <c r="BD109" s="215">
        <v>6</v>
      </c>
      <c r="BE109" s="216">
        <v>0.01</v>
      </c>
    </row>
    <row r="110" spans="2:57" ht="40">
      <c r="B110" s="338" t="s">
        <v>300</v>
      </c>
      <c r="C110" s="210">
        <v>5</v>
      </c>
      <c r="D110" s="211">
        <v>5</v>
      </c>
      <c r="E110" s="211">
        <v>2</v>
      </c>
      <c r="F110" s="211">
        <v>0</v>
      </c>
      <c r="G110" s="211">
        <v>0</v>
      </c>
      <c r="H110" s="211">
        <v>0</v>
      </c>
      <c r="I110" s="211">
        <v>0</v>
      </c>
      <c r="J110" s="211">
        <v>0</v>
      </c>
      <c r="K110" s="211">
        <v>5</v>
      </c>
      <c r="L110" s="212">
        <v>5</v>
      </c>
      <c r="M110" s="210">
        <v>0</v>
      </c>
      <c r="N110" s="211">
        <v>0</v>
      </c>
      <c r="O110" s="211">
        <v>0</v>
      </c>
      <c r="P110" s="211">
        <v>0</v>
      </c>
      <c r="Q110" s="211">
        <v>0</v>
      </c>
      <c r="R110" s="211">
        <v>0</v>
      </c>
      <c r="S110" s="211">
        <v>0</v>
      </c>
      <c r="T110" s="211">
        <v>0</v>
      </c>
      <c r="U110" s="211">
        <v>0</v>
      </c>
      <c r="V110" s="211">
        <v>2</v>
      </c>
      <c r="W110" s="211">
        <v>0</v>
      </c>
      <c r="X110" s="211">
        <v>0</v>
      </c>
      <c r="Y110" s="211">
        <v>0</v>
      </c>
      <c r="Z110" s="211">
        <v>1</v>
      </c>
      <c r="AA110" s="211">
        <v>0</v>
      </c>
      <c r="AB110" s="212">
        <v>5</v>
      </c>
      <c r="AC110" s="210">
        <v>0</v>
      </c>
      <c r="AD110" s="211">
        <v>0</v>
      </c>
      <c r="AE110" s="211">
        <v>0</v>
      </c>
      <c r="AF110" s="211">
        <v>0</v>
      </c>
      <c r="AG110" s="211">
        <v>0</v>
      </c>
      <c r="AH110" s="211">
        <v>0</v>
      </c>
      <c r="AI110" s="211">
        <v>0</v>
      </c>
      <c r="AJ110" s="211">
        <v>0</v>
      </c>
      <c r="AK110" s="211">
        <v>0</v>
      </c>
      <c r="AL110" s="211">
        <v>0</v>
      </c>
      <c r="AM110" s="211">
        <v>0</v>
      </c>
      <c r="AN110" s="212">
        <v>0</v>
      </c>
      <c r="AO110" s="210">
        <v>0</v>
      </c>
      <c r="AP110" s="211">
        <v>0</v>
      </c>
      <c r="AQ110" s="211">
        <v>2</v>
      </c>
      <c r="AR110" s="211">
        <v>0</v>
      </c>
      <c r="AS110" s="211">
        <v>0</v>
      </c>
      <c r="AT110" s="211">
        <v>0</v>
      </c>
      <c r="AU110" s="211">
        <v>1</v>
      </c>
      <c r="AV110" s="211">
        <v>0</v>
      </c>
      <c r="AW110" s="211">
        <v>0</v>
      </c>
      <c r="AX110" s="211">
        <v>0</v>
      </c>
      <c r="AY110" s="211">
        <v>0</v>
      </c>
      <c r="AZ110" s="211">
        <v>0</v>
      </c>
      <c r="BA110" s="211">
        <v>0</v>
      </c>
      <c r="BB110" s="211">
        <v>0</v>
      </c>
      <c r="BC110" s="212">
        <v>0</v>
      </c>
      <c r="BD110" s="215">
        <v>33</v>
      </c>
      <c r="BE110" s="216">
        <v>0.08</v>
      </c>
    </row>
    <row r="111" spans="2:57" ht="40">
      <c r="B111" s="338" t="s">
        <v>309</v>
      </c>
      <c r="C111" s="210">
        <v>1</v>
      </c>
      <c r="D111" s="211">
        <v>1</v>
      </c>
      <c r="E111" s="211">
        <v>1</v>
      </c>
      <c r="F111" s="211">
        <v>0</v>
      </c>
      <c r="G111" s="211">
        <v>0</v>
      </c>
      <c r="H111" s="211">
        <v>0</v>
      </c>
      <c r="I111" s="211">
        <v>0</v>
      </c>
      <c r="J111" s="211">
        <v>0</v>
      </c>
      <c r="K111" s="211">
        <v>1</v>
      </c>
      <c r="L111" s="212">
        <v>1</v>
      </c>
      <c r="M111" s="210">
        <v>0</v>
      </c>
      <c r="N111" s="211">
        <v>0</v>
      </c>
      <c r="O111" s="211">
        <v>0</v>
      </c>
      <c r="P111" s="211">
        <v>0</v>
      </c>
      <c r="Q111" s="211">
        <v>0</v>
      </c>
      <c r="R111" s="211">
        <v>0</v>
      </c>
      <c r="S111" s="211">
        <v>0</v>
      </c>
      <c r="T111" s="211">
        <v>0</v>
      </c>
      <c r="U111" s="211">
        <v>0</v>
      </c>
      <c r="V111" s="211">
        <v>1</v>
      </c>
      <c r="W111" s="211">
        <v>0</v>
      </c>
      <c r="X111" s="211">
        <v>0</v>
      </c>
      <c r="Y111" s="211">
        <v>0</v>
      </c>
      <c r="Z111" s="211">
        <v>0</v>
      </c>
      <c r="AA111" s="211">
        <v>0</v>
      </c>
      <c r="AB111" s="212">
        <v>1</v>
      </c>
      <c r="AC111" s="210">
        <v>0</v>
      </c>
      <c r="AD111" s="211">
        <v>0</v>
      </c>
      <c r="AE111" s="211">
        <v>0</v>
      </c>
      <c r="AF111" s="211">
        <v>0</v>
      </c>
      <c r="AG111" s="211">
        <v>0</v>
      </c>
      <c r="AH111" s="211">
        <v>0</v>
      </c>
      <c r="AI111" s="211">
        <v>0</v>
      </c>
      <c r="AJ111" s="211">
        <v>0</v>
      </c>
      <c r="AK111" s="211">
        <v>0</v>
      </c>
      <c r="AL111" s="211">
        <v>0</v>
      </c>
      <c r="AM111" s="211">
        <v>0</v>
      </c>
      <c r="AN111" s="212">
        <v>0</v>
      </c>
      <c r="AO111" s="210">
        <v>0</v>
      </c>
      <c r="AP111" s="211">
        <v>0</v>
      </c>
      <c r="AQ111" s="211">
        <v>0</v>
      </c>
      <c r="AR111" s="211">
        <v>0</v>
      </c>
      <c r="AS111" s="211">
        <v>0</v>
      </c>
      <c r="AT111" s="211">
        <v>0</v>
      </c>
      <c r="AU111" s="211">
        <v>1</v>
      </c>
      <c r="AV111" s="211">
        <v>0</v>
      </c>
      <c r="AW111" s="211">
        <v>0</v>
      </c>
      <c r="AX111" s="211">
        <v>0</v>
      </c>
      <c r="AY111" s="211">
        <v>0</v>
      </c>
      <c r="AZ111" s="211">
        <v>0</v>
      </c>
      <c r="BA111" s="211">
        <v>0</v>
      </c>
      <c r="BB111" s="211">
        <v>1</v>
      </c>
      <c r="BC111" s="212">
        <v>0</v>
      </c>
      <c r="BD111" s="215">
        <v>9</v>
      </c>
      <c r="BE111" s="216">
        <v>0.02</v>
      </c>
    </row>
    <row r="112" spans="2:57" ht="23">
      <c r="B112" s="338" t="s">
        <v>311</v>
      </c>
      <c r="C112" s="210">
        <v>0</v>
      </c>
      <c r="D112" s="211">
        <v>2</v>
      </c>
      <c r="E112" s="211">
        <v>0</v>
      </c>
      <c r="F112" s="211">
        <v>2</v>
      </c>
      <c r="G112" s="211">
        <v>2</v>
      </c>
      <c r="H112" s="211">
        <v>2</v>
      </c>
      <c r="I112" s="211">
        <v>2</v>
      </c>
      <c r="J112" s="211">
        <v>2</v>
      </c>
      <c r="K112" s="211">
        <v>2</v>
      </c>
      <c r="L112" s="212">
        <v>2</v>
      </c>
      <c r="M112" s="210">
        <v>2</v>
      </c>
      <c r="N112" s="211">
        <v>2</v>
      </c>
      <c r="O112" s="211">
        <v>0</v>
      </c>
      <c r="P112" s="211">
        <v>0</v>
      </c>
      <c r="Q112" s="211">
        <v>0</v>
      </c>
      <c r="R112" s="211">
        <v>0</v>
      </c>
      <c r="S112" s="211">
        <v>2</v>
      </c>
      <c r="T112" s="211">
        <v>0</v>
      </c>
      <c r="U112" s="211">
        <v>0</v>
      </c>
      <c r="V112" s="211">
        <v>0</v>
      </c>
      <c r="W112" s="211">
        <v>0</v>
      </c>
      <c r="X112" s="211">
        <v>2</v>
      </c>
      <c r="Y112" s="211">
        <v>2</v>
      </c>
      <c r="Z112" s="211">
        <v>0</v>
      </c>
      <c r="AA112" s="211">
        <v>2</v>
      </c>
      <c r="AB112" s="212">
        <v>0</v>
      </c>
      <c r="AC112" s="210">
        <v>2</v>
      </c>
      <c r="AD112" s="211">
        <v>0</v>
      </c>
      <c r="AE112" s="211">
        <v>0</v>
      </c>
      <c r="AF112" s="211">
        <v>0</v>
      </c>
      <c r="AG112" s="211">
        <v>2</v>
      </c>
      <c r="AH112" s="211">
        <v>0</v>
      </c>
      <c r="AI112" s="211">
        <v>0</v>
      </c>
      <c r="AJ112" s="211">
        <v>0</v>
      </c>
      <c r="AK112" s="211">
        <v>2</v>
      </c>
      <c r="AL112" s="211">
        <v>0</v>
      </c>
      <c r="AM112" s="211">
        <v>2</v>
      </c>
      <c r="AN112" s="212">
        <v>0</v>
      </c>
      <c r="AO112" s="210">
        <v>2</v>
      </c>
      <c r="AP112" s="211">
        <v>1</v>
      </c>
      <c r="AQ112" s="211">
        <v>0</v>
      </c>
      <c r="AR112" s="211">
        <v>0</v>
      </c>
      <c r="AS112" s="211">
        <v>1</v>
      </c>
      <c r="AT112" s="211">
        <v>1</v>
      </c>
      <c r="AU112" s="211">
        <v>0</v>
      </c>
      <c r="AV112" s="211">
        <v>0</v>
      </c>
      <c r="AW112" s="211">
        <v>2</v>
      </c>
      <c r="AX112" s="211">
        <v>0</v>
      </c>
      <c r="AY112" s="211">
        <v>0</v>
      </c>
      <c r="AZ112" s="211">
        <v>0</v>
      </c>
      <c r="BA112" s="211">
        <v>0</v>
      </c>
      <c r="BB112" s="211">
        <v>0</v>
      </c>
      <c r="BC112" s="212">
        <v>2</v>
      </c>
      <c r="BD112" s="215">
        <v>45</v>
      </c>
      <c r="BE112" s="216">
        <v>0.11</v>
      </c>
    </row>
    <row r="113" spans="2:57" ht="60">
      <c r="B113" s="338" t="s">
        <v>314</v>
      </c>
      <c r="C113" s="210">
        <v>0</v>
      </c>
      <c r="D113" s="211">
        <v>4</v>
      </c>
      <c r="E113" s="211">
        <v>0</v>
      </c>
      <c r="F113" s="211">
        <v>4</v>
      </c>
      <c r="G113" s="211">
        <v>4</v>
      </c>
      <c r="H113" s="211">
        <v>4</v>
      </c>
      <c r="I113" s="211">
        <v>4</v>
      </c>
      <c r="J113" s="211">
        <v>4</v>
      </c>
      <c r="K113" s="211">
        <v>4</v>
      </c>
      <c r="L113" s="212">
        <v>4</v>
      </c>
      <c r="M113" s="210">
        <v>0</v>
      </c>
      <c r="N113" s="211">
        <v>0</v>
      </c>
      <c r="O113" s="211">
        <v>0</v>
      </c>
      <c r="P113" s="211">
        <v>1</v>
      </c>
      <c r="Q113" s="211">
        <v>0</v>
      </c>
      <c r="R113" s="211">
        <v>0</v>
      </c>
      <c r="S113" s="211">
        <v>4</v>
      </c>
      <c r="T113" s="211">
        <v>0</v>
      </c>
      <c r="U113" s="211">
        <v>0</v>
      </c>
      <c r="V113" s="211">
        <v>0</v>
      </c>
      <c r="W113" s="211">
        <v>0</v>
      </c>
      <c r="X113" s="211">
        <v>0</v>
      </c>
      <c r="Y113" s="211">
        <v>0</v>
      </c>
      <c r="Z113" s="211">
        <v>0</v>
      </c>
      <c r="AA113" s="211">
        <v>0</v>
      </c>
      <c r="AB113" s="212">
        <v>0</v>
      </c>
      <c r="AC113" s="210">
        <v>4</v>
      </c>
      <c r="AD113" s="211">
        <v>0</v>
      </c>
      <c r="AE113" s="211">
        <v>0</v>
      </c>
      <c r="AF113" s="211">
        <v>0</v>
      </c>
      <c r="AG113" s="211">
        <v>4</v>
      </c>
      <c r="AH113" s="211">
        <v>0</v>
      </c>
      <c r="AI113" s="211">
        <v>0</v>
      </c>
      <c r="AJ113" s="211">
        <v>0</v>
      </c>
      <c r="AK113" s="211">
        <v>0</v>
      </c>
      <c r="AL113" s="211">
        <v>0</v>
      </c>
      <c r="AM113" s="211">
        <v>4</v>
      </c>
      <c r="AN113" s="212">
        <v>0</v>
      </c>
      <c r="AO113" s="210">
        <v>4</v>
      </c>
      <c r="AP113" s="211">
        <v>0</v>
      </c>
      <c r="AQ113" s="211">
        <v>0</v>
      </c>
      <c r="AR113" s="211">
        <v>0</v>
      </c>
      <c r="AS113" s="211">
        <v>0</v>
      </c>
      <c r="AT113" s="211">
        <v>1</v>
      </c>
      <c r="AU113" s="211">
        <v>0</v>
      </c>
      <c r="AV113" s="211">
        <v>0</v>
      </c>
      <c r="AW113" s="211">
        <v>1</v>
      </c>
      <c r="AX113" s="211">
        <v>3</v>
      </c>
      <c r="AY113" s="211">
        <v>0</v>
      </c>
      <c r="AZ113" s="211">
        <v>0</v>
      </c>
      <c r="BA113" s="211">
        <v>0</v>
      </c>
      <c r="BB113" s="211">
        <v>0</v>
      </c>
      <c r="BC113" s="212">
        <v>4</v>
      </c>
      <c r="BD113" s="215">
        <v>62</v>
      </c>
      <c r="BE113" s="216">
        <v>0.15</v>
      </c>
    </row>
    <row r="114" spans="2:57" ht="40">
      <c r="B114" s="338" t="s">
        <v>327</v>
      </c>
      <c r="C114" s="210">
        <v>3</v>
      </c>
      <c r="D114" s="211">
        <v>0</v>
      </c>
      <c r="E114" s="211">
        <v>0</v>
      </c>
      <c r="F114" s="211">
        <v>0</v>
      </c>
      <c r="G114" s="211">
        <v>0</v>
      </c>
      <c r="H114" s="211">
        <v>0</v>
      </c>
      <c r="I114" s="211">
        <v>0</v>
      </c>
      <c r="J114" s="211">
        <v>0</v>
      </c>
      <c r="K114" s="211">
        <v>0</v>
      </c>
      <c r="L114" s="212">
        <v>0</v>
      </c>
      <c r="M114" s="210">
        <v>3</v>
      </c>
      <c r="N114" s="211">
        <v>3</v>
      </c>
      <c r="O114" s="211">
        <v>3</v>
      </c>
      <c r="P114" s="211">
        <v>0</v>
      </c>
      <c r="Q114" s="211">
        <v>0</v>
      </c>
      <c r="R114" s="211">
        <v>0</v>
      </c>
      <c r="S114" s="211">
        <v>1</v>
      </c>
      <c r="T114" s="211">
        <v>0</v>
      </c>
      <c r="U114" s="211">
        <v>0</v>
      </c>
      <c r="V114" s="211">
        <v>0</v>
      </c>
      <c r="W114" s="211">
        <v>0</v>
      </c>
      <c r="X114" s="211">
        <v>0</v>
      </c>
      <c r="Y114" s="211">
        <v>0</v>
      </c>
      <c r="Z114" s="211">
        <v>2</v>
      </c>
      <c r="AA114" s="211">
        <v>1</v>
      </c>
      <c r="AB114" s="212">
        <v>0</v>
      </c>
      <c r="AC114" s="210">
        <v>5</v>
      </c>
      <c r="AD114" s="211">
        <v>0</v>
      </c>
      <c r="AE114" s="211">
        <v>0</v>
      </c>
      <c r="AF114" s="211">
        <v>0</v>
      </c>
      <c r="AG114" s="211">
        <v>0</v>
      </c>
      <c r="AH114" s="211">
        <v>0</v>
      </c>
      <c r="AI114" s="211">
        <v>0</v>
      </c>
      <c r="AJ114" s="211">
        <v>0</v>
      </c>
      <c r="AK114" s="211">
        <v>5</v>
      </c>
      <c r="AL114" s="211">
        <v>0</v>
      </c>
      <c r="AM114" s="211">
        <v>0</v>
      </c>
      <c r="AN114" s="212">
        <v>0</v>
      </c>
      <c r="AO114" s="210">
        <v>0</v>
      </c>
      <c r="AP114" s="211">
        <v>0</v>
      </c>
      <c r="AQ114" s="211">
        <v>0</v>
      </c>
      <c r="AR114" s="211">
        <v>1</v>
      </c>
      <c r="AS114" s="211">
        <v>0</v>
      </c>
      <c r="AT114" s="211">
        <v>0</v>
      </c>
      <c r="AU114" s="211">
        <v>0</v>
      </c>
      <c r="AV114" s="211">
        <v>0</v>
      </c>
      <c r="AW114" s="211">
        <v>0</v>
      </c>
      <c r="AX114" s="211">
        <v>0</v>
      </c>
      <c r="AY114" s="211">
        <v>0</v>
      </c>
      <c r="AZ114" s="211">
        <v>0</v>
      </c>
      <c r="BA114" s="211">
        <v>0</v>
      </c>
      <c r="BB114" s="211">
        <v>0</v>
      </c>
      <c r="BC114" s="212">
        <v>0</v>
      </c>
      <c r="BD114" s="215">
        <v>27</v>
      </c>
      <c r="BE114" s="216">
        <v>0.06</v>
      </c>
    </row>
    <row r="115" spans="2:57" ht="23">
      <c r="B115" s="338" t="s">
        <v>53</v>
      </c>
      <c r="C115" s="210">
        <v>0</v>
      </c>
      <c r="D115" s="211">
        <v>0</v>
      </c>
      <c r="E115" s="211">
        <v>0</v>
      </c>
      <c r="F115" s="211">
        <v>0</v>
      </c>
      <c r="G115" s="211">
        <v>0</v>
      </c>
      <c r="H115" s="211">
        <v>0</v>
      </c>
      <c r="I115" s="211">
        <v>0</v>
      </c>
      <c r="J115" s="211">
        <v>0</v>
      </c>
      <c r="K115" s="211">
        <v>0</v>
      </c>
      <c r="L115" s="212">
        <v>0</v>
      </c>
      <c r="M115" s="210">
        <v>0</v>
      </c>
      <c r="N115" s="211">
        <v>0</v>
      </c>
      <c r="O115" s="211">
        <v>0</v>
      </c>
      <c r="P115" s="211">
        <v>0</v>
      </c>
      <c r="Q115" s="211">
        <v>0</v>
      </c>
      <c r="R115" s="211">
        <v>0</v>
      </c>
      <c r="S115" s="211">
        <v>0</v>
      </c>
      <c r="T115" s="211">
        <v>0</v>
      </c>
      <c r="U115" s="211">
        <v>0</v>
      </c>
      <c r="V115" s="211">
        <v>0</v>
      </c>
      <c r="W115" s="211">
        <v>0</v>
      </c>
      <c r="X115" s="211">
        <v>0</v>
      </c>
      <c r="Y115" s="211">
        <v>0</v>
      </c>
      <c r="Z115" s="211">
        <v>0</v>
      </c>
      <c r="AA115" s="211">
        <v>0</v>
      </c>
      <c r="AB115" s="212">
        <v>0</v>
      </c>
      <c r="AC115" s="210">
        <v>0</v>
      </c>
      <c r="AD115" s="211">
        <v>0</v>
      </c>
      <c r="AE115" s="211">
        <v>0</v>
      </c>
      <c r="AF115" s="211">
        <v>0</v>
      </c>
      <c r="AG115" s="211">
        <v>0</v>
      </c>
      <c r="AH115" s="211">
        <v>0</v>
      </c>
      <c r="AI115" s="211">
        <v>0</v>
      </c>
      <c r="AJ115" s="211">
        <v>0</v>
      </c>
      <c r="AK115" s="211">
        <v>0</v>
      </c>
      <c r="AL115" s="211">
        <v>0</v>
      </c>
      <c r="AM115" s="211">
        <v>0</v>
      </c>
      <c r="AN115" s="212">
        <v>0</v>
      </c>
      <c r="AO115" s="210">
        <v>0</v>
      </c>
      <c r="AP115" s="211">
        <v>0</v>
      </c>
      <c r="AQ115" s="211">
        <v>0</v>
      </c>
      <c r="AR115" s="211">
        <v>0</v>
      </c>
      <c r="AS115" s="211">
        <v>0</v>
      </c>
      <c r="AT115" s="211">
        <v>0</v>
      </c>
      <c r="AU115" s="211">
        <v>0</v>
      </c>
      <c r="AV115" s="211">
        <v>0</v>
      </c>
      <c r="AW115" s="211">
        <v>0</v>
      </c>
      <c r="AX115" s="211">
        <v>0</v>
      </c>
      <c r="AY115" s="211">
        <v>0</v>
      </c>
      <c r="AZ115" s="211">
        <v>0</v>
      </c>
      <c r="BA115" s="211">
        <v>0</v>
      </c>
      <c r="BB115" s="211">
        <v>0</v>
      </c>
      <c r="BC115" s="212">
        <v>0</v>
      </c>
      <c r="BD115" s="215">
        <v>0</v>
      </c>
      <c r="BE115" s="216">
        <v>0</v>
      </c>
    </row>
    <row r="116" spans="2:57" ht="40">
      <c r="B116" s="338" t="s">
        <v>55</v>
      </c>
      <c r="C116" s="210">
        <v>0</v>
      </c>
      <c r="D116" s="211">
        <v>0</v>
      </c>
      <c r="E116" s="211">
        <v>0</v>
      </c>
      <c r="F116" s="211">
        <v>0</v>
      </c>
      <c r="G116" s="211">
        <v>0</v>
      </c>
      <c r="H116" s="211">
        <v>0</v>
      </c>
      <c r="I116" s="211">
        <v>0</v>
      </c>
      <c r="J116" s="211">
        <v>0</v>
      </c>
      <c r="K116" s="211">
        <v>0</v>
      </c>
      <c r="L116" s="212">
        <v>0</v>
      </c>
      <c r="M116" s="210">
        <v>0</v>
      </c>
      <c r="N116" s="211">
        <v>0</v>
      </c>
      <c r="O116" s="211">
        <v>0</v>
      </c>
      <c r="P116" s="211">
        <v>0</v>
      </c>
      <c r="Q116" s="211">
        <v>0</v>
      </c>
      <c r="R116" s="211">
        <v>0</v>
      </c>
      <c r="S116" s="211">
        <v>0</v>
      </c>
      <c r="T116" s="211">
        <v>0</v>
      </c>
      <c r="U116" s="211">
        <v>0</v>
      </c>
      <c r="V116" s="211">
        <v>0</v>
      </c>
      <c r="W116" s="211">
        <v>0</v>
      </c>
      <c r="X116" s="211">
        <v>0</v>
      </c>
      <c r="Y116" s="211">
        <v>0</v>
      </c>
      <c r="Z116" s="211">
        <v>0</v>
      </c>
      <c r="AA116" s="211">
        <v>0</v>
      </c>
      <c r="AB116" s="212">
        <v>0</v>
      </c>
      <c r="AC116" s="210">
        <v>0</v>
      </c>
      <c r="AD116" s="211">
        <v>0</v>
      </c>
      <c r="AE116" s="211">
        <v>0</v>
      </c>
      <c r="AF116" s="211">
        <v>0</v>
      </c>
      <c r="AG116" s="211">
        <v>0</v>
      </c>
      <c r="AH116" s="211">
        <v>0</v>
      </c>
      <c r="AI116" s="211">
        <v>0</v>
      </c>
      <c r="AJ116" s="211">
        <v>0</v>
      </c>
      <c r="AK116" s="211">
        <v>0</v>
      </c>
      <c r="AL116" s="211">
        <v>0</v>
      </c>
      <c r="AM116" s="211">
        <v>0</v>
      </c>
      <c r="AN116" s="212">
        <v>0</v>
      </c>
      <c r="AO116" s="210">
        <v>1</v>
      </c>
      <c r="AP116" s="211">
        <v>0</v>
      </c>
      <c r="AQ116" s="211">
        <v>0</v>
      </c>
      <c r="AR116" s="211">
        <v>0</v>
      </c>
      <c r="AS116" s="211">
        <v>0</v>
      </c>
      <c r="AT116" s="211">
        <v>0</v>
      </c>
      <c r="AU116" s="211">
        <v>0</v>
      </c>
      <c r="AV116" s="211">
        <v>0</v>
      </c>
      <c r="AW116" s="211">
        <v>0</v>
      </c>
      <c r="AX116" s="211">
        <v>0</v>
      </c>
      <c r="AY116" s="211">
        <v>0</v>
      </c>
      <c r="AZ116" s="211">
        <v>0</v>
      </c>
      <c r="BA116" s="211">
        <v>0</v>
      </c>
      <c r="BB116" s="211">
        <v>0</v>
      </c>
      <c r="BC116" s="212">
        <v>0</v>
      </c>
      <c r="BD116" s="215">
        <v>1</v>
      </c>
      <c r="BE116" s="216">
        <v>0</v>
      </c>
    </row>
    <row r="117" spans="2:57" ht="23">
      <c r="B117" s="338" t="s">
        <v>57</v>
      </c>
      <c r="C117" s="210">
        <v>0</v>
      </c>
      <c r="D117" s="211">
        <v>0</v>
      </c>
      <c r="E117" s="211">
        <v>0</v>
      </c>
      <c r="F117" s="211">
        <v>0</v>
      </c>
      <c r="G117" s="211">
        <v>0</v>
      </c>
      <c r="H117" s="211">
        <v>0</v>
      </c>
      <c r="I117" s="211">
        <v>0</v>
      </c>
      <c r="J117" s="211">
        <v>0</v>
      </c>
      <c r="K117" s="211">
        <v>0</v>
      </c>
      <c r="L117" s="212">
        <v>0</v>
      </c>
      <c r="M117" s="210">
        <v>0</v>
      </c>
      <c r="N117" s="211">
        <v>0</v>
      </c>
      <c r="O117" s="211">
        <v>0</v>
      </c>
      <c r="P117" s="211">
        <v>0</v>
      </c>
      <c r="Q117" s="211">
        <v>0</v>
      </c>
      <c r="R117" s="211">
        <v>0</v>
      </c>
      <c r="S117" s="211">
        <v>0</v>
      </c>
      <c r="T117" s="211">
        <v>0</v>
      </c>
      <c r="U117" s="211">
        <v>0</v>
      </c>
      <c r="V117" s="211">
        <v>0</v>
      </c>
      <c r="W117" s="211">
        <v>0</v>
      </c>
      <c r="X117" s="211">
        <v>0</v>
      </c>
      <c r="Y117" s="211">
        <v>0</v>
      </c>
      <c r="Z117" s="211">
        <v>0</v>
      </c>
      <c r="AA117" s="211">
        <v>0</v>
      </c>
      <c r="AB117" s="212">
        <v>0</v>
      </c>
      <c r="AC117" s="210">
        <v>0</v>
      </c>
      <c r="AD117" s="211">
        <v>0</v>
      </c>
      <c r="AE117" s="211">
        <v>0</v>
      </c>
      <c r="AF117" s="211">
        <v>0</v>
      </c>
      <c r="AG117" s="211">
        <v>0</v>
      </c>
      <c r="AH117" s="211">
        <v>0</v>
      </c>
      <c r="AI117" s="211">
        <v>0</v>
      </c>
      <c r="AJ117" s="211">
        <v>0</v>
      </c>
      <c r="AK117" s="211">
        <v>0</v>
      </c>
      <c r="AL117" s="211">
        <v>0</v>
      </c>
      <c r="AM117" s="211">
        <v>0</v>
      </c>
      <c r="AN117" s="212">
        <v>0</v>
      </c>
      <c r="AO117" s="210">
        <v>0</v>
      </c>
      <c r="AP117" s="211">
        <v>0</v>
      </c>
      <c r="AQ117" s="211">
        <v>0</v>
      </c>
      <c r="AR117" s="211">
        <v>0</v>
      </c>
      <c r="AS117" s="211">
        <v>0</v>
      </c>
      <c r="AT117" s="211">
        <v>0</v>
      </c>
      <c r="AU117" s="211">
        <v>0</v>
      </c>
      <c r="AV117" s="211">
        <v>0</v>
      </c>
      <c r="AW117" s="211">
        <v>0</v>
      </c>
      <c r="AX117" s="211">
        <v>0</v>
      </c>
      <c r="AY117" s="211">
        <v>0</v>
      </c>
      <c r="AZ117" s="211">
        <v>0</v>
      </c>
      <c r="BA117" s="211">
        <v>0</v>
      </c>
      <c r="BB117" s="211">
        <v>0</v>
      </c>
      <c r="BC117" s="212">
        <v>0</v>
      </c>
      <c r="BD117" s="215">
        <v>0</v>
      </c>
      <c r="BE117" s="216">
        <v>0</v>
      </c>
    </row>
    <row r="118" spans="2:57" ht="40">
      <c r="B118" s="338" t="s">
        <v>59</v>
      </c>
      <c r="C118" s="210">
        <v>0</v>
      </c>
      <c r="D118" s="211">
        <v>0</v>
      </c>
      <c r="E118" s="211">
        <v>0</v>
      </c>
      <c r="F118" s="211">
        <v>0</v>
      </c>
      <c r="G118" s="211">
        <v>0</v>
      </c>
      <c r="H118" s="211">
        <v>0</v>
      </c>
      <c r="I118" s="211">
        <v>0</v>
      </c>
      <c r="J118" s="211">
        <v>0</v>
      </c>
      <c r="K118" s="211">
        <v>0</v>
      </c>
      <c r="L118" s="212">
        <v>0</v>
      </c>
      <c r="M118" s="210">
        <v>0</v>
      </c>
      <c r="N118" s="211">
        <v>0</v>
      </c>
      <c r="O118" s="211">
        <v>0</v>
      </c>
      <c r="P118" s="211">
        <v>0</v>
      </c>
      <c r="Q118" s="211">
        <v>0</v>
      </c>
      <c r="R118" s="211">
        <v>0</v>
      </c>
      <c r="S118" s="211">
        <v>0</v>
      </c>
      <c r="T118" s="211">
        <v>0</v>
      </c>
      <c r="U118" s="211">
        <v>0</v>
      </c>
      <c r="V118" s="211">
        <v>0</v>
      </c>
      <c r="W118" s="211">
        <v>0</v>
      </c>
      <c r="X118" s="211">
        <v>0</v>
      </c>
      <c r="Y118" s="211">
        <v>0</v>
      </c>
      <c r="Z118" s="211">
        <v>0</v>
      </c>
      <c r="AA118" s="211">
        <v>0</v>
      </c>
      <c r="AB118" s="212">
        <v>0</v>
      </c>
      <c r="AC118" s="210">
        <v>0</v>
      </c>
      <c r="AD118" s="211">
        <v>0</v>
      </c>
      <c r="AE118" s="211">
        <v>0</v>
      </c>
      <c r="AF118" s="211">
        <v>0</v>
      </c>
      <c r="AG118" s="211">
        <v>0</v>
      </c>
      <c r="AH118" s="211">
        <v>0</v>
      </c>
      <c r="AI118" s="211">
        <v>0</v>
      </c>
      <c r="AJ118" s="211">
        <v>0</v>
      </c>
      <c r="AK118" s="211">
        <v>0</v>
      </c>
      <c r="AL118" s="211">
        <v>0</v>
      </c>
      <c r="AM118" s="211">
        <v>0</v>
      </c>
      <c r="AN118" s="212">
        <v>0</v>
      </c>
      <c r="AO118" s="210">
        <v>0</v>
      </c>
      <c r="AP118" s="211">
        <v>0</v>
      </c>
      <c r="AQ118" s="211">
        <v>0</v>
      </c>
      <c r="AR118" s="211">
        <v>0</v>
      </c>
      <c r="AS118" s="211">
        <v>2</v>
      </c>
      <c r="AT118" s="211">
        <v>0</v>
      </c>
      <c r="AU118" s="211">
        <v>0</v>
      </c>
      <c r="AV118" s="211">
        <v>0</v>
      </c>
      <c r="AW118" s="211">
        <v>0</v>
      </c>
      <c r="AX118" s="211">
        <v>0</v>
      </c>
      <c r="AY118" s="211">
        <v>0</v>
      </c>
      <c r="AZ118" s="211">
        <v>0</v>
      </c>
      <c r="BA118" s="211">
        <v>0</v>
      </c>
      <c r="BB118" s="211">
        <v>0</v>
      </c>
      <c r="BC118" s="212">
        <v>0</v>
      </c>
      <c r="BD118" s="215">
        <v>2</v>
      </c>
      <c r="BE118" s="216">
        <v>0</v>
      </c>
    </row>
    <row r="119" spans="2:57" ht="23">
      <c r="B119" s="338" t="s">
        <v>63</v>
      </c>
      <c r="C119" s="210">
        <v>0</v>
      </c>
      <c r="D119" s="211">
        <v>0</v>
      </c>
      <c r="E119" s="211">
        <v>0</v>
      </c>
      <c r="F119" s="211">
        <v>0</v>
      </c>
      <c r="G119" s="211">
        <v>0</v>
      </c>
      <c r="H119" s="211">
        <v>0</v>
      </c>
      <c r="I119" s="211">
        <v>0</v>
      </c>
      <c r="J119" s="211">
        <v>0</v>
      </c>
      <c r="K119" s="211">
        <v>0</v>
      </c>
      <c r="L119" s="212">
        <v>0</v>
      </c>
      <c r="M119" s="210">
        <v>0</v>
      </c>
      <c r="N119" s="211">
        <v>0</v>
      </c>
      <c r="O119" s="211">
        <v>0</v>
      </c>
      <c r="P119" s="211">
        <v>0</v>
      </c>
      <c r="Q119" s="211">
        <v>0</v>
      </c>
      <c r="R119" s="211">
        <v>0</v>
      </c>
      <c r="S119" s="211">
        <v>0</v>
      </c>
      <c r="T119" s="211">
        <v>0</v>
      </c>
      <c r="U119" s="211">
        <v>0</v>
      </c>
      <c r="V119" s="211">
        <v>0</v>
      </c>
      <c r="W119" s="211">
        <v>0</v>
      </c>
      <c r="X119" s="211">
        <v>0</v>
      </c>
      <c r="Y119" s="211">
        <v>0</v>
      </c>
      <c r="Z119" s="211">
        <v>1</v>
      </c>
      <c r="AA119" s="211">
        <v>0</v>
      </c>
      <c r="AB119" s="212">
        <v>0</v>
      </c>
      <c r="AC119" s="210">
        <v>0</v>
      </c>
      <c r="AD119" s="211">
        <v>0</v>
      </c>
      <c r="AE119" s="211">
        <v>0</v>
      </c>
      <c r="AF119" s="211">
        <v>0</v>
      </c>
      <c r="AG119" s="211">
        <v>0</v>
      </c>
      <c r="AH119" s="211">
        <v>0</v>
      </c>
      <c r="AI119" s="211">
        <v>0</v>
      </c>
      <c r="AJ119" s="211">
        <v>0</v>
      </c>
      <c r="AK119" s="211">
        <v>0</v>
      </c>
      <c r="AL119" s="211">
        <v>0</v>
      </c>
      <c r="AM119" s="211">
        <v>1</v>
      </c>
      <c r="AN119" s="212">
        <v>0</v>
      </c>
      <c r="AO119" s="210">
        <v>0</v>
      </c>
      <c r="AP119" s="211">
        <v>0</v>
      </c>
      <c r="AQ119" s="211">
        <v>0</v>
      </c>
      <c r="AR119" s="211">
        <v>0</v>
      </c>
      <c r="AS119" s="211">
        <v>0</v>
      </c>
      <c r="AT119" s="211">
        <v>0</v>
      </c>
      <c r="AU119" s="211">
        <v>0</v>
      </c>
      <c r="AV119" s="211">
        <v>0</v>
      </c>
      <c r="AW119" s="211">
        <v>0</v>
      </c>
      <c r="AX119" s="211">
        <v>0</v>
      </c>
      <c r="AY119" s="211">
        <v>0</v>
      </c>
      <c r="AZ119" s="211">
        <v>0</v>
      </c>
      <c r="BA119" s="211">
        <v>0</v>
      </c>
      <c r="BB119" s="211">
        <v>0</v>
      </c>
      <c r="BC119" s="212">
        <v>0</v>
      </c>
      <c r="BD119" s="215">
        <v>2</v>
      </c>
      <c r="BE119" s="216">
        <v>0</v>
      </c>
    </row>
    <row r="120" spans="2:57" ht="23">
      <c r="B120" s="338" t="s">
        <v>65</v>
      </c>
      <c r="C120" s="210">
        <v>0</v>
      </c>
      <c r="D120" s="211">
        <v>0</v>
      </c>
      <c r="E120" s="211">
        <v>0</v>
      </c>
      <c r="F120" s="211">
        <v>2</v>
      </c>
      <c r="G120" s="211">
        <v>2</v>
      </c>
      <c r="H120" s="211">
        <v>2</v>
      </c>
      <c r="I120" s="211">
        <v>2</v>
      </c>
      <c r="J120" s="211">
        <v>2</v>
      </c>
      <c r="K120" s="211">
        <v>2</v>
      </c>
      <c r="L120" s="212">
        <v>2</v>
      </c>
      <c r="M120" s="210">
        <v>0</v>
      </c>
      <c r="N120" s="211">
        <v>0</v>
      </c>
      <c r="O120" s="211">
        <v>0</v>
      </c>
      <c r="P120" s="211">
        <v>0</v>
      </c>
      <c r="Q120" s="211">
        <v>0</v>
      </c>
      <c r="R120" s="211">
        <v>0</v>
      </c>
      <c r="S120" s="211">
        <v>0</v>
      </c>
      <c r="T120" s="211">
        <v>0</v>
      </c>
      <c r="U120" s="211">
        <v>0</v>
      </c>
      <c r="V120" s="211">
        <v>0</v>
      </c>
      <c r="W120" s="211">
        <v>0</v>
      </c>
      <c r="X120" s="211">
        <v>0</v>
      </c>
      <c r="Y120" s="211">
        <v>0</v>
      </c>
      <c r="Z120" s="211">
        <v>2</v>
      </c>
      <c r="AA120" s="211">
        <v>0</v>
      </c>
      <c r="AB120" s="212">
        <v>0</v>
      </c>
      <c r="AC120" s="210">
        <v>0</v>
      </c>
      <c r="AD120" s="211">
        <v>0</v>
      </c>
      <c r="AE120" s="211">
        <v>0</v>
      </c>
      <c r="AF120" s="211">
        <v>0</v>
      </c>
      <c r="AG120" s="211">
        <v>0</v>
      </c>
      <c r="AH120" s="211">
        <v>0</v>
      </c>
      <c r="AI120" s="211">
        <v>0</v>
      </c>
      <c r="AJ120" s="211">
        <v>0</v>
      </c>
      <c r="AK120" s="211">
        <v>0</v>
      </c>
      <c r="AL120" s="211">
        <v>0</v>
      </c>
      <c r="AM120" s="211">
        <v>2</v>
      </c>
      <c r="AN120" s="212">
        <v>0</v>
      </c>
      <c r="AO120" s="210">
        <v>0</v>
      </c>
      <c r="AP120" s="211">
        <v>0</v>
      </c>
      <c r="AQ120" s="211">
        <v>0</v>
      </c>
      <c r="AR120" s="211">
        <v>0</v>
      </c>
      <c r="AS120" s="211">
        <v>0</v>
      </c>
      <c r="AT120" s="211">
        <v>2</v>
      </c>
      <c r="AU120" s="211">
        <v>0</v>
      </c>
      <c r="AV120" s="211">
        <v>0</v>
      </c>
      <c r="AW120" s="211">
        <v>0</v>
      </c>
      <c r="AX120" s="211">
        <v>0</v>
      </c>
      <c r="AY120" s="211">
        <v>0</v>
      </c>
      <c r="AZ120" s="211">
        <v>0</v>
      </c>
      <c r="BA120" s="211">
        <v>0</v>
      </c>
      <c r="BB120" s="211">
        <v>0</v>
      </c>
      <c r="BC120" s="212">
        <v>0</v>
      </c>
      <c r="BD120" s="215">
        <v>20</v>
      </c>
      <c r="BE120" s="216">
        <v>0.05</v>
      </c>
    </row>
    <row r="121" spans="2:57" ht="80">
      <c r="B121" s="338" t="s">
        <v>334</v>
      </c>
      <c r="C121" s="210">
        <v>0</v>
      </c>
      <c r="D121" s="211">
        <v>0</v>
      </c>
      <c r="E121" s="211">
        <v>0</v>
      </c>
      <c r="F121" s="211">
        <v>2</v>
      </c>
      <c r="G121" s="211">
        <v>3</v>
      </c>
      <c r="H121" s="211">
        <v>3</v>
      </c>
      <c r="I121" s="211">
        <v>3</v>
      </c>
      <c r="J121" s="211">
        <v>3</v>
      </c>
      <c r="K121" s="211">
        <v>3</v>
      </c>
      <c r="L121" s="212">
        <v>3</v>
      </c>
      <c r="M121" s="210">
        <v>0</v>
      </c>
      <c r="N121" s="211">
        <v>0</v>
      </c>
      <c r="O121" s="211">
        <v>0</v>
      </c>
      <c r="P121" s="211">
        <v>0</v>
      </c>
      <c r="Q121" s="211">
        <v>0</v>
      </c>
      <c r="R121" s="211">
        <v>0</v>
      </c>
      <c r="S121" s="211">
        <v>0</v>
      </c>
      <c r="T121" s="211">
        <v>0</v>
      </c>
      <c r="U121" s="211">
        <v>0</v>
      </c>
      <c r="V121" s="211">
        <v>0</v>
      </c>
      <c r="W121" s="211">
        <v>3</v>
      </c>
      <c r="X121" s="211">
        <v>0</v>
      </c>
      <c r="Y121" s="211">
        <v>0</v>
      </c>
      <c r="Z121" s="211">
        <v>2</v>
      </c>
      <c r="AA121" s="211">
        <v>0</v>
      </c>
      <c r="AB121" s="212">
        <v>0</v>
      </c>
      <c r="AC121" s="210">
        <v>0</v>
      </c>
      <c r="AD121" s="211">
        <v>0</v>
      </c>
      <c r="AE121" s="211">
        <v>0</v>
      </c>
      <c r="AF121" s="211">
        <v>0</v>
      </c>
      <c r="AG121" s="211">
        <v>0</v>
      </c>
      <c r="AH121" s="211">
        <v>0</v>
      </c>
      <c r="AI121" s="211">
        <v>0</v>
      </c>
      <c r="AJ121" s="211">
        <v>0</v>
      </c>
      <c r="AK121" s="211">
        <v>0</v>
      </c>
      <c r="AL121" s="211">
        <v>0</v>
      </c>
      <c r="AM121" s="211">
        <v>3</v>
      </c>
      <c r="AN121" s="212">
        <v>0</v>
      </c>
      <c r="AO121" s="210">
        <v>0</v>
      </c>
      <c r="AP121" s="211">
        <v>0</v>
      </c>
      <c r="AQ121" s="211">
        <v>0</v>
      </c>
      <c r="AR121" s="211">
        <v>0</v>
      </c>
      <c r="AS121" s="211">
        <v>0</v>
      </c>
      <c r="AT121" s="211">
        <v>3</v>
      </c>
      <c r="AU121" s="211">
        <v>0</v>
      </c>
      <c r="AV121" s="211">
        <v>0</v>
      </c>
      <c r="AW121" s="211">
        <v>0</v>
      </c>
      <c r="AX121" s="211">
        <v>0</v>
      </c>
      <c r="AY121" s="211">
        <v>0</v>
      </c>
      <c r="AZ121" s="211">
        <v>0</v>
      </c>
      <c r="BA121" s="211">
        <v>0</v>
      </c>
      <c r="BB121" s="211">
        <v>0</v>
      </c>
      <c r="BC121" s="212">
        <v>0</v>
      </c>
      <c r="BD121" s="215">
        <v>31</v>
      </c>
      <c r="BE121" s="216">
        <v>7.0000000000000007E-2</v>
      </c>
    </row>
    <row r="122" spans="2:57" ht="23">
      <c r="B122" s="338" t="s">
        <v>336</v>
      </c>
      <c r="C122" s="210">
        <v>0</v>
      </c>
      <c r="D122" s="211">
        <v>1</v>
      </c>
      <c r="E122" s="211">
        <v>1</v>
      </c>
      <c r="F122" s="211">
        <v>1</v>
      </c>
      <c r="G122" s="211">
        <v>1</v>
      </c>
      <c r="H122" s="211">
        <v>0</v>
      </c>
      <c r="I122" s="211">
        <v>1</v>
      </c>
      <c r="J122" s="211">
        <v>0</v>
      </c>
      <c r="K122" s="211">
        <v>1</v>
      </c>
      <c r="L122" s="212">
        <v>0</v>
      </c>
      <c r="M122" s="210">
        <v>1</v>
      </c>
      <c r="N122" s="211">
        <v>1</v>
      </c>
      <c r="O122" s="211">
        <v>1</v>
      </c>
      <c r="P122" s="211">
        <v>1</v>
      </c>
      <c r="Q122" s="211">
        <v>1</v>
      </c>
      <c r="R122" s="211">
        <v>1</v>
      </c>
      <c r="S122" s="211">
        <v>1</v>
      </c>
      <c r="T122" s="211">
        <v>1</v>
      </c>
      <c r="U122" s="211">
        <v>0</v>
      </c>
      <c r="V122" s="211">
        <v>0</v>
      </c>
      <c r="W122" s="211">
        <v>1</v>
      </c>
      <c r="X122" s="211">
        <v>0</v>
      </c>
      <c r="Y122" s="211">
        <v>1</v>
      </c>
      <c r="Z122" s="211">
        <v>1</v>
      </c>
      <c r="AA122" s="211">
        <v>1</v>
      </c>
      <c r="AB122" s="212">
        <v>0</v>
      </c>
      <c r="AC122" s="210">
        <v>0</v>
      </c>
      <c r="AD122" s="211">
        <v>1</v>
      </c>
      <c r="AE122" s="211">
        <v>1</v>
      </c>
      <c r="AF122" s="211">
        <v>1</v>
      </c>
      <c r="AG122" s="211">
        <v>0</v>
      </c>
      <c r="AH122" s="211">
        <v>1</v>
      </c>
      <c r="AI122" s="211">
        <v>1</v>
      </c>
      <c r="AJ122" s="211">
        <v>1</v>
      </c>
      <c r="AK122" s="211">
        <v>1</v>
      </c>
      <c r="AL122" s="211">
        <v>0</v>
      </c>
      <c r="AM122" s="211">
        <v>1</v>
      </c>
      <c r="AN122" s="212">
        <v>0</v>
      </c>
      <c r="AO122" s="210">
        <v>1</v>
      </c>
      <c r="AP122" s="211">
        <v>1</v>
      </c>
      <c r="AQ122" s="211">
        <v>1</v>
      </c>
      <c r="AR122" s="211">
        <v>1</v>
      </c>
      <c r="AS122" s="211">
        <v>1</v>
      </c>
      <c r="AT122" s="211">
        <v>1</v>
      </c>
      <c r="AU122" s="211">
        <v>1</v>
      </c>
      <c r="AV122" s="211">
        <v>1</v>
      </c>
      <c r="AW122" s="211">
        <v>1</v>
      </c>
      <c r="AX122" s="211">
        <v>1</v>
      </c>
      <c r="AY122" s="211">
        <v>1</v>
      </c>
      <c r="AZ122" s="211">
        <v>1</v>
      </c>
      <c r="BA122" s="211">
        <v>1</v>
      </c>
      <c r="BB122" s="211">
        <v>0</v>
      </c>
      <c r="BC122" s="212">
        <v>0</v>
      </c>
      <c r="BD122" s="215">
        <v>39</v>
      </c>
      <c r="BE122" s="216">
        <v>0.09</v>
      </c>
    </row>
    <row r="123" spans="2:57" ht="60">
      <c r="B123" s="338" t="s">
        <v>71</v>
      </c>
      <c r="C123" s="210">
        <v>1</v>
      </c>
      <c r="D123" s="211">
        <v>1</v>
      </c>
      <c r="E123" s="211">
        <v>1</v>
      </c>
      <c r="F123" s="211">
        <v>1</v>
      </c>
      <c r="G123" s="211">
        <v>1</v>
      </c>
      <c r="H123" s="211">
        <v>1</v>
      </c>
      <c r="I123" s="211">
        <v>1</v>
      </c>
      <c r="J123" s="211">
        <v>1</v>
      </c>
      <c r="K123" s="211">
        <v>1</v>
      </c>
      <c r="L123" s="212">
        <v>1</v>
      </c>
      <c r="M123" s="210">
        <v>1</v>
      </c>
      <c r="N123" s="211">
        <v>1</v>
      </c>
      <c r="O123" s="211">
        <v>1</v>
      </c>
      <c r="P123" s="211">
        <v>0</v>
      </c>
      <c r="Q123" s="211">
        <v>1</v>
      </c>
      <c r="R123" s="211">
        <v>1</v>
      </c>
      <c r="S123" s="211">
        <v>1</v>
      </c>
      <c r="T123" s="211">
        <v>1</v>
      </c>
      <c r="U123" s="211">
        <v>1</v>
      </c>
      <c r="V123" s="211">
        <v>0</v>
      </c>
      <c r="W123" s="211">
        <v>1</v>
      </c>
      <c r="X123" s="211">
        <v>1</v>
      </c>
      <c r="Y123" s="211">
        <v>1</v>
      </c>
      <c r="Z123" s="211">
        <v>1</v>
      </c>
      <c r="AA123" s="211">
        <v>1</v>
      </c>
      <c r="AB123" s="212">
        <v>0</v>
      </c>
      <c r="AC123" s="210">
        <v>0</v>
      </c>
      <c r="AD123" s="211">
        <v>0</v>
      </c>
      <c r="AE123" s="211">
        <v>0</v>
      </c>
      <c r="AF123" s="211">
        <v>0</v>
      </c>
      <c r="AG123" s="211">
        <v>0</v>
      </c>
      <c r="AH123" s="211">
        <v>0</v>
      </c>
      <c r="AI123" s="211">
        <v>0</v>
      </c>
      <c r="AJ123" s="211">
        <v>0</v>
      </c>
      <c r="AK123" s="211">
        <v>0</v>
      </c>
      <c r="AL123" s="211">
        <v>0</v>
      </c>
      <c r="AM123" s="211">
        <v>1</v>
      </c>
      <c r="AN123" s="212">
        <v>0</v>
      </c>
      <c r="AO123" s="210">
        <v>1</v>
      </c>
      <c r="AP123" s="211">
        <v>1</v>
      </c>
      <c r="AQ123" s="211">
        <v>1</v>
      </c>
      <c r="AR123" s="211">
        <v>1</v>
      </c>
      <c r="AS123" s="211">
        <v>1</v>
      </c>
      <c r="AT123" s="211">
        <v>1</v>
      </c>
      <c r="AU123" s="211">
        <v>1</v>
      </c>
      <c r="AV123" s="211">
        <v>1</v>
      </c>
      <c r="AW123" s="211">
        <v>0</v>
      </c>
      <c r="AX123" s="211">
        <v>1</v>
      </c>
      <c r="AY123" s="211">
        <v>0</v>
      </c>
      <c r="AZ123" s="211">
        <v>1</v>
      </c>
      <c r="BA123" s="211">
        <v>0</v>
      </c>
      <c r="BB123" s="211">
        <v>0</v>
      </c>
      <c r="BC123" s="212">
        <v>1</v>
      </c>
      <c r="BD123" s="215">
        <v>35</v>
      </c>
      <c r="BE123" s="216">
        <v>0.08</v>
      </c>
    </row>
    <row r="124" spans="2:57" ht="40">
      <c r="B124" s="338" t="s">
        <v>324</v>
      </c>
      <c r="C124" s="210">
        <v>1</v>
      </c>
      <c r="D124" s="211">
        <v>1</v>
      </c>
      <c r="E124" s="211">
        <v>0</v>
      </c>
      <c r="F124" s="211">
        <v>1</v>
      </c>
      <c r="G124" s="211">
        <v>1</v>
      </c>
      <c r="H124" s="211">
        <v>1</v>
      </c>
      <c r="I124" s="211">
        <v>1</v>
      </c>
      <c r="J124" s="211">
        <v>1</v>
      </c>
      <c r="K124" s="211">
        <v>1</v>
      </c>
      <c r="L124" s="212">
        <v>1</v>
      </c>
      <c r="M124" s="210">
        <v>0</v>
      </c>
      <c r="N124" s="211">
        <v>0</v>
      </c>
      <c r="O124" s="211">
        <v>0</v>
      </c>
      <c r="P124" s="211">
        <v>0</v>
      </c>
      <c r="Q124" s="211">
        <v>0</v>
      </c>
      <c r="R124" s="211">
        <v>0</v>
      </c>
      <c r="S124" s="211">
        <v>0</v>
      </c>
      <c r="T124" s="211">
        <v>0</v>
      </c>
      <c r="U124" s="211">
        <v>0</v>
      </c>
      <c r="V124" s="211">
        <v>0</v>
      </c>
      <c r="W124" s="211">
        <v>0</v>
      </c>
      <c r="X124" s="211">
        <v>0</v>
      </c>
      <c r="Y124" s="211">
        <v>0</v>
      </c>
      <c r="Z124" s="211">
        <v>0</v>
      </c>
      <c r="AA124" s="211">
        <v>0</v>
      </c>
      <c r="AB124" s="212">
        <v>0</v>
      </c>
      <c r="AC124" s="210">
        <v>0</v>
      </c>
      <c r="AD124" s="211">
        <v>0</v>
      </c>
      <c r="AE124" s="211">
        <v>0</v>
      </c>
      <c r="AF124" s="211">
        <v>0</v>
      </c>
      <c r="AG124" s="211">
        <v>0</v>
      </c>
      <c r="AH124" s="211">
        <v>0</v>
      </c>
      <c r="AI124" s="211">
        <v>0</v>
      </c>
      <c r="AJ124" s="211">
        <v>0</v>
      </c>
      <c r="AK124" s="211">
        <v>0</v>
      </c>
      <c r="AL124" s="211">
        <v>0</v>
      </c>
      <c r="AM124" s="211">
        <v>1</v>
      </c>
      <c r="AN124" s="212">
        <v>0</v>
      </c>
      <c r="AO124" s="210">
        <v>0</v>
      </c>
      <c r="AP124" s="211">
        <v>0</v>
      </c>
      <c r="AQ124" s="211">
        <v>0</v>
      </c>
      <c r="AR124" s="211">
        <v>1</v>
      </c>
      <c r="AS124" s="211">
        <v>0</v>
      </c>
      <c r="AT124" s="211">
        <v>1</v>
      </c>
      <c r="AU124" s="211">
        <v>1</v>
      </c>
      <c r="AV124" s="211">
        <v>0</v>
      </c>
      <c r="AW124" s="211">
        <v>0</v>
      </c>
      <c r="AX124" s="211">
        <v>1</v>
      </c>
      <c r="AY124" s="211">
        <v>0</v>
      </c>
      <c r="AZ124" s="211">
        <v>0</v>
      </c>
      <c r="BA124" s="211">
        <v>0</v>
      </c>
      <c r="BB124" s="211">
        <v>0</v>
      </c>
      <c r="BC124" s="212">
        <v>0</v>
      </c>
      <c r="BD124" s="215">
        <v>14</v>
      </c>
      <c r="BE124" s="216">
        <v>0.03</v>
      </c>
    </row>
    <row r="125" spans="2:57" ht="23">
      <c r="B125" s="338" t="s">
        <v>325</v>
      </c>
      <c r="C125" s="210">
        <v>0</v>
      </c>
      <c r="D125" s="211">
        <v>0</v>
      </c>
      <c r="E125" s="211">
        <v>0</v>
      </c>
      <c r="F125" s="211">
        <v>0</v>
      </c>
      <c r="G125" s="211">
        <v>0</v>
      </c>
      <c r="H125" s="211">
        <v>0</v>
      </c>
      <c r="I125" s="211">
        <v>0</v>
      </c>
      <c r="J125" s="211">
        <v>0</v>
      </c>
      <c r="K125" s="211">
        <v>0</v>
      </c>
      <c r="L125" s="212">
        <v>0</v>
      </c>
      <c r="M125" s="210">
        <v>0</v>
      </c>
      <c r="N125" s="211">
        <v>0</v>
      </c>
      <c r="O125" s="211">
        <v>0</v>
      </c>
      <c r="P125" s="211">
        <v>0</v>
      </c>
      <c r="Q125" s="211">
        <v>0</v>
      </c>
      <c r="R125" s="211">
        <v>0</v>
      </c>
      <c r="S125" s="211">
        <v>0</v>
      </c>
      <c r="T125" s="211">
        <v>0</v>
      </c>
      <c r="U125" s="211">
        <v>0</v>
      </c>
      <c r="V125" s="211">
        <v>0</v>
      </c>
      <c r="W125" s="211">
        <v>0</v>
      </c>
      <c r="X125" s="211">
        <v>0</v>
      </c>
      <c r="Y125" s="211">
        <v>0</v>
      </c>
      <c r="Z125" s="211">
        <v>0</v>
      </c>
      <c r="AA125" s="211">
        <v>0</v>
      </c>
      <c r="AB125" s="212">
        <v>0</v>
      </c>
      <c r="AC125" s="210">
        <v>0</v>
      </c>
      <c r="AD125" s="211">
        <v>0</v>
      </c>
      <c r="AE125" s="211">
        <v>0</v>
      </c>
      <c r="AF125" s="211">
        <v>0</v>
      </c>
      <c r="AG125" s="211">
        <v>0</v>
      </c>
      <c r="AH125" s="211">
        <v>0</v>
      </c>
      <c r="AI125" s="211">
        <v>0</v>
      </c>
      <c r="AJ125" s="211">
        <v>0</v>
      </c>
      <c r="AK125" s="211">
        <v>0</v>
      </c>
      <c r="AL125" s="211">
        <v>0</v>
      </c>
      <c r="AM125" s="211">
        <v>0</v>
      </c>
      <c r="AN125" s="212">
        <v>0</v>
      </c>
      <c r="AO125" s="210">
        <v>0</v>
      </c>
      <c r="AP125" s="211">
        <v>0</v>
      </c>
      <c r="AQ125" s="211">
        <v>0</v>
      </c>
      <c r="AR125" s="211">
        <v>0</v>
      </c>
      <c r="AS125" s="211">
        <v>0</v>
      </c>
      <c r="AT125" s="211">
        <v>0</v>
      </c>
      <c r="AU125" s="211">
        <v>0</v>
      </c>
      <c r="AV125" s="211">
        <v>0</v>
      </c>
      <c r="AW125" s="211">
        <v>0</v>
      </c>
      <c r="AX125" s="211">
        <v>0</v>
      </c>
      <c r="AY125" s="211">
        <v>0</v>
      </c>
      <c r="AZ125" s="211">
        <v>0</v>
      </c>
      <c r="BA125" s="211">
        <v>0</v>
      </c>
      <c r="BB125" s="211">
        <v>0</v>
      </c>
      <c r="BC125" s="212">
        <v>0</v>
      </c>
      <c r="BD125" s="215">
        <v>0</v>
      </c>
      <c r="BE125" s="216">
        <v>0</v>
      </c>
    </row>
    <row r="126" spans="2:57" ht="40">
      <c r="B126" s="338" t="s">
        <v>321</v>
      </c>
      <c r="C126" s="210">
        <v>1</v>
      </c>
      <c r="D126" s="211">
        <v>0</v>
      </c>
      <c r="E126" s="211">
        <v>0</v>
      </c>
      <c r="F126" s="211">
        <v>0</v>
      </c>
      <c r="G126" s="211">
        <v>0</v>
      </c>
      <c r="H126" s="211">
        <v>0</v>
      </c>
      <c r="I126" s="211">
        <v>0</v>
      </c>
      <c r="J126" s="211">
        <v>0</v>
      </c>
      <c r="K126" s="211">
        <v>0</v>
      </c>
      <c r="L126" s="212">
        <v>1</v>
      </c>
      <c r="M126" s="210">
        <v>1</v>
      </c>
      <c r="N126" s="211">
        <v>1</v>
      </c>
      <c r="O126" s="211">
        <v>1</v>
      </c>
      <c r="P126" s="211">
        <v>1</v>
      </c>
      <c r="Q126" s="211">
        <v>1</v>
      </c>
      <c r="R126" s="211">
        <v>1</v>
      </c>
      <c r="S126" s="211">
        <v>1</v>
      </c>
      <c r="T126" s="211">
        <v>1</v>
      </c>
      <c r="U126" s="211">
        <v>1</v>
      </c>
      <c r="V126" s="211">
        <v>1</v>
      </c>
      <c r="W126" s="211">
        <v>1</v>
      </c>
      <c r="X126" s="211">
        <v>0</v>
      </c>
      <c r="Y126" s="211">
        <v>1</v>
      </c>
      <c r="Z126" s="211">
        <v>1</v>
      </c>
      <c r="AA126" s="211">
        <v>1</v>
      </c>
      <c r="AB126" s="212">
        <v>0</v>
      </c>
      <c r="AC126" s="210">
        <v>0</v>
      </c>
      <c r="AD126" s="211">
        <v>0</v>
      </c>
      <c r="AE126" s="211">
        <v>0</v>
      </c>
      <c r="AF126" s="211">
        <v>0</v>
      </c>
      <c r="AG126" s="211">
        <v>0</v>
      </c>
      <c r="AH126" s="211">
        <v>0</v>
      </c>
      <c r="AI126" s="211">
        <v>0</v>
      </c>
      <c r="AJ126" s="211">
        <v>0</v>
      </c>
      <c r="AK126" s="211">
        <v>0</v>
      </c>
      <c r="AL126" s="211">
        <v>0</v>
      </c>
      <c r="AM126" s="211">
        <v>0</v>
      </c>
      <c r="AN126" s="212">
        <v>0</v>
      </c>
      <c r="AO126" s="210">
        <v>0</v>
      </c>
      <c r="AP126" s="211">
        <v>0</v>
      </c>
      <c r="AQ126" s="211">
        <v>0</v>
      </c>
      <c r="AR126" s="211">
        <v>0</v>
      </c>
      <c r="AS126" s="211">
        <v>0</v>
      </c>
      <c r="AT126" s="211">
        <v>1</v>
      </c>
      <c r="AU126" s="211">
        <v>1</v>
      </c>
      <c r="AV126" s="211">
        <v>0</v>
      </c>
      <c r="AW126" s="211">
        <v>0</v>
      </c>
      <c r="AX126" s="211">
        <v>1</v>
      </c>
      <c r="AY126" s="211">
        <v>0</v>
      </c>
      <c r="AZ126" s="211">
        <v>0</v>
      </c>
      <c r="BA126" s="211">
        <v>0</v>
      </c>
      <c r="BB126" s="211">
        <v>0</v>
      </c>
      <c r="BC126" s="212">
        <v>0</v>
      </c>
      <c r="BD126" s="215">
        <v>21</v>
      </c>
      <c r="BE126" s="216">
        <v>0.05</v>
      </c>
    </row>
    <row r="127" spans="2:57" ht="40">
      <c r="B127" s="339" t="s">
        <v>357</v>
      </c>
      <c r="C127" s="348">
        <v>1</v>
      </c>
      <c r="D127" s="340">
        <v>0</v>
      </c>
      <c r="E127" s="340">
        <v>0</v>
      </c>
      <c r="F127" s="340">
        <v>0</v>
      </c>
      <c r="G127" s="340">
        <v>0</v>
      </c>
      <c r="H127" s="340">
        <v>0</v>
      </c>
      <c r="I127" s="340">
        <v>0</v>
      </c>
      <c r="J127" s="340">
        <v>0</v>
      </c>
      <c r="K127" s="340">
        <v>0</v>
      </c>
      <c r="L127" s="342">
        <v>0</v>
      </c>
      <c r="M127" s="348">
        <v>0</v>
      </c>
      <c r="N127" s="340">
        <v>0</v>
      </c>
      <c r="O127" s="340">
        <v>0</v>
      </c>
      <c r="P127" s="340">
        <v>0</v>
      </c>
      <c r="Q127" s="340">
        <v>0</v>
      </c>
      <c r="R127" s="340">
        <v>0</v>
      </c>
      <c r="S127" s="340">
        <v>0</v>
      </c>
      <c r="T127" s="340">
        <v>0</v>
      </c>
      <c r="U127" s="340">
        <v>0</v>
      </c>
      <c r="V127" s="340">
        <v>0</v>
      </c>
      <c r="W127" s="340">
        <v>0</v>
      </c>
      <c r="X127" s="340">
        <v>0</v>
      </c>
      <c r="Y127" s="340">
        <v>0</v>
      </c>
      <c r="Z127" s="340">
        <v>0</v>
      </c>
      <c r="AA127" s="340">
        <v>0</v>
      </c>
      <c r="AB127" s="342">
        <v>0</v>
      </c>
      <c r="AC127" s="348">
        <v>0</v>
      </c>
      <c r="AD127" s="340">
        <v>0</v>
      </c>
      <c r="AE127" s="340">
        <v>0</v>
      </c>
      <c r="AF127" s="340">
        <v>0</v>
      </c>
      <c r="AG127" s="340">
        <v>0</v>
      </c>
      <c r="AH127" s="340">
        <v>0</v>
      </c>
      <c r="AI127" s="340">
        <v>0</v>
      </c>
      <c r="AJ127" s="340">
        <v>0</v>
      </c>
      <c r="AK127" s="340">
        <v>0</v>
      </c>
      <c r="AL127" s="340">
        <v>0</v>
      </c>
      <c r="AM127" s="340">
        <v>0</v>
      </c>
      <c r="AN127" s="342">
        <v>0</v>
      </c>
      <c r="AO127" s="348">
        <v>0</v>
      </c>
      <c r="AP127" s="340">
        <v>0</v>
      </c>
      <c r="AQ127" s="340">
        <v>0</v>
      </c>
      <c r="AR127" s="340">
        <v>0</v>
      </c>
      <c r="AS127" s="340">
        <v>0</v>
      </c>
      <c r="AT127" s="340">
        <v>0</v>
      </c>
      <c r="AU127" s="340">
        <v>0</v>
      </c>
      <c r="AV127" s="340">
        <v>0</v>
      </c>
      <c r="AW127" s="340">
        <v>0</v>
      </c>
      <c r="AX127" s="340">
        <v>1</v>
      </c>
      <c r="AY127" s="340">
        <v>0</v>
      </c>
      <c r="AZ127" s="340">
        <v>0</v>
      </c>
      <c r="BA127" s="340">
        <v>0</v>
      </c>
      <c r="BB127" s="340">
        <v>0</v>
      </c>
      <c r="BC127" s="342">
        <v>0</v>
      </c>
      <c r="BD127" s="344">
        <v>2</v>
      </c>
      <c r="BE127" s="346">
        <v>0</v>
      </c>
    </row>
    <row r="128" spans="2:57" ht="20">
      <c r="B128" s="337" t="s">
        <v>358</v>
      </c>
      <c r="C128" s="349"/>
      <c r="D128" s="341"/>
      <c r="E128" s="341"/>
      <c r="F128" s="341"/>
      <c r="G128" s="341"/>
      <c r="H128" s="341"/>
      <c r="I128" s="341"/>
      <c r="J128" s="341"/>
      <c r="K128" s="341"/>
      <c r="L128" s="343"/>
      <c r="M128" s="349"/>
      <c r="N128" s="341"/>
      <c r="O128" s="341"/>
      <c r="P128" s="341"/>
      <c r="Q128" s="341"/>
      <c r="R128" s="341"/>
      <c r="S128" s="341"/>
      <c r="T128" s="341"/>
      <c r="U128" s="341"/>
      <c r="V128" s="341"/>
      <c r="W128" s="341"/>
      <c r="X128" s="341"/>
      <c r="Y128" s="341"/>
      <c r="Z128" s="341"/>
      <c r="AA128" s="341"/>
      <c r="AB128" s="343"/>
      <c r="AC128" s="349"/>
      <c r="AD128" s="341"/>
      <c r="AE128" s="341"/>
      <c r="AF128" s="341"/>
      <c r="AG128" s="341"/>
      <c r="AH128" s="341"/>
      <c r="AI128" s="341"/>
      <c r="AJ128" s="341"/>
      <c r="AK128" s="341"/>
      <c r="AL128" s="341"/>
      <c r="AM128" s="341"/>
      <c r="AN128" s="343"/>
      <c r="AO128" s="349"/>
      <c r="AP128" s="341"/>
      <c r="AQ128" s="341"/>
      <c r="AR128" s="341"/>
      <c r="AS128" s="341"/>
      <c r="AT128" s="341"/>
      <c r="AU128" s="341"/>
      <c r="AV128" s="341"/>
      <c r="AW128" s="341"/>
      <c r="AX128" s="341"/>
      <c r="AY128" s="341"/>
      <c r="AZ128" s="341"/>
      <c r="BA128" s="341"/>
      <c r="BB128" s="341"/>
      <c r="BC128" s="343"/>
      <c r="BD128" s="345"/>
      <c r="BE128" s="347"/>
    </row>
    <row r="129" spans="2:57" ht="40">
      <c r="B129" s="338" t="s">
        <v>315</v>
      </c>
      <c r="C129" s="210">
        <v>0</v>
      </c>
      <c r="D129" s="211">
        <v>0</v>
      </c>
      <c r="E129" s="211">
        <v>0</v>
      </c>
      <c r="F129" s="211">
        <v>0</v>
      </c>
      <c r="G129" s="211">
        <v>0</v>
      </c>
      <c r="H129" s="211">
        <v>0</v>
      </c>
      <c r="I129" s="211">
        <v>0</v>
      </c>
      <c r="J129" s="211">
        <v>0</v>
      </c>
      <c r="K129" s="211">
        <v>0</v>
      </c>
      <c r="L129" s="212">
        <v>0</v>
      </c>
      <c r="M129" s="210">
        <v>0</v>
      </c>
      <c r="N129" s="211">
        <v>0</v>
      </c>
      <c r="O129" s="211">
        <v>0</v>
      </c>
      <c r="P129" s="211">
        <v>0</v>
      </c>
      <c r="Q129" s="211">
        <v>0</v>
      </c>
      <c r="R129" s="211">
        <v>0</v>
      </c>
      <c r="S129" s="211">
        <v>0</v>
      </c>
      <c r="T129" s="211">
        <v>0</v>
      </c>
      <c r="U129" s="211">
        <v>0</v>
      </c>
      <c r="V129" s="211">
        <v>0</v>
      </c>
      <c r="W129" s="211">
        <v>0</v>
      </c>
      <c r="X129" s="211">
        <v>0</v>
      </c>
      <c r="Y129" s="211">
        <v>0</v>
      </c>
      <c r="Z129" s="211">
        <v>0</v>
      </c>
      <c r="AA129" s="211">
        <v>0</v>
      </c>
      <c r="AB129" s="212">
        <v>0</v>
      </c>
      <c r="AC129" s="210">
        <v>0</v>
      </c>
      <c r="AD129" s="211">
        <v>0</v>
      </c>
      <c r="AE129" s="211">
        <v>0</v>
      </c>
      <c r="AF129" s="211">
        <v>0</v>
      </c>
      <c r="AG129" s="211">
        <v>0</v>
      </c>
      <c r="AH129" s="211">
        <v>0</v>
      </c>
      <c r="AI129" s="211">
        <v>0</v>
      </c>
      <c r="AJ129" s="211">
        <v>0</v>
      </c>
      <c r="AK129" s="211">
        <v>0</v>
      </c>
      <c r="AL129" s="211">
        <v>0</v>
      </c>
      <c r="AM129" s="211">
        <v>0</v>
      </c>
      <c r="AN129" s="212">
        <v>0</v>
      </c>
      <c r="AO129" s="210">
        <v>0</v>
      </c>
      <c r="AP129" s="211">
        <v>0</v>
      </c>
      <c r="AQ129" s="211">
        <v>0</v>
      </c>
      <c r="AR129" s="211">
        <v>0</v>
      </c>
      <c r="AS129" s="211">
        <v>0</v>
      </c>
      <c r="AT129" s="211">
        <v>0</v>
      </c>
      <c r="AU129" s="211">
        <v>0</v>
      </c>
      <c r="AV129" s="211">
        <v>0</v>
      </c>
      <c r="AW129" s="211">
        <v>0</v>
      </c>
      <c r="AX129" s="211">
        <v>0</v>
      </c>
      <c r="AY129" s="211">
        <v>0</v>
      </c>
      <c r="AZ129" s="211">
        <v>0</v>
      </c>
      <c r="BA129" s="211">
        <v>0</v>
      </c>
      <c r="BB129" s="211">
        <v>0</v>
      </c>
      <c r="BC129" s="212">
        <v>0</v>
      </c>
      <c r="BD129" s="215">
        <v>0</v>
      </c>
      <c r="BE129" s="216">
        <v>0</v>
      </c>
    </row>
    <row r="130" spans="2:57" ht="40">
      <c r="B130" s="338" t="s">
        <v>77</v>
      </c>
      <c r="C130" s="210">
        <v>0</v>
      </c>
      <c r="D130" s="211">
        <v>0</v>
      </c>
      <c r="E130" s="211">
        <v>0</v>
      </c>
      <c r="F130" s="211">
        <v>0</v>
      </c>
      <c r="G130" s="211">
        <v>0</v>
      </c>
      <c r="H130" s="211">
        <v>0</v>
      </c>
      <c r="I130" s="211">
        <v>0</v>
      </c>
      <c r="J130" s="211">
        <v>0</v>
      </c>
      <c r="K130" s="211">
        <v>0</v>
      </c>
      <c r="L130" s="212">
        <v>0</v>
      </c>
      <c r="M130" s="210">
        <v>0</v>
      </c>
      <c r="N130" s="211">
        <v>0</v>
      </c>
      <c r="O130" s="211">
        <v>0</v>
      </c>
      <c r="P130" s="211">
        <v>0</v>
      </c>
      <c r="Q130" s="211">
        <v>0</v>
      </c>
      <c r="R130" s="211">
        <v>0</v>
      </c>
      <c r="S130" s="211">
        <v>0</v>
      </c>
      <c r="T130" s="211">
        <v>0</v>
      </c>
      <c r="U130" s="211">
        <v>0</v>
      </c>
      <c r="V130" s="211">
        <v>0</v>
      </c>
      <c r="W130" s="211">
        <v>0</v>
      </c>
      <c r="X130" s="211">
        <v>0</v>
      </c>
      <c r="Y130" s="211">
        <v>0</v>
      </c>
      <c r="Z130" s="211">
        <v>0</v>
      </c>
      <c r="AA130" s="211">
        <v>0</v>
      </c>
      <c r="AB130" s="212">
        <v>0</v>
      </c>
      <c r="AC130" s="210">
        <v>0</v>
      </c>
      <c r="AD130" s="211">
        <v>0</v>
      </c>
      <c r="AE130" s="211">
        <v>0</v>
      </c>
      <c r="AF130" s="211">
        <v>0</v>
      </c>
      <c r="AG130" s="211">
        <v>0</v>
      </c>
      <c r="AH130" s="211">
        <v>0</v>
      </c>
      <c r="AI130" s="211">
        <v>0</v>
      </c>
      <c r="AJ130" s="211">
        <v>0</v>
      </c>
      <c r="AK130" s="211">
        <v>0</v>
      </c>
      <c r="AL130" s="211">
        <v>0</v>
      </c>
      <c r="AM130" s="211">
        <v>0</v>
      </c>
      <c r="AN130" s="212">
        <v>0</v>
      </c>
      <c r="AO130" s="210">
        <v>0</v>
      </c>
      <c r="AP130" s="211">
        <v>0</v>
      </c>
      <c r="AQ130" s="211">
        <v>0</v>
      </c>
      <c r="AR130" s="211">
        <v>0</v>
      </c>
      <c r="AS130" s="211">
        <v>0</v>
      </c>
      <c r="AT130" s="211">
        <v>0</v>
      </c>
      <c r="AU130" s="211">
        <v>0</v>
      </c>
      <c r="AV130" s="211">
        <v>0</v>
      </c>
      <c r="AW130" s="211">
        <v>0</v>
      </c>
      <c r="AX130" s="211">
        <v>0</v>
      </c>
      <c r="AY130" s="211">
        <v>0</v>
      </c>
      <c r="AZ130" s="211">
        <v>0</v>
      </c>
      <c r="BA130" s="211">
        <v>0</v>
      </c>
      <c r="BB130" s="211">
        <v>0</v>
      </c>
      <c r="BC130" s="212">
        <v>0</v>
      </c>
      <c r="BD130" s="215">
        <v>0</v>
      </c>
      <c r="BE130" s="216">
        <v>0</v>
      </c>
    </row>
    <row r="131" spans="2:57" ht="23">
      <c r="B131" s="338" t="s">
        <v>294</v>
      </c>
      <c r="C131" s="210">
        <v>0</v>
      </c>
      <c r="D131" s="211">
        <v>0</v>
      </c>
      <c r="E131" s="211">
        <v>0</v>
      </c>
      <c r="F131" s="211">
        <v>0</v>
      </c>
      <c r="G131" s="211">
        <v>0</v>
      </c>
      <c r="H131" s="211">
        <v>0</v>
      </c>
      <c r="I131" s="211">
        <v>0</v>
      </c>
      <c r="J131" s="211">
        <v>0</v>
      </c>
      <c r="K131" s="211">
        <v>0</v>
      </c>
      <c r="L131" s="212">
        <v>0</v>
      </c>
      <c r="M131" s="210">
        <v>0</v>
      </c>
      <c r="N131" s="211">
        <v>1</v>
      </c>
      <c r="O131" s="211">
        <v>1</v>
      </c>
      <c r="P131" s="211">
        <v>0</v>
      </c>
      <c r="Q131" s="211">
        <v>0</v>
      </c>
      <c r="R131" s="211">
        <v>0</v>
      </c>
      <c r="S131" s="211">
        <v>0</v>
      </c>
      <c r="T131" s="211">
        <v>0</v>
      </c>
      <c r="U131" s="211">
        <v>0</v>
      </c>
      <c r="V131" s="211">
        <v>0</v>
      </c>
      <c r="W131" s="211">
        <v>0</v>
      </c>
      <c r="X131" s="211">
        <v>0</v>
      </c>
      <c r="Y131" s="211">
        <v>0</v>
      </c>
      <c r="Z131" s="211">
        <v>0</v>
      </c>
      <c r="AA131" s="211">
        <v>0</v>
      </c>
      <c r="AB131" s="212">
        <v>0</v>
      </c>
      <c r="AC131" s="210">
        <v>4</v>
      </c>
      <c r="AD131" s="211">
        <v>0</v>
      </c>
      <c r="AE131" s="211">
        <v>0</v>
      </c>
      <c r="AF131" s="211">
        <v>0</v>
      </c>
      <c r="AG131" s="211">
        <v>4</v>
      </c>
      <c r="AH131" s="211">
        <v>0</v>
      </c>
      <c r="AI131" s="211">
        <v>0</v>
      </c>
      <c r="AJ131" s="211">
        <v>0</v>
      </c>
      <c r="AK131" s="211">
        <v>0</v>
      </c>
      <c r="AL131" s="211">
        <v>0</v>
      </c>
      <c r="AM131" s="211">
        <v>0</v>
      </c>
      <c r="AN131" s="212">
        <v>0</v>
      </c>
      <c r="AO131" s="210">
        <v>0</v>
      </c>
      <c r="AP131" s="211">
        <v>0</v>
      </c>
      <c r="AQ131" s="211">
        <v>0</v>
      </c>
      <c r="AR131" s="211">
        <v>0</v>
      </c>
      <c r="AS131" s="211">
        <v>0</v>
      </c>
      <c r="AT131" s="211">
        <v>3</v>
      </c>
      <c r="AU131" s="211">
        <v>0</v>
      </c>
      <c r="AV131" s="211">
        <v>3</v>
      </c>
      <c r="AW131" s="211">
        <v>0</v>
      </c>
      <c r="AX131" s="211">
        <v>0</v>
      </c>
      <c r="AY131" s="211">
        <v>0</v>
      </c>
      <c r="AZ131" s="211">
        <v>0</v>
      </c>
      <c r="BA131" s="211">
        <v>0</v>
      </c>
      <c r="BB131" s="211">
        <v>0</v>
      </c>
      <c r="BC131" s="212">
        <v>4</v>
      </c>
      <c r="BD131" s="215">
        <v>20</v>
      </c>
      <c r="BE131" s="216">
        <v>0.05</v>
      </c>
    </row>
  </sheetData>
  <mergeCells count="62">
    <mergeCell ref="C1:BC1"/>
    <mergeCell ref="AC2:BC2"/>
    <mergeCell ref="C2:AB2"/>
    <mergeCell ref="M3:AB3"/>
    <mergeCell ref="AC3:AN3"/>
    <mergeCell ref="AO3:BC3"/>
    <mergeCell ref="C3:L3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T127:T128"/>
    <mergeCell ref="U127:U128"/>
    <mergeCell ref="V127:V128"/>
    <mergeCell ref="W127:W128"/>
    <mergeCell ref="X127:X128"/>
    <mergeCell ref="Y127:Y128"/>
    <mergeCell ref="Z127:Z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AK127:AK128"/>
    <mergeCell ref="AL127:AL128"/>
    <mergeCell ref="AM127:AM128"/>
    <mergeCell ref="AN127:AN128"/>
    <mergeCell ref="AO127:AO128"/>
    <mergeCell ref="AP127:AP128"/>
    <mergeCell ref="AQ127:AQ128"/>
    <mergeCell ref="AR127:AR128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E127:BE128"/>
  </mergeCells>
  <pageMargins left="0.70866141732283472" right="0.70866141732283472" top="0.74803149606299213" bottom="0.74803149606299213" header="0.31496062992125984" footer="0.31496062992125984"/>
  <pageSetup scale="33" fitToHeight="2" orientation="portrait" r:id="rId1"/>
  <rowBreaks count="1" manualBreakCount="1"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5122-9E41-4222-A933-F6993B27FC7A}">
  <dimension ref="A1:BC71"/>
  <sheetViews>
    <sheetView showGridLines="0" topLeftCell="R1" zoomScale="70" zoomScaleNormal="70" workbookViewId="0">
      <pane ySplit="4" topLeftCell="A9" activePane="bottomLeft" state="frozen"/>
      <selection activeCell="B1" sqref="B1"/>
      <selection pane="bottomLeft" activeCell="BC26" sqref="BC26:BC36"/>
    </sheetView>
  </sheetViews>
  <sheetFormatPr baseColWidth="10" defaultColWidth="3.81640625" defaultRowHeight="14.15" customHeight="1"/>
  <cols>
    <col min="1" max="2" width="3.81640625" style="18"/>
    <col min="3" max="3" width="87.1796875" style="15" customWidth="1"/>
    <col min="4" max="4" width="8.54296875" style="48" customWidth="1"/>
    <col min="5" max="5" width="4.453125" style="43" customWidth="1"/>
    <col min="6" max="15" width="4.453125" style="15" customWidth="1"/>
    <col min="16" max="43" width="4.453125" style="18" customWidth="1"/>
    <col min="44" max="44" width="4.453125" style="16" customWidth="1"/>
    <col min="45" max="45" width="4.453125" style="17" customWidth="1"/>
    <col min="46" max="52" width="4.453125" style="18" customWidth="1"/>
    <col min="53" max="53" width="5.81640625" style="36" bestFit="1" customWidth="1"/>
    <col min="54" max="54" width="5.81640625" style="63" customWidth="1"/>
    <col min="55" max="16384" width="3.81640625" style="18"/>
  </cols>
  <sheetData>
    <row r="1" spans="1:55" ht="14.15" customHeight="1">
      <c r="D1" s="367" t="s">
        <v>226</v>
      </c>
      <c r="E1" s="368"/>
      <c r="F1" s="368"/>
      <c r="G1" s="368"/>
      <c r="H1" s="368"/>
      <c r="I1" s="368"/>
      <c r="J1" s="368"/>
      <c r="K1" s="368"/>
      <c r="L1" s="368"/>
      <c r="M1" s="369"/>
      <c r="N1" s="369"/>
      <c r="O1" s="370"/>
      <c r="P1" s="371" t="s">
        <v>227</v>
      </c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1"/>
      <c r="AS1" s="371"/>
      <c r="AT1" s="371"/>
      <c r="AU1" s="371"/>
      <c r="AV1" s="371"/>
      <c r="AW1" s="371"/>
      <c r="AX1" s="371"/>
      <c r="AY1" s="371"/>
      <c r="AZ1" s="372"/>
    </row>
    <row r="2" spans="1:55" ht="14.15" customHeight="1">
      <c r="D2" s="367" t="s">
        <v>38</v>
      </c>
      <c r="E2" s="368"/>
      <c r="F2" s="368"/>
      <c r="G2" s="368"/>
      <c r="H2" s="368"/>
      <c r="I2" s="368"/>
      <c r="J2" s="373" t="s">
        <v>39</v>
      </c>
      <c r="K2" s="374"/>
      <c r="L2" s="374"/>
      <c r="M2" s="374"/>
      <c r="N2" s="374"/>
      <c r="O2" s="375"/>
      <c r="P2" s="376" t="s">
        <v>38</v>
      </c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7"/>
      <c r="AJ2" s="378"/>
      <c r="AK2" s="378"/>
      <c r="AL2" s="378"/>
      <c r="AM2" s="378"/>
      <c r="AN2" s="378"/>
      <c r="AO2" s="364" t="s">
        <v>39</v>
      </c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2"/>
    </row>
    <row r="3" spans="1:55" ht="27" customHeight="1">
      <c r="D3" s="47" t="s">
        <v>40</v>
      </c>
      <c r="E3" s="367" t="s">
        <v>241</v>
      </c>
      <c r="F3" s="367"/>
      <c r="G3" s="367"/>
      <c r="H3" s="367"/>
      <c r="I3" s="367"/>
      <c r="J3" s="373" t="s">
        <v>241</v>
      </c>
      <c r="K3" s="374"/>
      <c r="L3" s="374"/>
      <c r="M3" s="374"/>
      <c r="N3" s="379"/>
      <c r="O3" s="380"/>
      <c r="P3" s="381" t="s">
        <v>40</v>
      </c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2"/>
      <c r="AI3" s="382" t="s">
        <v>241</v>
      </c>
      <c r="AJ3" s="364"/>
      <c r="AK3" s="364"/>
      <c r="AL3" s="364"/>
      <c r="AM3" s="364"/>
      <c r="AN3" s="364"/>
      <c r="AO3" s="383" t="s">
        <v>40</v>
      </c>
      <c r="AP3" s="365"/>
      <c r="AQ3" s="365"/>
      <c r="AR3" s="366"/>
      <c r="AS3" s="364" t="s">
        <v>241</v>
      </c>
      <c r="AT3" s="365"/>
      <c r="AU3" s="365"/>
      <c r="AV3" s="365"/>
      <c r="AW3" s="365"/>
      <c r="AX3" s="365"/>
      <c r="AY3" s="365"/>
      <c r="AZ3" s="366"/>
    </row>
    <row r="4" spans="1:55" ht="16.5" customHeight="1">
      <c r="B4" s="19" t="s">
        <v>275</v>
      </c>
      <c r="C4" s="19" t="s">
        <v>9</v>
      </c>
      <c r="D4" s="55">
        <v>20</v>
      </c>
      <c r="E4" s="55">
        <v>8</v>
      </c>
      <c r="F4" s="57">
        <v>14</v>
      </c>
      <c r="G4" s="57">
        <v>15</v>
      </c>
      <c r="H4" s="57">
        <v>16</v>
      </c>
      <c r="I4" s="57">
        <v>21</v>
      </c>
      <c r="J4" s="55">
        <v>6</v>
      </c>
      <c r="K4" s="55">
        <v>10</v>
      </c>
      <c r="L4" s="55">
        <v>11</v>
      </c>
      <c r="M4" s="79">
        <v>12</v>
      </c>
      <c r="N4" s="83">
        <v>13</v>
      </c>
      <c r="O4" s="81">
        <v>14</v>
      </c>
      <c r="P4" s="58">
        <v>1</v>
      </c>
      <c r="Q4" s="59">
        <v>2</v>
      </c>
      <c r="R4" s="59">
        <v>3</v>
      </c>
      <c r="S4" s="59">
        <v>5</v>
      </c>
      <c r="T4" s="59">
        <v>7</v>
      </c>
      <c r="U4" s="59">
        <v>8</v>
      </c>
      <c r="V4" s="59">
        <v>12</v>
      </c>
      <c r="W4" s="59">
        <v>14</v>
      </c>
      <c r="X4" s="59">
        <v>15</v>
      </c>
      <c r="Y4" s="59">
        <v>16</v>
      </c>
      <c r="Z4" s="59">
        <v>17</v>
      </c>
      <c r="AA4" s="59">
        <v>18</v>
      </c>
      <c r="AB4" s="59">
        <v>20</v>
      </c>
      <c r="AC4" s="59">
        <v>21</v>
      </c>
      <c r="AD4" s="59">
        <v>22</v>
      </c>
      <c r="AE4" s="59">
        <v>23</v>
      </c>
      <c r="AF4" s="59">
        <v>24</v>
      </c>
      <c r="AG4" s="59">
        <v>25</v>
      </c>
      <c r="AH4" s="59">
        <v>26</v>
      </c>
      <c r="AI4" s="59">
        <v>4</v>
      </c>
      <c r="AJ4" s="59">
        <v>6</v>
      </c>
      <c r="AK4" s="59">
        <v>9</v>
      </c>
      <c r="AL4" s="59">
        <v>10</v>
      </c>
      <c r="AM4" s="60">
        <v>13</v>
      </c>
      <c r="AN4" s="59">
        <v>19</v>
      </c>
      <c r="AO4" s="59">
        <v>4</v>
      </c>
      <c r="AP4" s="59">
        <v>5</v>
      </c>
      <c r="AQ4" s="59">
        <v>10</v>
      </c>
      <c r="AR4" s="59">
        <v>13</v>
      </c>
      <c r="AS4" s="59">
        <v>1</v>
      </c>
      <c r="AT4" s="59">
        <v>2</v>
      </c>
      <c r="AU4" s="59">
        <v>3</v>
      </c>
      <c r="AV4" s="59">
        <v>6</v>
      </c>
      <c r="AW4" s="59">
        <v>7</v>
      </c>
      <c r="AX4" s="59">
        <v>11</v>
      </c>
      <c r="AY4" s="59">
        <v>12</v>
      </c>
      <c r="AZ4" s="59">
        <v>14</v>
      </c>
      <c r="BA4" s="61" t="s">
        <v>6</v>
      </c>
      <c r="BB4" s="64" t="s">
        <v>41</v>
      </c>
      <c r="BC4" s="18" t="s">
        <v>277</v>
      </c>
    </row>
    <row r="5" spans="1:55" s="21" customFormat="1" ht="14.15" customHeight="1">
      <c r="A5" s="21" t="str">
        <f t="shared" ref="A5:A22" si="0">VLOOKUP(C5,$C$53:$C$71,1,0)</f>
        <v>66. Actividades auxiliares de las actividades de servicios financieros</v>
      </c>
      <c r="B5" s="32">
        <v>1</v>
      </c>
      <c r="C5" s="85" t="s">
        <v>69</v>
      </c>
      <c r="D5" s="37">
        <v>0</v>
      </c>
      <c r="E5" s="37">
        <v>0</v>
      </c>
      <c r="F5" s="37">
        <v>4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80">
        <v>0</v>
      </c>
      <c r="N5" s="37">
        <v>0</v>
      </c>
      <c r="O5" s="82">
        <v>0</v>
      </c>
      <c r="P5" s="62">
        <v>0</v>
      </c>
      <c r="Q5" s="37">
        <v>0</v>
      </c>
      <c r="R5" s="37">
        <v>5</v>
      </c>
      <c r="S5" s="37">
        <v>2</v>
      </c>
      <c r="T5" s="37">
        <v>0</v>
      </c>
      <c r="U5" s="37">
        <v>0</v>
      </c>
      <c r="V5" s="37">
        <v>0</v>
      </c>
      <c r="W5" s="37">
        <v>0</v>
      </c>
      <c r="X5" s="37">
        <v>1</v>
      </c>
      <c r="Y5" s="37">
        <v>0</v>
      </c>
      <c r="Z5" s="37">
        <v>0</v>
      </c>
      <c r="AA5" s="37">
        <v>0</v>
      </c>
      <c r="AB5" s="37">
        <v>0</v>
      </c>
      <c r="AC5" s="37">
        <v>0</v>
      </c>
      <c r="AD5" s="37">
        <v>0</v>
      </c>
      <c r="AE5" s="37">
        <v>0</v>
      </c>
      <c r="AF5" s="37">
        <v>0</v>
      </c>
      <c r="AG5" s="37">
        <v>5</v>
      </c>
      <c r="AH5" s="37">
        <v>0</v>
      </c>
      <c r="AI5" s="37">
        <v>0</v>
      </c>
      <c r="AJ5" s="37">
        <v>0</v>
      </c>
      <c r="AK5" s="37">
        <v>0</v>
      </c>
      <c r="AL5" s="37">
        <v>2</v>
      </c>
      <c r="AM5" s="37">
        <v>0</v>
      </c>
      <c r="AN5" s="37">
        <v>0</v>
      </c>
      <c r="AO5" s="37">
        <v>0</v>
      </c>
      <c r="AP5" s="37">
        <v>5</v>
      </c>
      <c r="AQ5" s="37">
        <v>2</v>
      </c>
      <c r="AR5" s="37">
        <v>0</v>
      </c>
      <c r="AS5" s="37">
        <v>0</v>
      </c>
      <c r="AT5" s="37">
        <v>0</v>
      </c>
      <c r="AU5" s="37">
        <v>0</v>
      </c>
      <c r="AV5" s="37">
        <v>0</v>
      </c>
      <c r="AW5" s="37">
        <v>0</v>
      </c>
      <c r="AX5" s="37">
        <v>0</v>
      </c>
      <c r="AY5" s="37">
        <v>0</v>
      </c>
      <c r="AZ5" s="37">
        <v>0</v>
      </c>
      <c r="BA5" s="37">
        <v>26</v>
      </c>
      <c r="BB5" s="65">
        <v>0.10833333333333334</v>
      </c>
      <c r="BC5" s="21" t="s">
        <v>278</v>
      </c>
    </row>
    <row r="6" spans="1:55" s="56" customFormat="1" ht="14.15" customHeight="1">
      <c r="A6" s="21" t="str">
        <f t="shared" si="0"/>
        <v>14. Ganadería</v>
      </c>
      <c r="B6" s="84">
        <v>2</v>
      </c>
      <c r="C6" s="85" t="s">
        <v>234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5</v>
      </c>
      <c r="L6" s="37">
        <v>5</v>
      </c>
      <c r="M6" s="80">
        <v>0</v>
      </c>
      <c r="N6" s="37">
        <v>0</v>
      </c>
      <c r="O6" s="82">
        <v>0</v>
      </c>
      <c r="P6" s="62">
        <v>0</v>
      </c>
      <c r="Q6" s="37">
        <v>0</v>
      </c>
      <c r="R6" s="37">
        <v>0</v>
      </c>
      <c r="S6" s="37">
        <v>5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5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7">
        <v>0</v>
      </c>
      <c r="AN6" s="37">
        <v>0</v>
      </c>
      <c r="AO6" s="37">
        <v>0</v>
      </c>
      <c r="AP6" s="37">
        <v>1</v>
      </c>
      <c r="AQ6" s="37">
        <v>0</v>
      </c>
      <c r="AR6" s="37">
        <v>0</v>
      </c>
      <c r="AS6" s="37">
        <v>3</v>
      </c>
      <c r="AT6" s="37">
        <v>0</v>
      </c>
      <c r="AU6" s="37">
        <v>0</v>
      </c>
      <c r="AV6" s="37">
        <v>0</v>
      </c>
      <c r="AW6" s="37">
        <v>0</v>
      </c>
      <c r="AX6" s="37">
        <v>0</v>
      </c>
      <c r="AY6" s="37">
        <v>0</v>
      </c>
      <c r="AZ6" s="37">
        <v>0</v>
      </c>
      <c r="BA6" s="37">
        <v>24</v>
      </c>
      <c r="BB6" s="65">
        <v>0.1</v>
      </c>
      <c r="BC6" s="21" t="s">
        <v>278</v>
      </c>
    </row>
    <row r="7" spans="1:55" s="21" customFormat="1" ht="14.15" customHeight="1">
      <c r="A7" s="21" t="str">
        <f t="shared" si="0"/>
        <v>7. Extracción de minerales metalíferos</v>
      </c>
      <c r="B7" s="32">
        <v>3</v>
      </c>
      <c r="C7" s="85" t="s">
        <v>45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2</v>
      </c>
      <c r="J7" s="37">
        <v>0</v>
      </c>
      <c r="K7" s="37">
        <v>0</v>
      </c>
      <c r="L7" s="37">
        <v>0</v>
      </c>
      <c r="M7" s="80">
        <v>0</v>
      </c>
      <c r="N7" s="37">
        <v>0</v>
      </c>
      <c r="O7" s="82">
        <v>0</v>
      </c>
      <c r="P7" s="62">
        <v>0</v>
      </c>
      <c r="Q7" s="37">
        <v>0</v>
      </c>
      <c r="R7" s="37">
        <v>0</v>
      </c>
      <c r="S7" s="37">
        <v>3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1</v>
      </c>
      <c r="Z7" s="37">
        <v>1</v>
      </c>
      <c r="AA7" s="37">
        <v>1</v>
      </c>
      <c r="AB7" s="37">
        <v>0</v>
      </c>
      <c r="AC7" s="37">
        <v>0</v>
      </c>
      <c r="AD7" s="37">
        <v>2</v>
      </c>
      <c r="AE7" s="37">
        <v>2</v>
      </c>
      <c r="AF7" s="37">
        <v>0</v>
      </c>
      <c r="AG7" s="37">
        <v>2</v>
      </c>
      <c r="AH7" s="37">
        <v>1</v>
      </c>
      <c r="AI7" s="37">
        <v>0</v>
      </c>
      <c r="AJ7" s="37">
        <v>0</v>
      </c>
      <c r="AK7" s="37">
        <v>0</v>
      </c>
      <c r="AL7" s="37">
        <v>0</v>
      </c>
      <c r="AM7" s="37">
        <v>0</v>
      </c>
      <c r="AN7" s="37">
        <v>0</v>
      </c>
      <c r="AO7" s="37">
        <v>0</v>
      </c>
      <c r="AP7" s="37">
        <v>2</v>
      </c>
      <c r="AQ7" s="37">
        <v>1</v>
      </c>
      <c r="AR7" s="37">
        <v>0</v>
      </c>
      <c r="AS7" s="37">
        <v>0</v>
      </c>
      <c r="AT7" s="37">
        <v>0</v>
      </c>
      <c r="AU7" s="37">
        <v>0</v>
      </c>
      <c r="AV7" s="37">
        <v>1</v>
      </c>
      <c r="AW7" s="37">
        <v>1</v>
      </c>
      <c r="AX7" s="37">
        <v>0</v>
      </c>
      <c r="AY7" s="37">
        <v>1</v>
      </c>
      <c r="AZ7" s="37">
        <v>0</v>
      </c>
      <c r="BA7" s="37">
        <v>21</v>
      </c>
      <c r="BB7" s="65">
        <v>8.7499999999999994E-2</v>
      </c>
      <c r="BC7" s="21" t="s">
        <v>278</v>
      </c>
    </row>
    <row r="8" spans="1:55" s="21" customFormat="1" ht="14.15" customHeight="1">
      <c r="A8" s="21" t="str">
        <f t="shared" si="0"/>
        <v>64. Actividades de servicios financieros, excepto las de seguros y de pensiones</v>
      </c>
      <c r="B8" s="32">
        <v>4</v>
      </c>
      <c r="C8" s="85" t="s">
        <v>68</v>
      </c>
      <c r="D8" s="37">
        <v>0</v>
      </c>
      <c r="E8" s="37">
        <v>0</v>
      </c>
      <c r="F8" s="37">
        <v>2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80">
        <v>0</v>
      </c>
      <c r="N8" s="37">
        <v>0</v>
      </c>
      <c r="O8" s="82">
        <v>0</v>
      </c>
      <c r="P8" s="62">
        <v>0</v>
      </c>
      <c r="Q8" s="37">
        <v>0</v>
      </c>
      <c r="R8" s="37">
        <v>5</v>
      </c>
      <c r="S8" s="37">
        <v>1</v>
      </c>
      <c r="T8" s="37">
        <v>2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4</v>
      </c>
      <c r="AH8" s="37">
        <v>0</v>
      </c>
      <c r="AI8" s="37">
        <v>0</v>
      </c>
      <c r="AJ8" s="37">
        <v>0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4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18</v>
      </c>
      <c r="BB8" s="65">
        <v>7.4999999999999997E-2</v>
      </c>
      <c r="BC8" s="21" t="s">
        <v>278</v>
      </c>
    </row>
    <row r="9" spans="1:55" s="21" customFormat="1" ht="14.15" customHeight="1">
      <c r="A9" s="21" t="str">
        <f t="shared" si="0"/>
        <v>28. Fabricación de maquinaria y equipo n.c.p.</v>
      </c>
      <c r="B9" s="84">
        <v>5</v>
      </c>
      <c r="C9" s="85" t="s">
        <v>48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  <c r="L9" s="37">
        <v>0</v>
      </c>
      <c r="M9" s="80">
        <v>0</v>
      </c>
      <c r="N9" s="37">
        <v>1</v>
      </c>
      <c r="O9" s="82">
        <v>0</v>
      </c>
      <c r="P9" s="62">
        <v>0</v>
      </c>
      <c r="Q9" s="37">
        <v>0</v>
      </c>
      <c r="R9" s="37">
        <v>0</v>
      </c>
      <c r="S9" s="37">
        <v>1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1</v>
      </c>
      <c r="Z9" s="37">
        <v>1</v>
      </c>
      <c r="AA9" s="37">
        <v>1</v>
      </c>
      <c r="AB9" s="37">
        <v>0</v>
      </c>
      <c r="AC9" s="37">
        <v>0</v>
      </c>
      <c r="AD9" s="37">
        <v>1</v>
      </c>
      <c r="AE9" s="37">
        <v>1</v>
      </c>
      <c r="AF9" s="37">
        <v>0</v>
      </c>
      <c r="AG9" s="37">
        <v>1</v>
      </c>
      <c r="AH9" s="37">
        <v>1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1</v>
      </c>
      <c r="AQ9" s="37">
        <v>1</v>
      </c>
      <c r="AR9" s="37">
        <v>0</v>
      </c>
      <c r="AS9" s="37">
        <v>0</v>
      </c>
      <c r="AT9" s="37">
        <v>1</v>
      </c>
      <c r="AU9" s="37">
        <v>0</v>
      </c>
      <c r="AV9" s="37">
        <v>1</v>
      </c>
      <c r="AW9" s="37">
        <v>1</v>
      </c>
      <c r="AX9" s="37">
        <v>0</v>
      </c>
      <c r="AY9" s="37">
        <v>1</v>
      </c>
      <c r="AZ9" s="37">
        <v>0</v>
      </c>
      <c r="BA9" s="37">
        <v>17</v>
      </c>
      <c r="BB9" s="65">
        <v>7.0833333333333331E-2</v>
      </c>
      <c r="BC9" s="21" t="s">
        <v>278</v>
      </c>
    </row>
    <row r="10" spans="1:55" s="21" customFormat="1" ht="14.15" customHeight="1">
      <c r="A10" s="21" t="e">
        <f t="shared" si="0"/>
        <v>#N/A</v>
      </c>
      <c r="B10" s="32">
        <v>6</v>
      </c>
      <c r="C10" s="85" t="s">
        <v>73</v>
      </c>
      <c r="D10" s="37">
        <v>0</v>
      </c>
      <c r="E10" s="37">
        <v>1</v>
      </c>
      <c r="F10" s="37">
        <v>0</v>
      </c>
      <c r="G10" s="37">
        <v>0</v>
      </c>
      <c r="H10" s="37">
        <v>0</v>
      </c>
      <c r="I10" s="37">
        <v>1</v>
      </c>
      <c r="J10" s="37">
        <v>0</v>
      </c>
      <c r="K10" s="37">
        <v>0</v>
      </c>
      <c r="L10" s="37">
        <v>0</v>
      </c>
      <c r="M10" s="80">
        <v>0</v>
      </c>
      <c r="N10" s="37">
        <v>1</v>
      </c>
      <c r="O10" s="82">
        <v>0</v>
      </c>
      <c r="P10" s="62">
        <v>0</v>
      </c>
      <c r="Q10" s="37">
        <v>0</v>
      </c>
      <c r="R10" s="37">
        <v>0</v>
      </c>
      <c r="S10" s="37">
        <v>2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1</v>
      </c>
      <c r="Z10" s="37">
        <v>1</v>
      </c>
      <c r="AA10" s="37">
        <v>1</v>
      </c>
      <c r="AB10" s="37">
        <v>0</v>
      </c>
      <c r="AC10" s="37">
        <v>0</v>
      </c>
      <c r="AD10" s="37">
        <v>1</v>
      </c>
      <c r="AE10" s="37">
        <v>1</v>
      </c>
      <c r="AF10" s="37">
        <v>0</v>
      </c>
      <c r="AG10" s="37">
        <v>1</v>
      </c>
      <c r="AH10" s="37">
        <v>1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1</v>
      </c>
      <c r="AQ10" s="37">
        <v>1</v>
      </c>
      <c r="AR10" s="37">
        <v>0</v>
      </c>
      <c r="AS10" s="37">
        <v>0</v>
      </c>
      <c r="AT10" s="37">
        <v>0</v>
      </c>
      <c r="AU10" s="37">
        <v>0</v>
      </c>
      <c r="AV10" s="37">
        <v>1</v>
      </c>
      <c r="AW10" s="37">
        <v>1</v>
      </c>
      <c r="AX10" s="37">
        <v>0</v>
      </c>
      <c r="AY10" s="37">
        <v>1</v>
      </c>
      <c r="AZ10" s="37">
        <v>0</v>
      </c>
      <c r="BA10" s="37">
        <v>17</v>
      </c>
      <c r="BB10" s="65">
        <v>7.0833333333333331E-2</v>
      </c>
      <c r="BC10" s="21" t="s">
        <v>278</v>
      </c>
    </row>
    <row r="11" spans="1:55" s="21" customFormat="1" ht="14.15" customHeight="1">
      <c r="A11" s="21" t="str">
        <f t="shared" si="0"/>
        <v xml:space="preserve">94. Actividades de Asociaciones </v>
      </c>
      <c r="B11" s="32">
        <v>7</v>
      </c>
      <c r="C11" s="85" t="s">
        <v>79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80">
        <v>1</v>
      </c>
      <c r="N11" s="37">
        <v>1</v>
      </c>
      <c r="O11" s="82">
        <v>0</v>
      </c>
      <c r="P11" s="62">
        <v>0</v>
      </c>
      <c r="Q11" s="37">
        <v>0</v>
      </c>
      <c r="R11" s="37">
        <v>3</v>
      </c>
      <c r="S11" s="37">
        <v>1</v>
      </c>
      <c r="T11" s="37">
        <v>2</v>
      </c>
      <c r="U11" s="37">
        <v>0</v>
      </c>
      <c r="V11" s="37">
        <v>0</v>
      </c>
      <c r="W11" s="37">
        <v>0</v>
      </c>
      <c r="X11" s="37">
        <v>1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1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1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1</v>
      </c>
      <c r="AX11" s="37">
        <v>0</v>
      </c>
      <c r="AY11" s="37">
        <v>0</v>
      </c>
      <c r="AZ11" s="37">
        <v>0</v>
      </c>
      <c r="BA11" s="37">
        <v>12</v>
      </c>
      <c r="BB11" s="65">
        <v>0.05</v>
      </c>
      <c r="BC11" s="21" t="s">
        <v>278</v>
      </c>
    </row>
    <row r="12" spans="1:55" s="21" customFormat="1" ht="14.15" customHeight="1">
      <c r="A12" s="21" t="str">
        <f t="shared" si="0"/>
        <v>16. Actividades de apoyo a la agricultura y la ganadería, y actividades posteriores a la
cosecha</v>
      </c>
      <c r="B12" s="84">
        <v>8</v>
      </c>
      <c r="C12" s="85" t="s">
        <v>235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2</v>
      </c>
      <c r="L12" s="37">
        <v>2</v>
      </c>
      <c r="M12" s="80">
        <v>0</v>
      </c>
      <c r="N12" s="37">
        <v>0</v>
      </c>
      <c r="O12" s="82">
        <v>0</v>
      </c>
      <c r="P12" s="62">
        <v>0</v>
      </c>
      <c r="Q12" s="37">
        <v>0</v>
      </c>
      <c r="R12" s="37">
        <v>0</v>
      </c>
      <c r="S12" s="37">
        <v>1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2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1</v>
      </c>
      <c r="AQ12" s="37">
        <v>0</v>
      </c>
      <c r="AR12" s="37">
        <v>0</v>
      </c>
      <c r="AS12" s="37">
        <v>2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10</v>
      </c>
      <c r="BB12" s="65">
        <v>4.1666666666666664E-2</v>
      </c>
      <c r="BC12" s="21" t="s">
        <v>278</v>
      </c>
    </row>
    <row r="13" spans="1:55" s="21" customFormat="1" ht="14.15" customHeight="1">
      <c r="A13" s="21" t="str">
        <f t="shared" si="0"/>
        <v>6. Extracción de petróleo crudo y gas natural</v>
      </c>
      <c r="B13" s="32">
        <v>9</v>
      </c>
      <c r="C13" s="86" t="s">
        <v>229</v>
      </c>
      <c r="D13" s="37">
        <v>0</v>
      </c>
      <c r="E13" s="37">
        <v>2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80">
        <v>0</v>
      </c>
      <c r="N13" s="37">
        <v>0</v>
      </c>
      <c r="O13" s="82">
        <v>0</v>
      </c>
      <c r="P13" s="62">
        <v>0</v>
      </c>
      <c r="Q13" s="37">
        <v>0</v>
      </c>
      <c r="R13" s="37">
        <v>0</v>
      </c>
      <c r="S13" s="37">
        <v>2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2</v>
      </c>
      <c r="AE13" s="37">
        <v>1</v>
      </c>
      <c r="AF13" s="37">
        <v>0</v>
      </c>
      <c r="AG13" s="37">
        <v>1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8</v>
      </c>
      <c r="BB13" s="65">
        <v>3.3333333333333333E-2</v>
      </c>
      <c r="BC13" s="21" t="s">
        <v>278</v>
      </c>
    </row>
    <row r="14" spans="1:55" ht="14.15" customHeight="1">
      <c r="A14" s="21" t="str">
        <f t="shared" si="0"/>
        <v>45. Comercio, mantenimiento y reparación de vehículos automotores y motocicletas, sus
partes, piezas y accesorios</v>
      </c>
      <c r="B14" s="32">
        <v>10</v>
      </c>
      <c r="C14" s="85" t="s">
        <v>266</v>
      </c>
      <c r="D14" s="37">
        <v>0</v>
      </c>
      <c r="E14" s="37">
        <v>0</v>
      </c>
      <c r="F14" s="37">
        <v>0</v>
      </c>
      <c r="G14" s="37">
        <v>0</v>
      </c>
      <c r="H14" s="37">
        <v>2</v>
      </c>
      <c r="I14" s="37">
        <v>0</v>
      </c>
      <c r="J14" s="37">
        <v>2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2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2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8</v>
      </c>
      <c r="BB14" s="65">
        <v>3.3333333333333333E-2</v>
      </c>
      <c r="BC14" s="21" t="s">
        <v>278</v>
      </c>
    </row>
    <row r="15" spans="1:55" ht="14.15" customHeight="1">
      <c r="A15" s="21" t="str">
        <f t="shared" si="0"/>
        <v>63. Actividades de servicios de información</v>
      </c>
      <c r="B15" s="84">
        <v>11</v>
      </c>
      <c r="C15" s="85" t="s">
        <v>228</v>
      </c>
      <c r="D15" s="37">
        <v>1</v>
      </c>
      <c r="E15" s="37">
        <v>0</v>
      </c>
      <c r="F15" s="37">
        <v>0</v>
      </c>
      <c r="G15" s="37">
        <v>1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1</v>
      </c>
      <c r="S15" s="37">
        <v>1</v>
      </c>
      <c r="T15" s="37">
        <v>1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1</v>
      </c>
      <c r="AE15" s="37">
        <v>0</v>
      </c>
      <c r="AF15" s="37">
        <v>0</v>
      </c>
      <c r="AG15" s="37">
        <v>1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1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8</v>
      </c>
      <c r="BB15" s="65">
        <v>3.3333333333333333E-2</v>
      </c>
      <c r="BC15" s="21" t="s">
        <v>278</v>
      </c>
    </row>
    <row r="16" spans="1:55" ht="14.15" customHeight="1">
      <c r="A16" s="21" t="str">
        <f t="shared" si="0"/>
        <v>68. Actividades inmobiliarias</v>
      </c>
      <c r="B16" s="32">
        <v>12</v>
      </c>
      <c r="C16" s="85" t="s">
        <v>70</v>
      </c>
      <c r="D16" s="37">
        <v>0</v>
      </c>
      <c r="E16" s="37">
        <v>0</v>
      </c>
      <c r="F16" s="37">
        <v>0</v>
      </c>
      <c r="G16" s="37">
        <v>0</v>
      </c>
      <c r="H16" s="37">
        <v>2</v>
      </c>
      <c r="I16" s="37">
        <v>0</v>
      </c>
      <c r="J16" s="37">
        <v>2</v>
      </c>
      <c r="K16" s="37">
        <v>0</v>
      </c>
      <c r="L16" s="37">
        <v>0</v>
      </c>
      <c r="M16" s="80">
        <v>0</v>
      </c>
      <c r="N16" s="37">
        <v>0</v>
      </c>
      <c r="O16" s="82">
        <v>0</v>
      </c>
      <c r="P16" s="62">
        <v>0</v>
      </c>
      <c r="Q16" s="37">
        <v>0</v>
      </c>
      <c r="R16" s="37">
        <v>2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1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7</v>
      </c>
      <c r="BB16" s="65">
        <v>2.9166666666666667E-2</v>
      </c>
      <c r="BC16" s="21" t="s">
        <v>278</v>
      </c>
    </row>
    <row r="17" spans="1:55" ht="14.15" customHeight="1">
      <c r="A17" s="21" t="str">
        <f t="shared" si="0"/>
        <v>47. Comercio al por menor (incluso el comercio al por menor de combustibles), excepto el de vehículos automotores y motocicletas</v>
      </c>
      <c r="B17" s="32">
        <v>13</v>
      </c>
      <c r="C17" s="85" t="s">
        <v>51</v>
      </c>
      <c r="D17" s="37">
        <v>1</v>
      </c>
      <c r="E17" s="37">
        <v>0</v>
      </c>
      <c r="F17" s="37">
        <v>0</v>
      </c>
      <c r="G17" s="37">
        <v>1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80">
        <v>0</v>
      </c>
      <c r="N17" s="37">
        <v>0</v>
      </c>
      <c r="O17" s="82">
        <v>0</v>
      </c>
      <c r="P17" s="62">
        <v>0</v>
      </c>
      <c r="Q17" s="37">
        <v>0</v>
      </c>
      <c r="R17" s="37">
        <v>0</v>
      </c>
      <c r="S17" s="37">
        <v>0</v>
      </c>
      <c r="T17" s="37">
        <v>2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1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1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6</v>
      </c>
      <c r="BB17" s="65">
        <v>2.5000000000000001E-2</v>
      </c>
      <c r="BC17" s="21" t="s">
        <v>278</v>
      </c>
    </row>
    <row r="18" spans="1:55" ht="14.15" customHeight="1">
      <c r="A18" s="21" t="str">
        <f t="shared" si="0"/>
        <v>1. Agricultura, ganadería, caza y actividades de servicios conexas</v>
      </c>
      <c r="B18" s="84">
        <v>14</v>
      </c>
      <c r="C18" s="85" t="s">
        <v>42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80">
        <v>0</v>
      </c>
      <c r="N18" s="37">
        <v>0</v>
      </c>
      <c r="O18" s="82">
        <v>0</v>
      </c>
      <c r="P18" s="62">
        <v>0</v>
      </c>
      <c r="Q18" s="37">
        <v>0</v>
      </c>
      <c r="R18" s="37">
        <v>0</v>
      </c>
      <c r="S18" s="37">
        <v>3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2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5</v>
      </c>
      <c r="BB18" s="65">
        <v>2.0833333333333332E-2</v>
      </c>
      <c r="BC18" s="21" t="s">
        <v>278</v>
      </c>
    </row>
    <row r="19" spans="1:55" s="21" customFormat="1" ht="14.15" customHeight="1">
      <c r="A19" s="21" t="str">
        <f t="shared" si="0"/>
        <v>20. Fabricación de sustancias y productos químicos</v>
      </c>
      <c r="B19" s="32">
        <v>15</v>
      </c>
      <c r="C19" s="85" t="s">
        <v>268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1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1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1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4</v>
      </c>
      <c r="BB19" s="65">
        <v>1.6666666666666666E-2</v>
      </c>
      <c r="BC19" s="21" t="s">
        <v>278</v>
      </c>
    </row>
    <row r="20" spans="1:55" s="21" customFormat="1" ht="14.15" customHeight="1">
      <c r="A20" s="21" t="str">
        <f t="shared" si="0"/>
        <v>49. Transporte terrestre; transporte por tuberías</v>
      </c>
      <c r="B20" s="32">
        <v>16</v>
      </c>
      <c r="C20" s="85" t="s">
        <v>52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2</v>
      </c>
      <c r="P20" s="37">
        <v>0</v>
      </c>
      <c r="Q20" s="37">
        <v>0</v>
      </c>
      <c r="R20" s="37">
        <v>0</v>
      </c>
      <c r="S20" s="37">
        <v>1</v>
      </c>
      <c r="T20" s="37">
        <v>1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4</v>
      </c>
      <c r="BB20" s="65">
        <v>1.6666666666666666E-2</v>
      </c>
      <c r="BC20" s="21" t="s">
        <v>278</v>
      </c>
    </row>
    <row r="21" spans="1:55" ht="14.15" customHeight="1">
      <c r="A21" s="21" t="str">
        <f t="shared" si="0"/>
        <v>2. Silvicultura y extracción de madera</v>
      </c>
      <c r="B21" s="84">
        <v>17</v>
      </c>
      <c r="C21" s="87" t="s">
        <v>43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</v>
      </c>
      <c r="J21" s="37">
        <v>0</v>
      </c>
      <c r="K21" s="37">
        <v>0</v>
      </c>
      <c r="L21" s="37">
        <v>1</v>
      </c>
      <c r="M21" s="80">
        <v>0</v>
      </c>
      <c r="N21" s="37">
        <v>0</v>
      </c>
      <c r="O21" s="82">
        <v>0</v>
      </c>
      <c r="P21" s="62">
        <v>0</v>
      </c>
      <c r="Q21" s="37">
        <v>0</v>
      </c>
      <c r="R21" s="37">
        <v>0</v>
      </c>
      <c r="S21" s="37">
        <v>1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3</v>
      </c>
      <c r="BB21" s="65">
        <v>1.2500000000000001E-2</v>
      </c>
      <c r="BC21" s="21" t="s">
        <v>278</v>
      </c>
    </row>
    <row r="22" spans="1:55" ht="14.15" customHeight="1">
      <c r="A22" s="21" t="str">
        <f t="shared" si="0"/>
        <v>25. Fabricación de productos elaborados de metal, excepto maquinaria y Equipo</v>
      </c>
      <c r="B22" s="32">
        <v>18</v>
      </c>
      <c r="C22" s="85" t="s">
        <v>269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80">
        <v>0</v>
      </c>
      <c r="N22" s="37">
        <v>0</v>
      </c>
      <c r="O22" s="82">
        <v>0</v>
      </c>
      <c r="P22" s="62">
        <v>0</v>
      </c>
      <c r="Q22" s="37">
        <v>0</v>
      </c>
      <c r="R22" s="37">
        <v>1</v>
      </c>
      <c r="S22" s="37">
        <v>1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1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3</v>
      </c>
      <c r="BB22" s="65">
        <v>1.2500000000000001E-2</v>
      </c>
      <c r="BC22" s="21" t="s">
        <v>278</v>
      </c>
    </row>
    <row r="23" spans="1:55" s="21" customFormat="1" ht="14.15" customHeight="1">
      <c r="A23" s="21" t="e">
        <f>VLOOKUP(C25,$C$53:$C$71,1,0)</f>
        <v>#N/A</v>
      </c>
      <c r="B23" s="32">
        <v>19</v>
      </c>
      <c r="C23" s="88" t="s">
        <v>76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80">
        <v>0</v>
      </c>
      <c r="N23" s="37">
        <v>0</v>
      </c>
      <c r="O23" s="82">
        <v>0</v>
      </c>
      <c r="P23" s="62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1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1</v>
      </c>
      <c r="AQ23" s="37">
        <v>0</v>
      </c>
      <c r="AR23" s="37">
        <v>0</v>
      </c>
      <c r="AS23" s="37">
        <v>0</v>
      </c>
      <c r="AT23" s="37">
        <v>1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3</v>
      </c>
      <c r="BB23" s="65">
        <v>1.2500000000000001E-2</v>
      </c>
      <c r="BC23" s="21" t="s">
        <v>278</v>
      </c>
    </row>
    <row r="24" spans="1:55" ht="14.15" customHeight="1">
      <c r="A24" s="21" t="str">
        <f>VLOOKUP(C23,$C$53:$C$71,1,0)</f>
        <v>92. Actividades de juegos de azar y apuestas</v>
      </c>
      <c r="B24" s="84">
        <v>20</v>
      </c>
      <c r="C24" s="85" t="s">
        <v>271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80">
        <v>0</v>
      </c>
      <c r="N24" s="37">
        <v>0</v>
      </c>
      <c r="O24" s="82">
        <v>0</v>
      </c>
      <c r="P24" s="62">
        <v>0</v>
      </c>
      <c r="Q24" s="37">
        <v>1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1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2</v>
      </c>
      <c r="BB24" s="65">
        <v>8.3333333333333332E-3</v>
      </c>
      <c r="BC24" s="21" t="s">
        <v>278</v>
      </c>
    </row>
    <row r="25" spans="1:55" ht="14.15" customHeight="1">
      <c r="A25" s="21" t="e">
        <f>VLOOKUP(C26,$C$53:$C$71,1,0)</f>
        <v>#N/A</v>
      </c>
      <c r="B25" s="32">
        <v>21</v>
      </c>
      <c r="C25" s="20" t="s">
        <v>53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80">
        <v>0</v>
      </c>
      <c r="N25" s="37">
        <v>0</v>
      </c>
      <c r="O25" s="82">
        <v>1</v>
      </c>
      <c r="P25" s="62">
        <v>0</v>
      </c>
      <c r="Q25" s="37">
        <v>0</v>
      </c>
      <c r="R25" s="37">
        <v>0</v>
      </c>
      <c r="S25" s="37">
        <v>0</v>
      </c>
      <c r="T25" s="37">
        <v>2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3</v>
      </c>
      <c r="BB25" s="65">
        <v>1.2500000000000001E-2</v>
      </c>
      <c r="BC25" s="18" t="s">
        <v>279</v>
      </c>
    </row>
    <row r="26" spans="1:55" ht="14.15" customHeight="1">
      <c r="A26" s="21" t="e">
        <f>VLOOKUP(C27,$C$53:$C$71,1,0)</f>
        <v>#N/A</v>
      </c>
      <c r="B26" s="32">
        <v>22</v>
      </c>
      <c r="C26" s="20" t="s">
        <v>44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80">
        <v>0</v>
      </c>
      <c r="N26" s="37">
        <v>0</v>
      </c>
      <c r="O26" s="82">
        <v>0</v>
      </c>
      <c r="P26" s="62">
        <v>0</v>
      </c>
      <c r="Q26" s="37">
        <v>0</v>
      </c>
      <c r="R26" s="37">
        <v>0</v>
      </c>
      <c r="S26" s="37">
        <v>2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2</v>
      </c>
      <c r="BB26" s="65">
        <v>8.3333333333333332E-3</v>
      </c>
      <c r="BC26" s="18" t="s">
        <v>279</v>
      </c>
    </row>
    <row r="27" spans="1:55" ht="14.15" customHeight="1">
      <c r="A27" s="21" t="e">
        <f>VLOOKUP(C28,$C$53:$C$71,1,0)</f>
        <v>#N/A</v>
      </c>
      <c r="B27" s="84">
        <v>23</v>
      </c>
      <c r="C27" s="20" t="s">
        <v>57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80">
        <v>0</v>
      </c>
      <c r="N27" s="37">
        <v>0</v>
      </c>
      <c r="O27" s="82">
        <v>0</v>
      </c>
      <c r="P27" s="62">
        <v>0</v>
      </c>
      <c r="Q27" s="37">
        <v>0</v>
      </c>
      <c r="R27" s="37">
        <v>1</v>
      </c>
      <c r="S27" s="37">
        <v>0</v>
      </c>
      <c r="T27" s="37">
        <v>1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37">
        <v>0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2</v>
      </c>
      <c r="BB27" s="65">
        <v>8.3333333333333332E-3</v>
      </c>
      <c r="BC27" s="18" t="s">
        <v>279</v>
      </c>
    </row>
    <row r="28" spans="1:55" ht="14.15" customHeight="1">
      <c r="A28" s="21" t="e">
        <f>VLOOKUP(C29,$C$53:$C$71,1,0)</f>
        <v>#N/A</v>
      </c>
      <c r="B28" s="32">
        <v>24</v>
      </c>
      <c r="C28" s="20" t="s">
        <v>65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80">
        <v>0</v>
      </c>
      <c r="N28" s="37">
        <v>0</v>
      </c>
      <c r="O28" s="82">
        <v>0</v>
      </c>
      <c r="P28" s="62">
        <v>0</v>
      </c>
      <c r="Q28" s="37">
        <v>0</v>
      </c>
      <c r="R28" s="37">
        <v>2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2</v>
      </c>
      <c r="BB28" s="65">
        <v>8.3333333333333332E-3</v>
      </c>
      <c r="BC28" s="18" t="s">
        <v>279</v>
      </c>
    </row>
    <row r="29" spans="1:55" ht="14.15" customHeight="1">
      <c r="A29" s="21" t="str">
        <f>VLOOKUP(C24,$C$53:$C$71,1,0)</f>
        <v>90. Actividades artísticas</v>
      </c>
      <c r="B29" s="32">
        <v>25</v>
      </c>
      <c r="C29" s="20" t="s">
        <v>71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80">
        <v>0</v>
      </c>
      <c r="N29" s="37">
        <v>0</v>
      </c>
      <c r="O29" s="82">
        <v>0</v>
      </c>
      <c r="P29" s="62">
        <v>0</v>
      </c>
      <c r="Q29" s="37">
        <v>0</v>
      </c>
      <c r="R29" s="37">
        <v>1</v>
      </c>
      <c r="S29" s="37">
        <v>0</v>
      </c>
      <c r="T29" s="37">
        <v>1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2</v>
      </c>
      <c r="BB29" s="65">
        <v>8.3333333333333332E-3</v>
      </c>
      <c r="BC29" s="18" t="s">
        <v>279</v>
      </c>
    </row>
    <row r="30" spans="1:55" ht="14.15" customHeight="1">
      <c r="A30" s="21" t="e">
        <f t="shared" ref="A30:A36" si="1">VLOOKUP(C30,$C$53:$C$71,1,0)</f>
        <v>#N/A</v>
      </c>
      <c r="B30" s="84">
        <v>26</v>
      </c>
      <c r="C30" s="20" t="s">
        <v>46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80">
        <v>0</v>
      </c>
      <c r="N30" s="37">
        <v>0</v>
      </c>
      <c r="O30" s="82">
        <v>0</v>
      </c>
      <c r="P30" s="62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1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1</v>
      </c>
      <c r="BB30" s="65">
        <v>4.1666666666666666E-3</v>
      </c>
      <c r="BC30" s="18" t="s">
        <v>279</v>
      </c>
    </row>
    <row r="31" spans="1:55" ht="14.15" customHeight="1">
      <c r="A31" s="21" t="e">
        <f t="shared" si="1"/>
        <v>#N/A</v>
      </c>
      <c r="B31" s="32">
        <v>27</v>
      </c>
      <c r="C31" s="20" t="s">
        <v>49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1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1</v>
      </c>
      <c r="BB31" s="65">
        <v>4.1666666666666666E-3</v>
      </c>
      <c r="BC31" s="18" t="s">
        <v>279</v>
      </c>
    </row>
    <row r="32" spans="1:55" ht="14.15" customHeight="1">
      <c r="A32" s="21" t="e">
        <f t="shared" si="1"/>
        <v>#N/A</v>
      </c>
      <c r="B32" s="32">
        <v>28</v>
      </c>
      <c r="C32" s="20" t="s">
        <v>55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80">
        <v>0</v>
      </c>
      <c r="N32" s="37">
        <v>0</v>
      </c>
      <c r="O32" s="82">
        <v>0</v>
      </c>
      <c r="P32" s="62">
        <v>0</v>
      </c>
      <c r="Q32" s="37">
        <v>0</v>
      </c>
      <c r="R32" s="37">
        <v>0</v>
      </c>
      <c r="S32" s="37">
        <v>1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1</v>
      </c>
      <c r="BB32" s="65">
        <v>4.1666666666666666E-3</v>
      </c>
      <c r="BC32" s="18" t="s">
        <v>279</v>
      </c>
    </row>
    <row r="33" spans="1:55" ht="14.15" customHeight="1">
      <c r="A33" s="21" t="e">
        <f t="shared" si="1"/>
        <v>#N/A</v>
      </c>
      <c r="B33" s="84">
        <v>29</v>
      </c>
      <c r="C33" s="20" t="s">
        <v>59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80">
        <v>0</v>
      </c>
      <c r="N33" s="37">
        <v>0</v>
      </c>
      <c r="O33" s="82">
        <v>0</v>
      </c>
      <c r="P33" s="62">
        <v>0</v>
      </c>
      <c r="Q33" s="37">
        <v>0</v>
      </c>
      <c r="R33" s="37">
        <v>0</v>
      </c>
      <c r="S33" s="37">
        <v>0</v>
      </c>
      <c r="T33" s="37">
        <v>1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1</v>
      </c>
      <c r="BB33" s="65">
        <v>4.1666666666666666E-3</v>
      </c>
      <c r="BC33" s="18" t="s">
        <v>279</v>
      </c>
    </row>
    <row r="34" spans="1:55" ht="14.15" customHeight="1">
      <c r="A34" s="21" t="e">
        <f t="shared" si="1"/>
        <v>#N/A</v>
      </c>
      <c r="B34" s="32">
        <v>30</v>
      </c>
      <c r="C34" s="20" t="s">
        <v>63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80">
        <v>0</v>
      </c>
      <c r="N34" s="37">
        <v>0</v>
      </c>
      <c r="O34" s="82">
        <v>0</v>
      </c>
      <c r="P34" s="62">
        <v>0</v>
      </c>
      <c r="Q34" s="37">
        <v>0</v>
      </c>
      <c r="R34" s="37">
        <v>0</v>
      </c>
      <c r="S34" s="37">
        <v>1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1</v>
      </c>
      <c r="BB34" s="65">
        <v>4.1666666666666666E-3</v>
      </c>
      <c r="BC34" s="18" t="s">
        <v>279</v>
      </c>
    </row>
    <row r="35" spans="1:55" ht="14.15" customHeight="1">
      <c r="A35" s="21" t="e">
        <f t="shared" si="1"/>
        <v>#N/A</v>
      </c>
      <c r="B35" s="32">
        <v>31</v>
      </c>
      <c r="C35" s="34" t="s">
        <v>74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80">
        <v>0</v>
      </c>
      <c r="N35" s="37">
        <v>0</v>
      </c>
      <c r="O35" s="82">
        <v>0</v>
      </c>
      <c r="P35" s="62">
        <v>0</v>
      </c>
      <c r="Q35" s="37">
        <v>0</v>
      </c>
      <c r="R35" s="37">
        <v>0</v>
      </c>
      <c r="S35" s="37">
        <v>0</v>
      </c>
      <c r="T35" s="37">
        <v>1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1</v>
      </c>
      <c r="BB35" s="65">
        <v>4.1666666666666666E-3</v>
      </c>
      <c r="BC35" s="18" t="s">
        <v>279</v>
      </c>
    </row>
    <row r="36" spans="1:55" ht="14.15" customHeight="1">
      <c r="A36" s="21" t="e">
        <f t="shared" si="1"/>
        <v>#N/A</v>
      </c>
      <c r="B36" s="84">
        <v>32</v>
      </c>
      <c r="C36" s="20" t="s">
        <v>77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80">
        <v>0</v>
      </c>
      <c r="N36" s="37">
        <v>0</v>
      </c>
      <c r="O36" s="82">
        <v>0</v>
      </c>
      <c r="P36" s="62">
        <v>0</v>
      </c>
      <c r="Q36" s="37">
        <v>0</v>
      </c>
      <c r="R36" s="37">
        <v>1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1</v>
      </c>
      <c r="BB36" s="65">
        <v>4.1666666666666666E-3</v>
      </c>
      <c r="BC36" s="18" t="s">
        <v>279</v>
      </c>
    </row>
    <row r="38" spans="1:55" ht="14.15" customHeight="1">
      <c r="AR38" s="18"/>
      <c r="AS38" s="18"/>
      <c r="BC38" s="17"/>
    </row>
    <row r="40" spans="1:55" ht="14.15" customHeight="1">
      <c r="C40" s="23" t="s">
        <v>22</v>
      </c>
      <c r="D40" s="49"/>
      <c r="E40" s="44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2" spans="1:55" ht="14.15" customHeight="1">
      <c r="C42" s="20"/>
      <c r="D42" s="50"/>
      <c r="E42" s="45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18" t="s">
        <v>80</v>
      </c>
    </row>
    <row r="43" spans="1:55" ht="14.15" customHeight="1">
      <c r="C43" s="22"/>
      <c r="D43" s="51"/>
      <c r="E43" s="46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18" t="s">
        <v>81</v>
      </c>
    </row>
    <row r="53" spans="3:3" ht="14.15" customHeight="1">
      <c r="C53" s="85" t="s">
        <v>69</v>
      </c>
    </row>
    <row r="54" spans="3:3" ht="14.15" customHeight="1">
      <c r="C54" s="85" t="s">
        <v>234</v>
      </c>
    </row>
    <row r="55" spans="3:3" ht="14.15" customHeight="1">
      <c r="C55" s="85" t="s">
        <v>45</v>
      </c>
    </row>
    <row r="56" spans="3:3" ht="14.15" customHeight="1">
      <c r="C56" s="85" t="s">
        <v>68</v>
      </c>
    </row>
    <row r="57" spans="3:3" ht="14.15" customHeight="1">
      <c r="C57" s="85" t="s">
        <v>79</v>
      </c>
    </row>
    <row r="58" spans="3:3" ht="14.15" customHeight="1">
      <c r="C58" s="85" t="s">
        <v>235</v>
      </c>
    </row>
    <row r="59" spans="3:3" ht="14.15" customHeight="1">
      <c r="C59" s="85" t="s">
        <v>229</v>
      </c>
    </row>
    <row r="60" spans="3:3" ht="14.15" customHeight="1">
      <c r="C60" s="85" t="s">
        <v>266</v>
      </c>
    </row>
    <row r="61" spans="3:3" ht="14.15" customHeight="1">
      <c r="C61" s="85" t="s">
        <v>228</v>
      </c>
    </row>
    <row r="62" spans="3:3" ht="14.15" customHeight="1">
      <c r="C62" s="86" t="s">
        <v>70</v>
      </c>
    </row>
    <row r="63" spans="3:3" ht="14.15" customHeight="1">
      <c r="C63" s="85" t="s">
        <v>51</v>
      </c>
    </row>
    <row r="64" spans="3:3" ht="14.15" customHeight="1">
      <c r="C64" s="85" t="s">
        <v>42</v>
      </c>
    </row>
    <row r="65" spans="3:3" ht="14.15" customHeight="1">
      <c r="C65" s="85" t="s">
        <v>268</v>
      </c>
    </row>
    <row r="66" spans="3:3" ht="14.15" customHeight="1">
      <c r="C66" s="87" t="s">
        <v>43</v>
      </c>
    </row>
    <row r="67" spans="3:3" ht="14.15" customHeight="1">
      <c r="C67" s="85" t="s">
        <v>269</v>
      </c>
    </row>
    <row r="68" spans="3:3" ht="14.15" customHeight="1">
      <c r="C68" s="88" t="s">
        <v>76</v>
      </c>
    </row>
    <row r="69" spans="3:3" ht="14.15" customHeight="1">
      <c r="C69" s="85" t="s">
        <v>52</v>
      </c>
    </row>
    <row r="70" spans="3:3" ht="14.15" customHeight="1">
      <c r="C70" s="85" t="s">
        <v>271</v>
      </c>
    </row>
    <row r="71" spans="3:3" ht="14.15" customHeight="1">
      <c r="C71" s="89" t="s">
        <v>48</v>
      </c>
    </row>
  </sheetData>
  <sortState xmlns:xlrd2="http://schemas.microsoft.com/office/spreadsheetml/2017/richdata2" ref="C5:BB36">
    <sortCondition descending="1" ref="BB5:BB36"/>
  </sortState>
  <mergeCells count="12">
    <mergeCell ref="AS3:AZ3"/>
    <mergeCell ref="D1:O1"/>
    <mergeCell ref="P1:AZ1"/>
    <mergeCell ref="D2:I2"/>
    <mergeCell ref="J2:O2"/>
    <mergeCell ref="P2:AN2"/>
    <mergeCell ref="AO2:AZ2"/>
    <mergeCell ref="E3:I3"/>
    <mergeCell ref="J3:O3"/>
    <mergeCell ref="P3:AH3"/>
    <mergeCell ref="AI3:AN3"/>
    <mergeCell ref="AO3:AR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BFFB-BB0E-414B-8D43-C264BCD8F91B}">
  <sheetPr filterMode="1"/>
  <dimension ref="A1:BC107"/>
  <sheetViews>
    <sheetView zoomScale="85" zoomScaleNormal="85" workbookViewId="0">
      <pane xSplit="2" ySplit="4" topLeftCell="AE5" activePane="bottomRight" state="frozen"/>
      <selection pane="topRight" activeCell="C1" sqref="C1"/>
      <selection pane="bottomLeft" activeCell="A5" sqref="A5"/>
      <selection pane="bottomRight" activeCell="AU47" sqref="AU47"/>
    </sheetView>
  </sheetViews>
  <sheetFormatPr baseColWidth="10" defaultRowHeight="14.5"/>
  <cols>
    <col min="1" max="1" width="22.26953125" bestFit="1" customWidth="1"/>
    <col min="2" max="2" width="18.1796875" customWidth="1"/>
    <col min="4" max="43" width="6.54296875" customWidth="1"/>
    <col min="44" max="53" width="7.26953125" customWidth="1"/>
    <col min="54" max="54" width="7.26953125" style="200" customWidth="1"/>
    <col min="55" max="55" width="13.7265625" customWidth="1"/>
  </cols>
  <sheetData>
    <row r="1" spans="1:55" s="25" customFormat="1" ht="12.75" customHeight="1" thickBot="1">
      <c r="A1" s="390" t="s">
        <v>187</v>
      </c>
      <c r="B1" s="391"/>
      <c r="C1" s="384" t="s">
        <v>290</v>
      </c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6"/>
      <c r="BA1" s="67"/>
      <c r="BB1" s="78"/>
    </row>
    <row r="2" spans="1:55" s="25" customFormat="1" ht="14.15" customHeight="1" thickBot="1">
      <c r="A2" s="392"/>
      <c r="B2" s="393"/>
      <c r="C2" s="387" t="s">
        <v>38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9"/>
      <c r="AC2" s="384" t="s">
        <v>39</v>
      </c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5"/>
      <c r="AV2" s="385"/>
      <c r="AW2" s="385"/>
      <c r="AX2" s="385"/>
      <c r="AY2" s="385"/>
      <c r="AZ2" s="386"/>
      <c r="BA2" s="67"/>
      <c r="BB2" s="78"/>
    </row>
    <row r="3" spans="1:55" s="25" customFormat="1" ht="14.15" customHeight="1" thickBot="1">
      <c r="A3" s="394"/>
      <c r="B3" s="395"/>
      <c r="C3" s="384" t="s">
        <v>40</v>
      </c>
      <c r="D3" s="385"/>
      <c r="E3" s="385"/>
      <c r="F3" s="385"/>
      <c r="G3" s="385"/>
      <c r="H3" s="385"/>
      <c r="I3" s="385"/>
      <c r="J3" s="385"/>
      <c r="K3" s="385"/>
      <c r="L3" s="386"/>
      <c r="M3" s="387" t="s">
        <v>241</v>
      </c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9"/>
      <c r="AC3" s="384" t="s">
        <v>40</v>
      </c>
      <c r="AD3" s="385"/>
      <c r="AE3" s="385"/>
      <c r="AF3" s="385"/>
      <c r="AG3" s="385"/>
      <c r="AH3" s="385"/>
      <c r="AI3" s="385"/>
      <c r="AJ3" s="385"/>
      <c r="AK3" s="385"/>
      <c r="AL3" s="385"/>
      <c r="AM3" s="385"/>
      <c r="AN3" s="386"/>
      <c r="AO3" s="384" t="s">
        <v>241</v>
      </c>
      <c r="AP3" s="385"/>
      <c r="AQ3" s="385"/>
      <c r="AR3" s="385"/>
      <c r="AS3" s="385"/>
      <c r="AT3" s="385"/>
      <c r="AU3" s="385"/>
      <c r="AV3" s="385"/>
      <c r="AW3" s="385"/>
      <c r="AX3" s="385"/>
      <c r="AY3" s="385"/>
      <c r="AZ3" s="386"/>
      <c r="BA3" s="67"/>
      <c r="BB3" s="78"/>
    </row>
    <row r="4" spans="1:55" s="18" customFormat="1" ht="24.75" customHeight="1" thickBot="1">
      <c r="A4" s="117" t="s">
        <v>188</v>
      </c>
      <c r="B4" s="146" t="s">
        <v>189</v>
      </c>
      <c r="C4" s="118">
        <v>1</v>
      </c>
      <c r="D4" s="119">
        <v>2</v>
      </c>
      <c r="E4" s="119">
        <v>3</v>
      </c>
      <c r="F4" s="119">
        <v>4</v>
      </c>
      <c r="G4" s="119">
        <v>5</v>
      </c>
      <c r="H4" s="119">
        <v>6</v>
      </c>
      <c r="I4" s="119">
        <v>7</v>
      </c>
      <c r="J4" s="119">
        <v>8</v>
      </c>
      <c r="K4" s="119">
        <v>9</v>
      </c>
      <c r="L4" s="120">
        <v>10</v>
      </c>
      <c r="M4" s="118">
        <v>1</v>
      </c>
      <c r="N4" s="119">
        <v>2</v>
      </c>
      <c r="O4" s="119">
        <v>3</v>
      </c>
      <c r="P4" s="119">
        <v>4</v>
      </c>
      <c r="Q4" s="119">
        <v>5</v>
      </c>
      <c r="R4" s="119">
        <v>6</v>
      </c>
      <c r="S4" s="119">
        <v>7</v>
      </c>
      <c r="T4" s="119">
        <v>8</v>
      </c>
      <c r="U4" s="119">
        <v>9</v>
      </c>
      <c r="V4" s="119">
        <v>10</v>
      </c>
      <c r="W4" s="119">
        <v>11</v>
      </c>
      <c r="X4" s="119">
        <v>12</v>
      </c>
      <c r="Y4" s="121">
        <v>13</v>
      </c>
      <c r="Z4" s="119">
        <v>14</v>
      </c>
      <c r="AA4" s="119">
        <v>15</v>
      </c>
      <c r="AB4" s="120">
        <v>16</v>
      </c>
      <c r="AC4" s="118">
        <v>1</v>
      </c>
      <c r="AD4" s="119">
        <v>2</v>
      </c>
      <c r="AE4" s="119">
        <v>3</v>
      </c>
      <c r="AF4" s="119">
        <v>4</v>
      </c>
      <c r="AG4" s="119">
        <v>5</v>
      </c>
      <c r="AH4" s="119">
        <v>6</v>
      </c>
      <c r="AI4" s="119">
        <v>7</v>
      </c>
      <c r="AJ4" s="119">
        <v>8</v>
      </c>
      <c r="AK4" s="119">
        <v>9</v>
      </c>
      <c r="AL4" s="119">
        <v>10</v>
      </c>
      <c r="AM4" s="119">
        <v>11</v>
      </c>
      <c r="AN4" s="120">
        <v>12</v>
      </c>
      <c r="AO4" s="118">
        <v>1</v>
      </c>
      <c r="AP4" s="119">
        <v>2</v>
      </c>
      <c r="AQ4" s="119">
        <v>3</v>
      </c>
      <c r="AR4" s="119">
        <v>4</v>
      </c>
      <c r="AS4" s="119">
        <v>5</v>
      </c>
      <c r="AT4" s="119">
        <v>6</v>
      </c>
      <c r="AU4" s="119">
        <v>7</v>
      </c>
      <c r="AV4" s="119">
        <v>8</v>
      </c>
      <c r="AW4" s="119">
        <v>9</v>
      </c>
      <c r="AX4" s="119">
        <v>10</v>
      </c>
      <c r="AY4" s="119">
        <v>11</v>
      </c>
      <c r="AZ4" s="120">
        <v>12</v>
      </c>
      <c r="BA4" s="144" t="s">
        <v>6</v>
      </c>
      <c r="BB4" s="195" t="s">
        <v>41</v>
      </c>
      <c r="BC4" s="141" t="s">
        <v>280</v>
      </c>
    </row>
    <row r="5" spans="1:55" s="25" customFormat="1" ht="12.5">
      <c r="A5" s="132" t="s">
        <v>190</v>
      </c>
      <c r="B5" s="133" t="s">
        <v>220</v>
      </c>
      <c r="C5" s="126">
        <v>0</v>
      </c>
      <c r="D5" s="69">
        <v>0</v>
      </c>
      <c r="E5" s="69">
        <v>0</v>
      </c>
      <c r="F5" s="69">
        <v>0</v>
      </c>
      <c r="G5" s="69">
        <v>0</v>
      </c>
      <c r="H5" s="69">
        <v>0</v>
      </c>
      <c r="I5" s="69">
        <v>0</v>
      </c>
      <c r="J5" s="69">
        <v>0</v>
      </c>
      <c r="K5" s="69">
        <v>0</v>
      </c>
      <c r="L5" s="127">
        <v>0</v>
      </c>
      <c r="M5" s="126">
        <v>0</v>
      </c>
      <c r="N5" s="69">
        <v>0</v>
      </c>
      <c r="O5" s="69">
        <v>0</v>
      </c>
      <c r="P5" s="69">
        <v>0</v>
      </c>
      <c r="Q5" s="69">
        <v>0</v>
      </c>
      <c r="R5" s="69">
        <v>0</v>
      </c>
      <c r="S5" s="69">
        <v>0</v>
      </c>
      <c r="T5" s="69">
        <v>0</v>
      </c>
      <c r="U5" s="69">
        <v>0</v>
      </c>
      <c r="V5" s="69">
        <v>0</v>
      </c>
      <c r="W5" s="69">
        <v>0</v>
      </c>
      <c r="X5" s="69">
        <v>0</v>
      </c>
      <c r="Y5" s="69">
        <v>0</v>
      </c>
      <c r="Z5" s="69">
        <v>0</v>
      </c>
      <c r="AA5" s="69">
        <v>0</v>
      </c>
      <c r="AB5" s="127">
        <v>0</v>
      </c>
      <c r="AC5" s="126">
        <v>0</v>
      </c>
      <c r="AD5" s="69">
        <v>0</v>
      </c>
      <c r="AE5" s="69">
        <v>0</v>
      </c>
      <c r="AF5" s="69">
        <v>0</v>
      </c>
      <c r="AG5" s="69">
        <v>1</v>
      </c>
      <c r="AH5" s="69">
        <v>1</v>
      </c>
      <c r="AI5" s="69">
        <v>0</v>
      </c>
      <c r="AJ5" s="69">
        <v>0</v>
      </c>
      <c r="AK5" s="69">
        <v>0</v>
      </c>
      <c r="AL5" s="69">
        <v>1</v>
      </c>
      <c r="AM5" s="69">
        <v>0</v>
      </c>
      <c r="AN5" s="127">
        <v>0</v>
      </c>
      <c r="AO5" s="126">
        <v>0</v>
      </c>
      <c r="AP5" s="69">
        <v>0</v>
      </c>
      <c r="AQ5" s="69">
        <v>1</v>
      </c>
      <c r="AR5" s="69">
        <v>0</v>
      </c>
      <c r="AS5" s="69">
        <v>0</v>
      </c>
      <c r="AT5" s="69">
        <v>0</v>
      </c>
      <c r="AU5" s="69">
        <v>0</v>
      </c>
      <c r="AV5" s="69">
        <v>0</v>
      </c>
      <c r="AW5" s="69">
        <v>0</v>
      </c>
      <c r="AX5" s="69">
        <v>0</v>
      </c>
      <c r="AY5" s="69">
        <v>0</v>
      </c>
      <c r="AZ5" s="127">
        <v>1</v>
      </c>
      <c r="BA5" s="126">
        <f t="shared" ref="BA5:BA46" si="0">SUM(C5:AZ5)</f>
        <v>5</v>
      </c>
      <c r="BB5" s="196">
        <f t="shared" ref="BB5:BB46" si="1">+BA5/((SUM($BA$5:$BA$46)))</f>
        <v>3.0303030303030304E-2</v>
      </c>
      <c r="BC5" s="142" t="s">
        <v>278</v>
      </c>
    </row>
    <row r="6" spans="1:55" s="25" customFormat="1" ht="12.5">
      <c r="A6" s="134" t="s">
        <v>195</v>
      </c>
      <c r="B6" s="135" t="s">
        <v>196</v>
      </c>
      <c r="C6" s="126">
        <v>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127">
        <v>0</v>
      </c>
      <c r="M6" s="126">
        <v>0</v>
      </c>
      <c r="N6" s="69">
        <v>0</v>
      </c>
      <c r="O6" s="69">
        <v>0</v>
      </c>
      <c r="P6" s="69">
        <v>0</v>
      </c>
      <c r="Q6" s="69">
        <v>0</v>
      </c>
      <c r="R6" s="69">
        <v>0</v>
      </c>
      <c r="S6" s="69">
        <v>0</v>
      </c>
      <c r="T6" s="69">
        <v>0</v>
      </c>
      <c r="U6" s="69">
        <v>0</v>
      </c>
      <c r="V6" s="69">
        <v>0</v>
      </c>
      <c r="W6" s="69">
        <v>0</v>
      </c>
      <c r="X6" s="69">
        <v>0</v>
      </c>
      <c r="Y6" s="69">
        <v>0</v>
      </c>
      <c r="Z6" s="69">
        <v>0</v>
      </c>
      <c r="AA6" s="69">
        <v>0</v>
      </c>
      <c r="AB6" s="127">
        <v>0</v>
      </c>
      <c r="AC6" s="126">
        <v>0</v>
      </c>
      <c r="AD6" s="69">
        <v>0</v>
      </c>
      <c r="AE6" s="69">
        <v>0</v>
      </c>
      <c r="AF6" s="69">
        <v>0</v>
      </c>
      <c r="AG6" s="69">
        <v>1</v>
      </c>
      <c r="AH6" s="69">
        <v>1</v>
      </c>
      <c r="AI6" s="69">
        <v>0</v>
      </c>
      <c r="AJ6" s="69">
        <v>0</v>
      </c>
      <c r="AK6" s="69">
        <v>0</v>
      </c>
      <c r="AL6" s="69">
        <v>1</v>
      </c>
      <c r="AM6" s="69">
        <v>0</v>
      </c>
      <c r="AN6" s="127">
        <v>0</v>
      </c>
      <c r="AO6" s="126">
        <v>0</v>
      </c>
      <c r="AP6" s="69">
        <v>0</v>
      </c>
      <c r="AQ6" s="69">
        <v>0</v>
      </c>
      <c r="AR6" s="69">
        <v>0</v>
      </c>
      <c r="AS6" s="69">
        <v>0</v>
      </c>
      <c r="AT6" s="69">
        <v>1</v>
      </c>
      <c r="AU6" s="69">
        <v>0</v>
      </c>
      <c r="AV6" s="69">
        <v>0</v>
      </c>
      <c r="AW6" s="69">
        <v>0</v>
      </c>
      <c r="AX6" s="69">
        <v>0</v>
      </c>
      <c r="AY6" s="69">
        <v>0</v>
      </c>
      <c r="AZ6" s="127">
        <v>0</v>
      </c>
      <c r="BA6" s="126">
        <f t="shared" si="0"/>
        <v>4</v>
      </c>
      <c r="BB6" s="196">
        <f t="shared" si="1"/>
        <v>2.4242424242424242E-2</v>
      </c>
      <c r="BC6" s="142" t="s">
        <v>278</v>
      </c>
    </row>
    <row r="7" spans="1:55" s="25" customFormat="1" ht="12.5">
      <c r="A7" s="134" t="s">
        <v>191</v>
      </c>
      <c r="B7" s="136" t="s">
        <v>252</v>
      </c>
      <c r="C7" s="126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127">
        <v>0</v>
      </c>
      <c r="M7" s="126">
        <v>0</v>
      </c>
      <c r="N7" s="69">
        <v>0</v>
      </c>
      <c r="O7" s="69">
        <v>0</v>
      </c>
      <c r="P7" s="69">
        <v>0</v>
      </c>
      <c r="Q7" s="69">
        <v>0</v>
      </c>
      <c r="R7" s="69">
        <v>0</v>
      </c>
      <c r="S7" s="69">
        <v>0</v>
      </c>
      <c r="T7" s="69">
        <v>0</v>
      </c>
      <c r="U7" s="69">
        <v>0</v>
      </c>
      <c r="V7" s="69">
        <v>0</v>
      </c>
      <c r="W7" s="69">
        <v>0</v>
      </c>
      <c r="X7" s="69">
        <v>0</v>
      </c>
      <c r="Y7" s="69">
        <v>0</v>
      </c>
      <c r="Z7" s="69">
        <v>0</v>
      </c>
      <c r="AA7" s="69">
        <v>0</v>
      </c>
      <c r="AB7" s="127">
        <v>0</v>
      </c>
      <c r="AC7" s="126">
        <v>0</v>
      </c>
      <c r="AD7" s="69">
        <v>0</v>
      </c>
      <c r="AE7" s="69">
        <v>0</v>
      </c>
      <c r="AF7" s="69">
        <v>0</v>
      </c>
      <c r="AG7" s="69">
        <v>1</v>
      </c>
      <c r="AH7" s="69">
        <v>1</v>
      </c>
      <c r="AI7" s="69">
        <v>0</v>
      </c>
      <c r="AJ7" s="69">
        <v>0</v>
      </c>
      <c r="AK7" s="69">
        <v>1</v>
      </c>
      <c r="AL7" s="69">
        <v>1</v>
      </c>
      <c r="AM7" s="69">
        <v>0</v>
      </c>
      <c r="AN7" s="127">
        <v>0</v>
      </c>
      <c r="AO7" s="126">
        <v>1</v>
      </c>
      <c r="AP7" s="69">
        <v>0</v>
      </c>
      <c r="AQ7" s="69">
        <v>0</v>
      </c>
      <c r="AR7" s="69">
        <v>0</v>
      </c>
      <c r="AS7" s="69">
        <v>0</v>
      </c>
      <c r="AT7" s="69">
        <v>0</v>
      </c>
      <c r="AU7" s="69">
        <v>0</v>
      </c>
      <c r="AV7" s="69">
        <v>0</v>
      </c>
      <c r="AW7" s="69">
        <v>0</v>
      </c>
      <c r="AX7" s="69">
        <v>0</v>
      </c>
      <c r="AY7" s="69">
        <v>0</v>
      </c>
      <c r="AZ7" s="127">
        <v>0</v>
      </c>
      <c r="BA7" s="126">
        <f t="shared" si="0"/>
        <v>5</v>
      </c>
      <c r="BB7" s="196">
        <f t="shared" si="1"/>
        <v>3.0303030303030304E-2</v>
      </c>
      <c r="BC7" s="142" t="s">
        <v>278</v>
      </c>
    </row>
    <row r="8" spans="1:55" s="25" customFormat="1" ht="12.5">
      <c r="A8" s="134" t="s">
        <v>207</v>
      </c>
      <c r="B8" s="137" t="s">
        <v>251</v>
      </c>
      <c r="C8" s="126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127">
        <v>0</v>
      </c>
      <c r="M8" s="126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69">
        <v>0</v>
      </c>
      <c r="Z8" s="69">
        <v>0</v>
      </c>
      <c r="AA8" s="69">
        <v>0</v>
      </c>
      <c r="AB8" s="127">
        <v>0</v>
      </c>
      <c r="AC8" s="126">
        <v>0</v>
      </c>
      <c r="AD8" s="69">
        <v>1</v>
      </c>
      <c r="AE8" s="69">
        <v>0</v>
      </c>
      <c r="AF8" s="69">
        <v>1</v>
      </c>
      <c r="AG8" s="69">
        <v>1</v>
      </c>
      <c r="AH8" s="69">
        <v>1</v>
      </c>
      <c r="AI8" s="69">
        <v>0</v>
      </c>
      <c r="AJ8" s="69">
        <v>0</v>
      </c>
      <c r="AK8" s="69">
        <v>1</v>
      </c>
      <c r="AL8" s="69">
        <v>1</v>
      </c>
      <c r="AM8" s="69">
        <v>0</v>
      </c>
      <c r="AN8" s="127">
        <v>0</v>
      </c>
      <c r="AO8" s="126">
        <v>0</v>
      </c>
      <c r="AP8" s="69">
        <v>0</v>
      </c>
      <c r="AQ8" s="69">
        <v>0</v>
      </c>
      <c r="AR8" s="69">
        <v>0</v>
      </c>
      <c r="AS8" s="69">
        <v>1</v>
      </c>
      <c r="AT8" s="69">
        <v>0</v>
      </c>
      <c r="AU8" s="69">
        <v>0</v>
      </c>
      <c r="AV8" s="69">
        <v>0</v>
      </c>
      <c r="AW8" s="69">
        <v>0</v>
      </c>
      <c r="AX8" s="69">
        <v>0</v>
      </c>
      <c r="AY8" s="69">
        <v>0</v>
      </c>
      <c r="AZ8" s="127">
        <v>0</v>
      </c>
      <c r="BA8" s="126">
        <f t="shared" si="0"/>
        <v>7</v>
      </c>
      <c r="BB8" s="196">
        <f t="shared" si="1"/>
        <v>4.2424242424242427E-2</v>
      </c>
      <c r="BC8" s="142" t="s">
        <v>278</v>
      </c>
    </row>
    <row r="9" spans="1:55" s="25" customFormat="1" ht="12.5">
      <c r="A9" s="134" t="s">
        <v>343</v>
      </c>
      <c r="B9" s="137" t="s">
        <v>265</v>
      </c>
      <c r="C9" s="126">
        <v>0</v>
      </c>
      <c r="D9" s="69">
        <v>0</v>
      </c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127">
        <v>0</v>
      </c>
      <c r="M9" s="126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B9" s="127">
        <v>0</v>
      </c>
      <c r="AC9" s="126">
        <v>0</v>
      </c>
      <c r="AD9" s="69">
        <v>1</v>
      </c>
      <c r="AE9" s="69">
        <v>0</v>
      </c>
      <c r="AF9" s="69">
        <v>1</v>
      </c>
      <c r="AG9" s="69">
        <v>1</v>
      </c>
      <c r="AH9" s="69">
        <v>1</v>
      </c>
      <c r="AI9" s="69">
        <v>0</v>
      </c>
      <c r="AJ9" s="69">
        <v>0</v>
      </c>
      <c r="AK9" s="69">
        <v>0</v>
      </c>
      <c r="AL9" s="69">
        <v>1</v>
      </c>
      <c r="AM9" s="69">
        <v>0</v>
      </c>
      <c r="AN9" s="127">
        <v>0</v>
      </c>
      <c r="AO9" s="126">
        <v>1</v>
      </c>
      <c r="AP9" s="69">
        <v>0</v>
      </c>
      <c r="AQ9" s="69">
        <v>0</v>
      </c>
      <c r="AR9" s="69">
        <v>0</v>
      </c>
      <c r="AS9" s="69">
        <v>0</v>
      </c>
      <c r="AT9" s="69">
        <v>0</v>
      </c>
      <c r="AU9" s="69">
        <v>0</v>
      </c>
      <c r="AV9" s="69">
        <v>0</v>
      </c>
      <c r="AW9" s="69">
        <v>0</v>
      </c>
      <c r="AX9" s="69">
        <v>0</v>
      </c>
      <c r="AY9" s="69">
        <v>0</v>
      </c>
      <c r="AZ9" s="127">
        <v>1</v>
      </c>
      <c r="BA9" s="126">
        <f t="shared" si="0"/>
        <v>7</v>
      </c>
      <c r="BB9" s="196">
        <f t="shared" si="1"/>
        <v>4.2424242424242427E-2</v>
      </c>
      <c r="BC9" s="142" t="s">
        <v>278</v>
      </c>
    </row>
    <row r="10" spans="1:55" s="25" customFormat="1" ht="12.5">
      <c r="A10" s="134" t="s">
        <v>208</v>
      </c>
      <c r="B10" s="137" t="s">
        <v>209</v>
      </c>
      <c r="C10" s="126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127">
        <v>0</v>
      </c>
      <c r="M10" s="126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  <c r="AB10" s="127">
        <v>0</v>
      </c>
      <c r="AC10" s="126">
        <v>0</v>
      </c>
      <c r="AD10" s="69">
        <v>1</v>
      </c>
      <c r="AE10" s="69">
        <v>0</v>
      </c>
      <c r="AF10" s="69">
        <v>1</v>
      </c>
      <c r="AG10" s="69">
        <v>1</v>
      </c>
      <c r="AH10" s="69">
        <v>1</v>
      </c>
      <c r="AI10" s="69">
        <v>0</v>
      </c>
      <c r="AJ10" s="69">
        <v>0</v>
      </c>
      <c r="AK10" s="69">
        <v>0</v>
      </c>
      <c r="AL10" s="69">
        <v>1</v>
      </c>
      <c r="AM10" s="69">
        <v>0</v>
      </c>
      <c r="AN10" s="127">
        <v>0</v>
      </c>
      <c r="AO10" s="126">
        <v>0</v>
      </c>
      <c r="AP10" s="69">
        <v>0</v>
      </c>
      <c r="AQ10" s="69">
        <v>0</v>
      </c>
      <c r="AR10" s="69">
        <v>0</v>
      </c>
      <c r="AS10" s="69">
        <v>0</v>
      </c>
      <c r="AT10" s="69">
        <v>0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127">
        <v>0</v>
      </c>
      <c r="BA10" s="126">
        <f t="shared" si="0"/>
        <v>5</v>
      </c>
      <c r="BB10" s="196">
        <f t="shared" si="1"/>
        <v>3.0303030303030304E-2</v>
      </c>
      <c r="BC10" s="142" t="s">
        <v>278</v>
      </c>
    </row>
    <row r="11" spans="1:55" s="25" customFormat="1" ht="12.5">
      <c r="A11" s="138" t="s">
        <v>239</v>
      </c>
      <c r="B11" s="137" t="s">
        <v>240</v>
      </c>
      <c r="C11" s="126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127">
        <v>0</v>
      </c>
      <c r="M11" s="126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0</v>
      </c>
      <c r="AA11" s="69">
        <v>0</v>
      </c>
      <c r="AB11" s="127">
        <v>0</v>
      </c>
      <c r="AC11" s="126">
        <v>0</v>
      </c>
      <c r="AD11" s="69">
        <v>0</v>
      </c>
      <c r="AE11" s="69">
        <v>0</v>
      </c>
      <c r="AF11" s="69">
        <v>0</v>
      </c>
      <c r="AG11" s="69">
        <v>1</v>
      </c>
      <c r="AH11" s="69">
        <v>1</v>
      </c>
      <c r="AI11" s="69">
        <v>0</v>
      </c>
      <c r="AJ11" s="69">
        <v>0</v>
      </c>
      <c r="AK11" s="69">
        <v>1</v>
      </c>
      <c r="AL11" s="69">
        <v>1</v>
      </c>
      <c r="AM11" s="69">
        <v>0</v>
      </c>
      <c r="AN11" s="127">
        <v>0</v>
      </c>
      <c r="AO11" s="126">
        <v>1</v>
      </c>
      <c r="AP11" s="69">
        <v>0</v>
      </c>
      <c r="AQ11" s="69">
        <v>0</v>
      </c>
      <c r="AR11" s="69">
        <v>0</v>
      </c>
      <c r="AS11" s="69">
        <v>0</v>
      </c>
      <c r="AT11" s="69">
        <v>0</v>
      </c>
      <c r="AU11" s="69">
        <v>0</v>
      </c>
      <c r="AV11" s="69">
        <v>0</v>
      </c>
      <c r="AW11" s="69">
        <v>0</v>
      </c>
      <c r="AX11" s="69">
        <v>0</v>
      </c>
      <c r="AY11" s="69">
        <v>0</v>
      </c>
      <c r="AZ11" s="127">
        <v>0</v>
      </c>
      <c r="BA11" s="126">
        <f t="shared" si="0"/>
        <v>5</v>
      </c>
      <c r="BB11" s="196">
        <f t="shared" si="1"/>
        <v>3.0303030303030304E-2</v>
      </c>
      <c r="BC11" s="142" t="s">
        <v>278</v>
      </c>
    </row>
    <row r="12" spans="1:55" s="25" customFormat="1" ht="12.5">
      <c r="A12" s="134" t="s">
        <v>205</v>
      </c>
      <c r="B12" s="135" t="s">
        <v>206</v>
      </c>
      <c r="C12" s="126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127">
        <v>0</v>
      </c>
      <c r="M12" s="126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127">
        <v>0</v>
      </c>
      <c r="AC12" s="126">
        <v>0</v>
      </c>
      <c r="AD12" s="69">
        <v>0</v>
      </c>
      <c r="AE12" s="69">
        <v>0</v>
      </c>
      <c r="AF12" s="69">
        <v>0</v>
      </c>
      <c r="AG12" s="69">
        <v>1</v>
      </c>
      <c r="AH12" s="69">
        <v>1</v>
      </c>
      <c r="AI12" s="69">
        <v>0</v>
      </c>
      <c r="AJ12" s="69">
        <v>0</v>
      </c>
      <c r="AK12" s="69">
        <v>0</v>
      </c>
      <c r="AL12" s="69">
        <v>1</v>
      </c>
      <c r="AM12" s="69">
        <v>0</v>
      </c>
      <c r="AN12" s="127">
        <v>0</v>
      </c>
      <c r="AO12" s="126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127">
        <v>0</v>
      </c>
      <c r="BA12" s="126">
        <f t="shared" si="0"/>
        <v>3</v>
      </c>
      <c r="BB12" s="196">
        <f t="shared" si="1"/>
        <v>1.8181818181818181E-2</v>
      </c>
      <c r="BC12" s="142" t="s">
        <v>278</v>
      </c>
    </row>
    <row r="13" spans="1:55" s="25" customFormat="1" ht="12.5">
      <c r="A13" s="134" t="s">
        <v>191</v>
      </c>
      <c r="B13" s="135" t="s">
        <v>350</v>
      </c>
      <c r="C13" s="126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127">
        <v>0</v>
      </c>
      <c r="M13" s="126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127">
        <v>0</v>
      </c>
      <c r="AC13" s="126">
        <v>0</v>
      </c>
      <c r="AD13" s="69">
        <v>0</v>
      </c>
      <c r="AE13" s="69">
        <v>0</v>
      </c>
      <c r="AF13" s="69">
        <v>0</v>
      </c>
      <c r="AG13" s="69">
        <v>1</v>
      </c>
      <c r="AH13" s="69">
        <v>1</v>
      </c>
      <c r="AI13" s="69">
        <v>0</v>
      </c>
      <c r="AJ13" s="69">
        <v>0</v>
      </c>
      <c r="AK13" s="69">
        <v>0</v>
      </c>
      <c r="AL13" s="69">
        <v>1</v>
      </c>
      <c r="AM13" s="69">
        <v>0</v>
      </c>
      <c r="AN13" s="127">
        <v>0</v>
      </c>
      <c r="AO13" s="126">
        <v>0</v>
      </c>
      <c r="AP13" s="69">
        <v>1</v>
      </c>
      <c r="AQ13" s="69">
        <v>0</v>
      </c>
      <c r="AR13" s="69">
        <v>0</v>
      </c>
      <c r="AS13" s="69">
        <v>0</v>
      </c>
      <c r="AT13" s="69">
        <v>0</v>
      </c>
      <c r="AU13" s="69">
        <v>0</v>
      </c>
      <c r="AV13" s="69">
        <v>0</v>
      </c>
      <c r="AW13" s="69">
        <v>1</v>
      </c>
      <c r="AX13" s="69">
        <v>0</v>
      </c>
      <c r="AY13" s="69">
        <v>0</v>
      </c>
      <c r="AZ13" s="127">
        <v>0</v>
      </c>
      <c r="BA13" s="126">
        <f t="shared" si="0"/>
        <v>5</v>
      </c>
      <c r="BB13" s="196">
        <f t="shared" si="1"/>
        <v>3.0303030303030304E-2</v>
      </c>
      <c r="BC13" s="142" t="s">
        <v>278</v>
      </c>
    </row>
    <row r="14" spans="1:55" s="25" customFormat="1" ht="12.5">
      <c r="A14" s="134" t="s">
        <v>348</v>
      </c>
      <c r="B14" s="189" t="s">
        <v>349</v>
      </c>
      <c r="C14" s="126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127">
        <v>0</v>
      </c>
      <c r="M14" s="126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127">
        <v>0</v>
      </c>
      <c r="AC14" s="126">
        <v>0</v>
      </c>
      <c r="AD14" s="69">
        <v>0</v>
      </c>
      <c r="AE14" s="69">
        <v>0</v>
      </c>
      <c r="AF14" s="69">
        <v>0</v>
      </c>
      <c r="AG14" s="69">
        <v>1</v>
      </c>
      <c r="AH14" s="69">
        <v>1</v>
      </c>
      <c r="AI14" s="69">
        <v>0</v>
      </c>
      <c r="AJ14" s="69">
        <v>0</v>
      </c>
      <c r="AK14" s="69">
        <v>0</v>
      </c>
      <c r="AL14" s="69">
        <v>1</v>
      </c>
      <c r="AM14" s="69">
        <v>0</v>
      </c>
      <c r="AN14" s="127">
        <v>0</v>
      </c>
      <c r="AO14" s="126">
        <v>0</v>
      </c>
      <c r="AP14" s="69">
        <v>0</v>
      </c>
      <c r="AQ14" s="69">
        <v>0</v>
      </c>
      <c r="AR14" s="69">
        <v>0</v>
      </c>
      <c r="AS14" s="69">
        <v>1</v>
      </c>
      <c r="AT14" s="69">
        <v>0</v>
      </c>
      <c r="AU14" s="69">
        <v>0</v>
      </c>
      <c r="AV14" s="69">
        <v>0</v>
      </c>
      <c r="AW14" s="69">
        <v>0</v>
      </c>
      <c r="AX14" s="69">
        <v>0</v>
      </c>
      <c r="AY14" s="69">
        <v>0</v>
      </c>
      <c r="AZ14" s="127">
        <v>0</v>
      </c>
      <c r="BA14" s="126">
        <f t="shared" si="0"/>
        <v>4</v>
      </c>
      <c r="BB14" s="196">
        <f t="shared" si="1"/>
        <v>2.4242424242424242E-2</v>
      </c>
      <c r="BC14" s="142" t="s">
        <v>278</v>
      </c>
    </row>
    <row r="15" spans="1:55" s="25" customFormat="1" ht="12.5">
      <c r="A15" s="134" t="s">
        <v>195</v>
      </c>
      <c r="B15" s="137" t="s">
        <v>221</v>
      </c>
      <c r="C15" s="126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127">
        <v>0</v>
      </c>
      <c r="M15" s="126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127">
        <v>0</v>
      </c>
      <c r="AC15" s="126">
        <v>1</v>
      </c>
      <c r="AD15" s="69">
        <v>0</v>
      </c>
      <c r="AE15" s="69">
        <v>0</v>
      </c>
      <c r="AF15" s="69">
        <v>0</v>
      </c>
      <c r="AG15" s="69">
        <v>1</v>
      </c>
      <c r="AH15" s="69">
        <v>1</v>
      </c>
      <c r="AI15" s="69">
        <v>0</v>
      </c>
      <c r="AJ15" s="69">
        <v>0</v>
      </c>
      <c r="AK15" s="69">
        <v>0</v>
      </c>
      <c r="AL15" s="69">
        <v>1</v>
      </c>
      <c r="AM15" s="69">
        <v>0</v>
      </c>
      <c r="AN15" s="127">
        <v>0</v>
      </c>
      <c r="AO15" s="126">
        <v>0</v>
      </c>
      <c r="AP15" s="69">
        <v>0</v>
      </c>
      <c r="AQ15" s="69">
        <v>0</v>
      </c>
      <c r="AR15" s="69">
        <v>0</v>
      </c>
      <c r="AS15" s="69">
        <v>0</v>
      </c>
      <c r="AT15" s="69">
        <v>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127">
        <v>0</v>
      </c>
      <c r="BA15" s="126">
        <f t="shared" si="0"/>
        <v>4</v>
      </c>
      <c r="BB15" s="196">
        <f t="shared" si="1"/>
        <v>2.4242424242424242E-2</v>
      </c>
      <c r="BC15" s="142" t="s">
        <v>278</v>
      </c>
    </row>
    <row r="16" spans="1:55" s="25" customFormat="1" ht="12.5">
      <c r="A16" s="138" t="s">
        <v>267</v>
      </c>
      <c r="B16" s="137" t="s">
        <v>236</v>
      </c>
      <c r="C16" s="126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127">
        <v>0</v>
      </c>
      <c r="M16" s="126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127">
        <v>0</v>
      </c>
      <c r="AC16" s="126">
        <v>0</v>
      </c>
      <c r="AD16" s="69">
        <v>0</v>
      </c>
      <c r="AE16" s="69">
        <v>0</v>
      </c>
      <c r="AF16" s="69">
        <v>0</v>
      </c>
      <c r="AG16" s="69">
        <v>1</v>
      </c>
      <c r="AH16" s="69">
        <v>1</v>
      </c>
      <c r="AI16" s="69">
        <v>0</v>
      </c>
      <c r="AJ16" s="69">
        <v>0</v>
      </c>
      <c r="AK16" s="69">
        <v>0</v>
      </c>
      <c r="AL16" s="69">
        <v>1</v>
      </c>
      <c r="AM16" s="69">
        <v>0</v>
      </c>
      <c r="AN16" s="127">
        <v>0</v>
      </c>
      <c r="AO16" s="126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127">
        <v>0</v>
      </c>
      <c r="BA16" s="126">
        <f t="shared" si="0"/>
        <v>3</v>
      </c>
      <c r="BB16" s="196">
        <f t="shared" si="1"/>
        <v>1.8181818181818181E-2</v>
      </c>
      <c r="BC16" s="142" t="s">
        <v>278</v>
      </c>
    </row>
    <row r="17" spans="1:55" s="25" customFormat="1" ht="12.5">
      <c r="A17" s="138" t="s">
        <v>260</v>
      </c>
      <c r="B17" s="137" t="s">
        <v>260</v>
      </c>
      <c r="C17" s="126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127">
        <v>0</v>
      </c>
      <c r="M17" s="126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127">
        <v>0</v>
      </c>
      <c r="AC17" s="126">
        <v>0</v>
      </c>
      <c r="AD17" s="69">
        <v>1</v>
      </c>
      <c r="AE17" s="69">
        <v>1</v>
      </c>
      <c r="AF17" s="69">
        <v>1</v>
      </c>
      <c r="AG17" s="69">
        <v>1</v>
      </c>
      <c r="AH17" s="69">
        <v>1</v>
      </c>
      <c r="AI17" s="69">
        <v>1</v>
      </c>
      <c r="AJ17" s="69">
        <v>1</v>
      </c>
      <c r="AK17" s="69">
        <v>0</v>
      </c>
      <c r="AL17" s="69">
        <v>1</v>
      </c>
      <c r="AM17" s="69">
        <v>1</v>
      </c>
      <c r="AN17" s="127">
        <v>1</v>
      </c>
      <c r="AO17" s="126">
        <v>0</v>
      </c>
      <c r="AP17" s="69">
        <v>1</v>
      </c>
      <c r="AQ17" s="69">
        <v>0</v>
      </c>
      <c r="AR17" s="69">
        <v>1</v>
      </c>
      <c r="AS17" s="69">
        <v>1</v>
      </c>
      <c r="AT17" s="69">
        <v>0</v>
      </c>
      <c r="AU17" s="69">
        <v>0</v>
      </c>
      <c r="AV17" s="69">
        <v>1</v>
      </c>
      <c r="AW17" s="69">
        <v>0</v>
      </c>
      <c r="AX17" s="69">
        <v>0</v>
      </c>
      <c r="AY17" s="69">
        <v>1</v>
      </c>
      <c r="AZ17" s="127">
        <v>1</v>
      </c>
      <c r="BA17" s="126">
        <f t="shared" si="0"/>
        <v>16</v>
      </c>
      <c r="BB17" s="196">
        <f t="shared" si="1"/>
        <v>9.696969696969697E-2</v>
      </c>
      <c r="BC17" s="142" t="s">
        <v>278</v>
      </c>
    </row>
    <row r="18" spans="1:55" s="25" customFormat="1" ht="12.5">
      <c r="A18" s="134" t="s">
        <v>347</v>
      </c>
      <c r="B18" s="135" t="s">
        <v>212</v>
      </c>
      <c r="C18" s="126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127">
        <v>0</v>
      </c>
      <c r="M18" s="126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127">
        <v>0</v>
      </c>
      <c r="AC18" s="126">
        <v>0</v>
      </c>
      <c r="AD18" s="69">
        <v>0</v>
      </c>
      <c r="AE18" s="69">
        <v>0</v>
      </c>
      <c r="AF18" s="69">
        <v>0</v>
      </c>
      <c r="AG18" s="69">
        <v>1</v>
      </c>
      <c r="AH18" s="69">
        <v>1</v>
      </c>
      <c r="AI18" s="69">
        <v>0</v>
      </c>
      <c r="AJ18" s="69">
        <v>0</v>
      </c>
      <c r="AK18" s="69">
        <v>0</v>
      </c>
      <c r="AL18" s="69">
        <v>1</v>
      </c>
      <c r="AM18" s="69">
        <v>0</v>
      </c>
      <c r="AN18" s="127">
        <v>0</v>
      </c>
      <c r="AO18" s="126">
        <v>0</v>
      </c>
      <c r="AP18" s="69">
        <v>0</v>
      </c>
      <c r="AQ18" s="69">
        <v>1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127">
        <v>1</v>
      </c>
      <c r="BA18" s="126">
        <f t="shared" si="0"/>
        <v>5</v>
      </c>
      <c r="BB18" s="196">
        <f t="shared" si="1"/>
        <v>3.0303030303030304E-2</v>
      </c>
      <c r="BC18" s="142" t="s">
        <v>278</v>
      </c>
    </row>
    <row r="19" spans="1:55" s="25" customFormat="1" ht="12.5">
      <c r="A19" s="138" t="s">
        <v>261</v>
      </c>
      <c r="B19" s="137" t="s">
        <v>351</v>
      </c>
      <c r="C19" s="126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127">
        <v>0</v>
      </c>
      <c r="M19" s="126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127">
        <v>0</v>
      </c>
      <c r="AC19" s="126">
        <v>0</v>
      </c>
      <c r="AD19" s="69">
        <v>1</v>
      </c>
      <c r="AE19" s="69">
        <v>1</v>
      </c>
      <c r="AF19" s="69">
        <v>1</v>
      </c>
      <c r="AG19" s="69">
        <v>1</v>
      </c>
      <c r="AH19" s="69">
        <v>1</v>
      </c>
      <c r="AI19" s="69">
        <v>0</v>
      </c>
      <c r="AJ19" s="69">
        <v>0</v>
      </c>
      <c r="AK19" s="69">
        <v>0</v>
      </c>
      <c r="AL19" s="69">
        <v>1</v>
      </c>
      <c r="AM19" s="69">
        <v>0</v>
      </c>
      <c r="AN19" s="127">
        <v>0</v>
      </c>
      <c r="AO19" s="126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127">
        <v>0</v>
      </c>
      <c r="BA19" s="126">
        <f t="shared" si="0"/>
        <v>6</v>
      </c>
      <c r="BB19" s="196">
        <f t="shared" si="1"/>
        <v>3.6363636363636362E-2</v>
      </c>
      <c r="BC19" s="142" t="s">
        <v>278</v>
      </c>
    </row>
    <row r="20" spans="1:55" s="25" customFormat="1" ht="12" customHeight="1">
      <c r="A20" s="134" t="s">
        <v>199</v>
      </c>
      <c r="B20" s="135" t="s">
        <v>200</v>
      </c>
      <c r="C20" s="126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127">
        <v>0</v>
      </c>
      <c r="M20" s="126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127">
        <v>0</v>
      </c>
      <c r="AC20" s="126">
        <v>0</v>
      </c>
      <c r="AD20" s="69">
        <v>0</v>
      </c>
      <c r="AE20" s="69">
        <v>0</v>
      </c>
      <c r="AF20" s="69">
        <v>0</v>
      </c>
      <c r="AG20" s="69">
        <v>1</v>
      </c>
      <c r="AH20" s="69">
        <v>1</v>
      </c>
      <c r="AI20" s="69">
        <v>0</v>
      </c>
      <c r="AJ20" s="69">
        <v>0</v>
      </c>
      <c r="AK20" s="69">
        <v>0</v>
      </c>
      <c r="AL20" s="69">
        <v>1</v>
      </c>
      <c r="AM20" s="69">
        <v>0</v>
      </c>
      <c r="AN20" s="127">
        <v>0</v>
      </c>
      <c r="AO20" s="126">
        <v>0</v>
      </c>
      <c r="AP20" s="69">
        <v>0</v>
      </c>
      <c r="AQ20" s="69">
        <v>1</v>
      </c>
      <c r="AR20" s="69">
        <v>0</v>
      </c>
      <c r="AS20" s="69">
        <v>1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127">
        <v>1</v>
      </c>
      <c r="BA20" s="126">
        <f t="shared" si="0"/>
        <v>6</v>
      </c>
      <c r="BB20" s="196">
        <f t="shared" si="1"/>
        <v>3.6363636363636362E-2</v>
      </c>
      <c r="BC20" s="142" t="s">
        <v>278</v>
      </c>
    </row>
    <row r="21" spans="1:55" s="25" customFormat="1" ht="12.5">
      <c r="A21" s="134" t="s">
        <v>345</v>
      </c>
      <c r="B21" s="184" t="s">
        <v>346</v>
      </c>
      <c r="C21" s="126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127">
        <v>0</v>
      </c>
      <c r="M21" s="126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127">
        <v>0</v>
      </c>
      <c r="AC21" s="126">
        <v>1</v>
      </c>
      <c r="AD21" s="69">
        <v>0</v>
      </c>
      <c r="AE21" s="69">
        <v>0</v>
      </c>
      <c r="AF21" s="69">
        <v>0</v>
      </c>
      <c r="AG21" s="69">
        <v>1</v>
      </c>
      <c r="AH21" s="69">
        <v>1</v>
      </c>
      <c r="AI21" s="69">
        <v>0</v>
      </c>
      <c r="AJ21" s="69">
        <v>0</v>
      </c>
      <c r="AK21" s="69">
        <v>0</v>
      </c>
      <c r="AL21" s="69">
        <v>1</v>
      </c>
      <c r="AM21" s="69">
        <v>0</v>
      </c>
      <c r="AN21" s="127">
        <v>0</v>
      </c>
      <c r="AO21" s="126">
        <v>0</v>
      </c>
      <c r="AP21" s="69">
        <v>0</v>
      </c>
      <c r="AQ21" s="69">
        <v>1</v>
      </c>
      <c r="AR21" s="69">
        <v>0</v>
      </c>
      <c r="AS21" s="69">
        <v>1</v>
      </c>
      <c r="AT21" s="69">
        <v>0</v>
      </c>
      <c r="AU21" s="69">
        <v>1</v>
      </c>
      <c r="AV21" s="69">
        <v>0</v>
      </c>
      <c r="AW21" s="69">
        <v>0</v>
      </c>
      <c r="AX21" s="69">
        <v>0</v>
      </c>
      <c r="AY21" s="69">
        <v>0</v>
      </c>
      <c r="AZ21" s="127">
        <v>0</v>
      </c>
      <c r="BA21" s="126">
        <f t="shared" si="0"/>
        <v>7</v>
      </c>
      <c r="BB21" s="196">
        <f t="shared" si="1"/>
        <v>4.2424242424242427E-2</v>
      </c>
      <c r="BC21" s="194" t="s">
        <v>278</v>
      </c>
    </row>
    <row r="22" spans="1:55" s="25" customFormat="1" ht="12.5">
      <c r="A22" s="134" t="s">
        <v>210</v>
      </c>
      <c r="B22" s="184" t="s">
        <v>211</v>
      </c>
      <c r="C22" s="126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127">
        <v>0</v>
      </c>
      <c r="M22" s="126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127">
        <v>0</v>
      </c>
      <c r="AC22" s="126">
        <v>1</v>
      </c>
      <c r="AD22" s="69">
        <v>0</v>
      </c>
      <c r="AE22" s="69">
        <v>0</v>
      </c>
      <c r="AF22" s="69">
        <v>0</v>
      </c>
      <c r="AG22" s="69">
        <v>1</v>
      </c>
      <c r="AH22" s="69">
        <v>1</v>
      </c>
      <c r="AI22" s="69">
        <v>0</v>
      </c>
      <c r="AJ22" s="69">
        <v>0</v>
      </c>
      <c r="AK22" s="69">
        <v>0</v>
      </c>
      <c r="AL22" s="69">
        <v>1</v>
      </c>
      <c r="AM22" s="69">
        <v>0</v>
      </c>
      <c r="AN22" s="127">
        <v>0</v>
      </c>
      <c r="AO22" s="126">
        <v>0</v>
      </c>
      <c r="AP22" s="69">
        <v>0</v>
      </c>
      <c r="AQ22" s="69">
        <v>1</v>
      </c>
      <c r="AR22" s="69">
        <v>0</v>
      </c>
      <c r="AS22" s="69">
        <v>1</v>
      </c>
      <c r="AT22" s="69">
        <v>0</v>
      </c>
      <c r="AU22" s="69">
        <v>1</v>
      </c>
      <c r="AV22" s="69">
        <v>0</v>
      </c>
      <c r="AW22" s="69">
        <v>0</v>
      </c>
      <c r="AX22" s="69">
        <v>0</v>
      </c>
      <c r="AY22" s="69">
        <v>0</v>
      </c>
      <c r="AZ22" s="127">
        <v>0</v>
      </c>
      <c r="BA22" s="126">
        <f t="shared" si="0"/>
        <v>7</v>
      </c>
      <c r="BB22" s="196">
        <f t="shared" si="1"/>
        <v>4.2424242424242427E-2</v>
      </c>
      <c r="BC22" s="194" t="s">
        <v>278</v>
      </c>
    </row>
    <row r="23" spans="1:55" s="25" customFormat="1" ht="13" thickBot="1">
      <c r="A23" s="139" t="s">
        <v>287</v>
      </c>
      <c r="B23" s="183" t="s">
        <v>288</v>
      </c>
      <c r="C23" s="128">
        <v>0</v>
      </c>
      <c r="D23" s="129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30">
        <v>0</v>
      </c>
      <c r="M23" s="128">
        <v>0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29">
        <v>0</v>
      </c>
      <c r="T23" s="129">
        <v>0</v>
      </c>
      <c r="U23" s="129">
        <v>0</v>
      </c>
      <c r="V23" s="129">
        <v>0</v>
      </c>
      <c r="W23" s="129">
        <v>0</v>
      </c>
      <c r="X23" s="129">
        <v>0</v>
      </c>
      <c r="Y23" s="129">
        <v>0</v>
      </c>
      <c r="Z23" s="129">
        <v>0</v>
      </c>
      <c r="AA23" s="129">
        <v>0</v>
      </c>
      <c r="AB23" s="130">
        <v>0</v>
      </c>
      <c r="AC23" s="128">
        <v>0</v>
      </c>
      <c r="AD23" s="129">
        <v>0</v>
      </c>
      <c r="AE23" s="129">
        <v>0</v>
      </c>
      <c r="AF23" s="129">
        <v>0</v>
      </c>
      <c r="AG23" s="129">
        <v>1</v>
      </c>
      <c r="AH23" s="129">
        <v>1</v>
      </c>
      <c r="AI23" s="129">
        <v>0</v>
      </c>
      <c r="AJ23" s="129">
        <v>0</v>
      </c>
      <c r="AK23" s="129">
        <v>1</v>
      </c>
      <c r="AL23" s="129">
        <v>1</v>
      </c>
      <c r="AM23" s="192">
        <v>0</v>
      </c>
      <c r="AN23" s="130">
        <v>0</v>
      </c>
      <c r="AO23" s="128">
        <v>1</v>
      </c>
      <c r="AP23" s="129">
        <v>0</v>
      </c>
      <c r="AQ23" s="129">
        <v>1</v>
      </c>
      <c r="AR23" s="129">
        <v>1</v>
      </c>
      <c r="AS23" s="129">
        <v>1</v>
      </c>
      <c r="AT23" s="129">
        <v>0</v>
      </c>
      <c r="AU23" s="129">
        <v>0</v>
      </c>
      <c r="AV23" s="129">
        <v>0</v>
      </c>
      <c r="AW23" s="129">
        <v>0</v>
      </c>
      <c r="AX23" s="129">
        <v>0</v>
      </c>
      <c r="AY23" s="129">
        <v>0</v>
      </c>
      <c r="AZ23" s="130">
        <v>0</v>
      </c>
      <c r="BA23" s="128">
        <f t="shared" si="0"/>
        <v>8</v>
      </c>
      <c r="BB23" s="197">
        <f t="shared" si="1"/>
        <v>4.8484848484848485E-2</v>
      </c>
      <c r="BC23" s="194" t="s">
        <v>278</v>
      </c>
    </row>
    <row r="24" spans="1:55" s="25" customFormat="1" ht="12.5" hidden="1">
      <c r="A24" s="131" t="s">
        <v>217</v>
      </c>
      <c r="B24" s="131" t="s">
        <v>261</v>
      </c>
      <c r="C24" s="123">
        <v>0</v>
      </c>
      <c r="D24" s="123">
        <v>0</v>
      </c>
      <c r="E24" s="123">
        <v>1</v>
      </c>
      <c r="F24" s="123">
        <v>0</v>
      </c>
      <c r="G24" s="123">
        <v>0</v>
      </c>
      <c r="H24" s="40">
        <v>0</v>
      </c>
      <c r="I24" s="123">
        <v>0</v>
      </c>
      <c r="J24" s="124">
        <v>1</v>
      </c>
      <c r="K24" s="124">
        <v>1</v>
      </c>
      <c r="L24" s="125">
        <v>0</v>
      </c>
      <c r="M24" s="140">
        <v>0</v>
      </c>
      <c r="N24" s="123">
        <v>0</v>
      </c>
      <c r="O24" s="123">
        <v>0</v>
      </c>
      <c r="P24" s="123">
        <v>0</v>
      </c>
      <c r="Q24" s="123">
        <v>0</v>
      </c>
      <c r="R24" s="123">
        <v>0</v>
      </c>
      <c r="S24" s="123">
        <v>0</v>
      </c>
      <c r="T24" s="123">
        <v>0</v>
      </c>
      <c r="U24" s="123">
        <v>0</v>
      </c>
      <c r="V24" s="123">
        <v>0</v>
      </c>
      <c r="W24" s="123">
        <v>0</v>
      </c>
      <c r="X24" s="123">
        <v>0</v>
      </c>
      <c r="Y24" s="123">
        <v>0</v>
      </c>
      <c r="Z24" s="123">
        <v>0</v>
      </c>
      <c r="AA24" s="123">
        <v>0</v>
      </c>
      <c r="AB24" s="123">
        <v>0</v>
      </c>
      <c r="AC24" s="123">
        <v>0</v>
      </c>
      <c r="AD24" s="123">
        <v>0</v>
      </c>
      <c r="AE24" s="123">
        <v>0</v>
      </c>
      <c r="AF24" s="123">
        <v>0</v>
      </c>
      <c r="AG24" s="123">
        <v>0</v>
      </c>
      <c r="AH24" s="123">
        <v>0</v>
      </c>
      <c r="AI24" s="123">
        <v>0</v>
      </c>
      <c r="AJ24" s="123">
        <v>0</v>
      </c>
      <c r="AK24" s="123">
        <v>0</v>
      </c>
      <c r="AL24" s="123">
        <v>0</v>
      </c>
      <c r="AM24" s="123">
        <v>0</v>
      </c>
      <c r="AN24" s="123">
        <v>1</v>
      </c>
      <c r="AO24" s="123">
        <v>0</v>
      </c>
      <c r="AP24" s="123">
        <v>0</v>
      </c>
      <c r="AQ24" s="123">
        <v>0</v>
      </c>
      <c r="AR24" s="123">
        <v>0</v>
      </c>
      <c r="AS24" s="123">
        <v>0</v>
      </c>
      <c r="AT24" s="123">
        <v>0</v>
      </c>
      <c r="AU24" s="123">
        <v>0</v>
      </c>
      <c r="AV24" s="191">
        <v>0</v>
      </c>
      <c r="AW24" s="191">
        <v>0</v>
      </c>
      <c r="AX24" s="191">
        <v>0</v>
      </c>
      <c r="AY24" s="191">
        <v>0</v>
      </c>
      <c r="AZ24" s="123">
        <v>0</v>
      </c>
      <c r="BA24" s="123">
        <f t="shared" si="0"/>
        <v>4</v>
      </c>
      <c r="BB24" s="143">
        <f t="shared" si="1"/>
        <v>2.4242424242424242E-2</v>
      </c>
      <c r="BC24" s="194" t="s">
        <v>278</v>
      </c>
    </row>
    <row r="25" spans="1:55" s="25" customFormat="1" ht="12.5" hidden="1">
      <c r="A25" s="30" t="s">
        <v>247</v>
      </c>
      <c r="B25" s="27" t="s">
        <v>198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28">
        <v>0</v>
      </c>
      <c r="I25" s="69">
        <v>0</v>
      </c>
      <c r="J25" s="28">
        <v>0</v>
      </c>
      <c r="K25" s="28">
        <v>0</v>
      </c>
      <c r="L25" s="72">
        <v>0</v>
      </c>
      <c r="M25" s="68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69">
        <v>0</v>
      </c>
      <c r="AG25" s="69">
        <v>0</v>
      </c>
      <c r="AH25" s="69">
        <v>0</v>
      </c>
      <c r="AI25" s="69">
        <v>0</v>
      </c>
      <c r="AJ25" s="69">
        <v>0</v>
      </c>
      <c r="AK25" s="69">
        <v>0</v>
      </c>
      <c r="AL25" s="69">
        <v>0</v>
      </c>
      <c r="AM25" s="69">
        <v>1</v>
      </c>
      <c r="AN25" s="69">
        <v>1</v>
      </c>
      <c r="AO25" s="69">
        <v>0</v>
      </c>
      <c r="AP25" s="69">
        <v>0</v>
      </c>
      <c r="AQ25" s="69">
        <v>1</v>
      </c>
      <c r="AR25" s="69">
        <v>0</v>
      </c>
      <c r="AS25" s="69">
        <v>0</v>
      </c>
      <c r="AT25" s="69">
        <v>0</v>
      </c>
      <c r="AU25" s="69">
        <v>0</v>
      </c>
      <c r="AV25" s="69">
        <v>0</v>
      </c>
      <c r="AW25" s="69">
        <v>0</v>
      </c>
      <c r="AX25" s="69">
        <v>0</v>
      </c>
      <c r="AY25" s="69">
        <v>0</v>
      </c>
      <c r="AZ25" s="69">
        <v>0</v>
      </c>
      <c r="BA25" s="69">
        <f t="shared" si="0"/>
        <v>3</v>
      </c>
      <c r="BB25" s="75">
        <f t="shared" si="1"/>
        <v>1.8181818181818181E-2</v>
      </c>
      <c r="BC25" s="25" t="s">
        <v>279</v>
      </c>
    </row>
    <row r="26" spans="1:55" s="25" customFormat="1" ht="12.5" hidden="1">
      <c r="A26" s="30" t="s">
        <v>193</v>
      </c>
      <c r="B26" s="27" t="s">
        <v>194</v>
      </c>
      <c r="C26" s="69">
        <v>0</v>
      </c>
      <c r="D26" s="69">
        <v>0</v>
      </c>
      <c r="E26" s="69">
        <v>0</v>
      </c>
      <c r="F26" s="69">
        <v>0</v>
      </c>
      <c r="G26" s="69">
        <v>0</v>
      </c>
      <c r="H26" s="28">
        <v>0</v>
      </c>
      <c r="I26" s="69">
        <v>0</v>
      </c>
      <c r="J26" s="28">
        <v>0</v>
      </c>
      <c r="K26" s="28">
        <v>0</v>
      </c>
      <c r="L26" s="72">
        <v>0</v>
      </c>
      <c r="M26" s="68">
        <v>0</v>
      </c>
      <c r="N26" s="69">
        <v>0</v>
      </c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0</v>
      </c>
      <c r="AD26" s="69">
        <v>0</v>
      </c>
      <c r="AE26" s="69">
        <v>0</v>
      </c>
      <c r="AF26" s="69">
        <v>0</v>
      </c>
      <c r="AG26" s="69">
        <v>0</v>
      </c>
      <c r="AH26" s="69">
        <v>0</v>
      </c>
      <c r="AI26" s="69">
        <v>0</v>
      </c>
      <c r="AJ26" s="69">
        <v>0</v>
      </c>
      <c r="AK26" s="69">
        <v>0</v>
      </c>
      <c r="AL26" s="69">
        <v>0</v>
      </c>
      <c r="AM26" s="69">
        <v>0</v>
      </c>
      <c r="AN26" s="69">
        <v>0</v>
      </c>
      <c r="AO26" s="69">
        <v>0</v>
      </c>
      <c r="AP26" s="69">
        <v>0</v>
      </c>
      <c r="AQ26" s="69">
        <v>0</v>
      </c>
      <c r="AR26" s="69">
        <v>0</v>
      </c>
      <c r="AS26" s="69">
        <v>0</v>
      </c>
      <c r="AT26" s="69">
        <v>1</v>
      </c>
      <c r="AU26" s="69">
        <v>0</v>
      </c>
      <c r="AV26" s="69">
        <v>0</v>
      </c>
      <c r="AW26" s="69">
        <v>0</v>
      </c>
      <c r="AX26" s="69">
        <v>0</v>
      </c>
      <c r="AY26" s="69">
        <v>0</v>
      </c>
      <c r="AZ26" s="69">
        <v>0</v>
      </c>
      <c r="BA26" s="69">
        <f t="shared" si="0"/>
        <v>1</v>
      </c>
      <c r="BB26" s="75">
        <f t="shared" si="1"/>
        <v>6.0606060606060606E-3</v>
      </c>
      <c r="BC26" s="25" t="s">
        <v>279</v>
      </c>
    </row>
    <row r="27" spans="1:55" s="25" customFormat="1" ht="12.5" hidden="1">
      <c r="A27" s="29" t="s">
        <v>258</v>
      </c>
      <c r="B27" s="29" t="s">
        <v>259</v>
      </c>
      <c r="C27" s="69">
        <v>0</v>
      </c>
      <c r="D27" s="69">
        <v>0</v>
      </c>
      <c r="E27" s="69">
        <v>0</v>
      </c>
      <c r="F27" s="69">
        <v>0</v>
      </c>
      <c r="G27" s="69">
        <v>0</v>
      </c>
      <c r="H27" s="28">
        <v>0</v>
      </c>
      <c r="I27" s="69">
        <v>0</v>
      </c>
      <c r="J27" s="73">
        <v>1</v>
      </c>
      <c r="K27" s="73">
        <v>1</v>
      </c>
      <c r="L27" s="72">
        <v>0</v>
      </c>
      <c r="M27" s="68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  <c r="AI27" s="69">
        <v>0</v>
      </c>
      <c r="AJ27" s="69">
        <v>0</v>
      </c>
      <c r="AK27" s="69">
        <v>0</v>
      </c>
      <c r="AL27" s="69">
        <v>0</v>
      </c>
      <c r="AM27" s="69">
        <v>0</v>
      </c>
      <c r="AN27" s="69">
        <v>1</v>
      </c>
      <c r="AO27" s="69">
        <v>0</v>
      </c>
      <c r="AP27" s="69">
        <v>0</v>
      </c>
      <c r="AQ27" s="69">
        <v>0</v>
      </c>
      <c r="AR27" s="69">
        <v>0</v>
      </c>
      <c r="AS27" s="69">
        <v>0</v>
      </c>
      <c r="AT27" s="69">
        <v>0</v>
      </c>
      <c r="AU27" s="69">
        <v>0</v>
      </c>
      <c r="AV27" s="69">
        <v>0</v>
      </c>
      <c r="AW27" s="69">
        <v>0</v>
      </c>
      <c r="AX27" s="69">
        <v>0</v>
      </c>
      <c r="AY27" s="69">
        <v>0</v>
      </c>
      <c r="AZ27" s="69">
        <v>0</v>
      </c>
      <c r="BA27" s="69">
        <f t="shared" si="0"/>
        <v>3</v>
      </c>
      <c r="BB27" s="75">
        <f t="shared" si="1"/>
        <v>1.8181818181818181E-2</v>
      </c>
      <c r="BC27" s="25" t="s">
        <v>279</v>
      </c>
    </row>
    <row r="28" spans="1:55" s="25" customFormat="1" ht="12.5" hidden="1">
      <c r="A28" s="30" t="s">
        <v>205</v>
      </c>
      <c r="B28" s="29" t="s">
        <v>219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28">
        <v>0</v>
      </c>
      <c r="I28" s="69">
        <v>0</v>
      </c>
      <c r="J28" s="73">
        <v>1</v>
      </c>
      <c r="K28" s="73">
        <v>1</v>
      </c>
      <c r="L28" s="72">
        <v>0</v>
      </c>
      <c r="M28" s="68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1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  <c r="AI28" s="69">
        <v>0</v>
      </c>
      <c r="AJ28" s="69">
        <v>0</v>
      </c>
      <c r="AK28" s="69">
        <v>0</v>
      </c>
      <c r="AL28" s="69">
        <v>0</v>
      </c>
      <c r="AM28" s="69">
        <v>0</v>
      </c>
      <c r="AN28" s="69">
        <v>1</v>
      </c>
      <c r="AO28" s="69">
        <v>0</v>
      </c>
      <c r="AP28" s="69">
        <v>0</v>
      </c>
      <c r="AQ28" s="69">
        <v>0</v>
      </c>
      <c r="AR28" s="69">
        <v>0</v>
      </c>
      <c r="AS28" s="69">
        <v>0</v>
      </c>
      <c r="AT28" s="69">
        <v>0</v>
      </c>
      <c r="AU28" s="69">
        <v>0</v>
      </c>
      <c r="AV28" s="69">
        <v>0</v>
      </c>
      <c r="AW28" s="69">
        <v>0</v>
      </c>
      <c r="AX28" s="69">
        <v>0</v>
      </c>
      <c r="AY28" s="69">
        <v>0</v>
      </c>
      <c r="AZ28" s="69">
        <v>0</v>
      </c>
      <c r="BA28" s="69">
        <f t="shared" si="0"/>
        <v>4</v>
      </c>
      <c r="BB28" s="75">
        <f t="shared" si="1"/>
        <v>2.4242424242424242E-2</v>
      </c>
      <c r="BC28" s="25" t="s">
        <v>279</v>
      </c>
    </row>
    <row r="29" spans="1:55" s="25" customFormat="1" ht="12.5" hidden="1">
      <c r="A29" s="29" t="s">
        <v>262</v>
      </c>
      <c r="B29" s="29" t="s">
        <v>263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28">
        <v>0</v>
      </c>
      <c r="I29" s="69">
        <v>0</v>
      </c>
      <c r="J29" s="73">
        <v>1</v>
      </c>
      <c r="K29" s="73">
        <v>1</v>
      </c>
      <c r="L29" s="72">
        <v>0</v>
      </c>
      <c r="M29" s="68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  <c r="AI29" s="69">
        <v>0</v>
      </c>
      <c r="AJ29" s="69">
        <v>0</v>
      </c>
      <c r="AK29" s="69">
        <v>0</v>
      </c>
      <c r="AL29" s="69">
        <v>0</v>
      </c>
      <c r="AM29" s="69">
        <v>0</v>
      </c>
      <c r="AN29" s="69">
        <v>1</v>
      </c>
      <c r="AO29" s="69">
        <v>0</v>
      </c>
      <c r="AP29" s="69">
        <v>0</v>
      </c>
      <c r="AQ29" s="69">
        <v>0</v>
      </c>
      <c r="AR29" s="69">
        <v>0</v>
      </c>
      <c r="AS29" s="69">
        <v>0</v>
      </c>
      <c r="AT29" s="69">
        <v>0</v>
      </c>
      <c r="AU29" s="69">
        <v>0</v>
      </c>
      <c r="AV29" s="69">
        <v>0</v>
      </c>
      <c r="AW29" s="69">
        <v>0</v>
      </c>
      <c r="AX29" s="69">
        <v>0</v>
      </c>
      <c r="AY29" s="69">
        <v>0</v>
      </c>
      <c r="AZ29" s="69">
        <v>0</v>
      </c>
      <c r="BA29" s="69">
        <f t="shared" si="0"/>
        <v>3</v>
      </c>
      <c r="BB29" s="75">
        <f t="shared" si="1"/>
        <v>1.8181818181818181E-2</v>
      </c>
      <c r="BC29" s="25" t="s">
        <v>279</v>
      </c>
    </row>
    <row r="30" spans="1:55" s="25" customFormat="1" ht="12.5" hidden="1">
      <c r="A30" s="29" t="s">
        <v>217</v>
      </c>
      <c r="B30" s="29" t="s">
        <v>264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28">
        <v>0</v>
      </c>
      <c r="I30" s="69">
        <v>0</v>
      </c>
      <c r="J30" s="73">
        <v>1</v>
      </c>
      <c r="K30" s="73">
        <v>1</v>
      </c>
      <c r="L30" s="72">
        <v>0</v>
      </c>
      <c r="M30" s="68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1</v>
      </c>
      <c r="AG30" s="69">
        <v>0</v>
      </c>
      <c r="AH30" s="69">
        <v>0</v>
      </c>
      <c r="AI30" s="69">
        <v>0</v>
      </c>
      <c r="AJ30" s="69">
        <v>0</v>
      </c>
      <c r="AK30" s="69">
        <v>0</v>
      </c>
      <c r="AL30" s="69">
        <v>0</v>
      </c>
      <c r="AM30" s="69">
        <v>0</v>
      </c>
      <c r="AN30" s="69">
        <v>1</v>
      </c>
      <c r="AO30" s="69">
        <v>0</v>
      </c>
      <c r="AP30" s="69">
        <v>0</v>
      </c>
      <c r="AQ30" s="69">
        <v>0</v>
      </c>
      <c r="AR30" s="69">
        <v>0</v>
      </c>
      <c r="AS30" s="69">
        <v>0</v>
      </c>
      <c r="AT30" s="69">
        <v>0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69">
        <v>0</v>
      </c>
      <c r="BA30" s="69">
        <f t="shared" si="0"/>
        <v>4</v>
      </c>
      <c r="BB30" s="75">
        <f t="shared" si="1"/>
        <v>2.4242424242424242E-2</v>
      </c>
      <c r="BC30" s="25" t="s">
        <v>279</v>
      </c>
    </row>
    <row r="31" spans="1:55" s="25" customFormat="1" ht="12.5" hidden="1">
      <c r="A31" s="30" t="s">
        <v>247</v>
      </c>
      <c r="B31" s="27" t="s">
        <v>248</v>
      </c>
      <c r="C31" s="69">
        <v>0</v>
      </c>
      <c r="D31" s="69">
        <v>0</v>
      </c>
      <c r="E31" s="69">
        <v>0</v>
      </c>
      <c r="F31" s="69">
        <v>0</v>
      </c>
      <c r="G31" s="69">
        <v>0</v>
      </c>
      <c r="H31" s="28">
        <v>0</v>
      </c>
      <c r="I31" s="69">
        <v>0</v>
      </c>
      <c r="J31" s="28">
        <v>0</v>
      </c>
      <c r="K31" s="28">
        <v>0</v>
      </c>
      <c r="L31" s="72">
        <v>0</v>
      </c>
      <c r="M31" s="68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1</v>
      </c>
      <c r="U31" s="69">
        <v>0</v>
      </c>
      <c r="V31" s="69">
        <v>0</v>
      </c>
      <c r="W31" s="69">
        <v>1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  <c r="AI31" s="69">
        <v>0</v>
      </c>
      <c r="AJ31" s="69">
        <v>0</v>
      </c>
      <c r="AK31" s="69">
        <v>0</v>
      </c>
      <c r="AL31" s="69">
        <v>0</v>
      </c>
      <c r="AM31" s="69">
        <v>0</v>
      </c>
      <c r="AN31" s="69">
        <v>0</v>
      </c>
      <c r="AO31" s="69">
        <v>0</v>
      </c>
      <c r="AP31" s="69">
        <v>0</v>
      </c>
      <c r="AQ31" s="69">
        <v>0</v>
      </c>
      <c r="AR31" s="69">
        <v>0</v>
      </c>
      <c r="AS31" s="69">
        <v>0</v>
      </c>
      <c r="AT31" s="69">
        <v>0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f t="shared" si="0"/>
        <v>2</v>
      </c>
      <c r="BB31" s="75">
        <f t="shared" si="1"/>
        <v>1.2121212121212121E-2</v>
      </c>
      <c r="BC31" s="25" t="s">
        <v>279</v>
      </c>
    </row>
    <row r="32" spans="1:55" s="25" customFormat="1" ht="12.5" hidden="1">
      <c r="A32" s="30" t="s">
        <v>249</v>
      </c>
      <c r="B32" s="27" t="s">
        <v>250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28">
        <v>0</v>
      </c>
      <c r="I32" s="69">
        <v>0</v>
      </c>
      <c r="J32" s="28">
        <v>0</v>
      </c>
      <c r="K32" s="28">
        <v>0</v>
      </c>
      <c r="L32" s="72">
        <v>0</v>
      </c>
      <c r="M32" s="68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1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69">
        <v>0</v>
      </c>
      <c r="AH32" s="69">
        <v>0</v>
      </c>
      <c r="AI32" s="69">
        <v>0</v>
      </c>
      <c r="AJ32" s="69">
        <v>0</v>
      </c>
      <c r="AK32" s="69">
        <v>0</v>
      </c>
      <c r="AL32" s="69">
        <v>0</v>
      </c>
      <c r="AM32" s="69">
        <v>0</v>
      </c>
      <c r="AN32" s="69">
        <v>0</v>
      </c>
      <c r="AO32" s="69">
        <v>0</v>
      </c>
      <c r="AP32" s="69">
        <v>0</v>
      </c>
      <c r="AQ32" s="69">
        <v>0</v>
      </c>
      <c r="AR32" s="69">
        <v>0</v>
      </c>
      <c r="AS32" s="69">
        <v>0</v>
      </c>
      <c r="AT32" s="69">
        <v>1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f t="shared" si="0"/>
        <v>2</v>
      </c>
      <c r="BB32" s="75">
        <f t="shared" si="1"/>
        <v>1.2121212121212121E-2</v>
      </c>
      <c r="BC32" s="25" t="s">
        <v>279</v>
      </c>
    </row>
    <row r="33" spans="1:55" s="25" customFormat="1" ht="12.5" hidden="1">
      <c r="A33" s="30" t="s">
        <v>201</v>
      </c>
      <c r="B33" s="27" t="s">
        <v>202</v>
      </c>
      <c r="C33" s="69">
        <v>0</v>
      </c>
      <c r="D33" s="69">
        <v>0</v>
      </c>
      <c r="E33" s="69">
        <v>0</v>
      </c>
      <c r="F33" s="69">
        <v>0</v>
      </c>
      <c r="G33" s="69">
        <v>0</v>
      </c>
      <c r="H33" s="28">
        <v>0</v>
      </c>
      <c r="I33" s="69">
        <v>0</v>
      </c>
      <c r="J33" s="28">
        <v>0</v>
      </c>
      <c r="K33" s="28">
        <v>0</v>
      </c>
      <c r="L33" s="72">
        <v>0</v>
      </c>
      <c r="M33" s="68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1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0</v>
      </c>
      <c r="AC33" s="69">
        <v>0</v>
      </c>
      <c r="AD33" s="69">
        <v>0</v>
      </c>
      <c r="AE33" s="69">
        <v>0</v>
      </c>
      <c r="AF33" s="69">
        <v>0</v>
      </c>
      <c r="AG33" s="69">
        <v>1</v>
      </c>
      <c r="AH33" s="69">
        <v>0</v>
      </c>
      <c r="AI33" s="69">
        <v>1</v>
      </c>
      <c r="AJ33" s="69">
        <v>0</v>
      </c>
      <c r="AK33" s="69">
        <v>0</v>
      </c>
      <c r="AL33" s="69">
        <v>0</v>
      </c>
      <c r="AM33" s="69">
        <v>0</v>
      </c>
      <c r="AN33" s="69">
        <v>1</v>
      </c>
      <c r="AO33" s="69">
        <v>0</v>
      </c>
      <c r="AP33" s="69">
        <v>0</v>
      </c>
      <c r="AQ33" s="69">
        <v>0</v>
      </c>
      <c r="AR33" s="69">
        <v>0</v>
      </c>
      <c r="AS33" s="69">
        <v>0</v>
      </c>
      <c r="AT33" s="69">
        <v>0</v>
      </c>
      <c r="AU33" s="69">
        <v>0</v>
      </c>
      <c r="AV33" s="69">
        <v>0</v>
      </c>
      <c r="AW33" s="69">
        <v>0</v>
      </c>
      <c r="AX33" s="69">
        <v>0</v>
      </c>
      <c r="AY33" s="69">
        <v>0</v>
      </c>
      <c r="AZ33" s="69">
        <v>0</v>
      </c>
      <c r="BA33" s="69">
        <f t="shared" si="0"/>
        <v>4</v>
      </c>
      <c r="BB33" s="75">
        <f t="shared" si="1"/>
        <v>2.4242424242424242E-2</v>
      </c>
      <c r="BC33" s="25" t="s">
        <v>279</v>
      </c>
    </row>
    <row r="34" spans="1:55" s="25" customFormat="1" ht="12.5" hidden="1">
      <c r="A34" s="30" t="s">
        <v>199</v>
      </c>
      <c r="B34" s="29" t="s">
        <v>254</v>
      </c>
      <c r="C34" s="69">
        <v>0</v>
      </c>
      <c r="D34" s="69">
        <v>0</v>
      </c>
      <c r="E34" s="69">
        <v>0</v>
      </c>
      <c r="F34" s="69">
        <v>0</v>
      </c>
      <c r="G34" s="69">
        <v>0</v>
      </c>
      <c r="H34" s="28">
        <v>0</v>
      </c>
      <c r="I34" s="73">
        <v>1</v>
      </c>
      <c r="J34" s="28">
        <v>0</v>
      </c>
      <c r="K34" s="28">
        <v>0</v>
      </c>
      <c r="L34" s="72">
        <v>0</v>
      </c>
      <c r="M34" s="68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69">
        <v>0</v>
      </c>
      <c r="U34" s="69">
        <v>0</v>
      </c>
      <c r="V34" s="69">
        <v>0</v>
      </c>
      <c r="W34" s="69">
        <v>0</v>
      </c>
      <c r="X34" s="69">
        <v>0</v>
      </c>
      <c r="Y34" s="69">
        <v>0</v>
      </c>
      <c r="Z34" s="69">
        <v>0</v>
      </c>
      <c r="AA34" s="69">
        <v>0</v>
      </c>
      <c r="AB34" s="69">
        <v>0</v>
      </c>
      <c r="AC34" s="69">
        <v>0</v>
      </c>
      <c r="AD34" s="69">
        <v>0</v>
      </c>
      <c r="AE34" s="69">
        <v>0</v>
      </c>
      <c r="AF34" s="69">
        <v>0</v>
      </c>
      <c r="AG34" s="69">
        <v>0</v>
      </c>
      <c r="AH34" s="69">
        <v>0</v>
      </c>
      <c r="AI34" s="69">
        <v>0</v>
      </c>
      <c r="AJ34" s="69">
        <v>0</v>
      </c>
      <c r="AK34" s="69">
        <v>0</v>
      </c>
      <c r="AL34" s="69">
        <v>0</v>
      </c>
      <c r="AM34" s="69">
        <v>0</v>
      </c>
      <c r="AN34" s="69">
        <v>1</v>
      </c>
      <c r="AO34" s="69">
        <v>0</v>
      </c>
      <c r="AP34" s="69">
        <v>0</v>
      </c>
      <c r="AQ34" s="69">
        <v>0</v>
      </c>
      <c r="AR34" s="69">
        <v>0</v>
      </c>
      <c r="AS34" s="69">
        <v>0</v>
      </c>
      <c r="AT34" s="69">
        <v>0</v>
      </c>
      <c r="AU34" s="69">
        <v>0</v>
      </c>
      <c r="AV34" s="69">
        <v>0</v>
      </c>
      <c r="AW34" s="69">
        <v>0</v>
      </c>
      <c r="AX34" s="69">
        <v>0</v>
      </c>
      <c r="AY34" s="69">
        <v>0</v>
      </c>
      <c r="AZ34" s="69">
        <v>0</v>
      </c>
      <c r="BA34" s="69">
        <f t="shared" si="0"/>
        <v>2</v>
      </c>
      <c r="BB34" s="75">
        <f t="shared" si="1"/>
        <v>1.2121212121212121E-2</v>
      </c>
      <c r="BC34" s="25" t="s">
        <v>279</v>
      </c>
    </row>
    <row r="35" spans="1:55" s="25" customFormat="1" ht="12.5" hidden="1">
      <c r="A35" s="30" t="s">
        <v>199</v>
      </c>
      <c r="B35" s="29" t="s">
        <v>222</v>
      </c>
      <c r="C35" s="69">
        <v>0</v>
      </c>
      <c r="D35" s="69">
        <v>0</v>
      </c>
      <c r="E35" s="69">
        <v>0</v>
      </c>
      <c r="F35" s="69">
        <v>0</v>
      </c>
      <c r="G35" s="69">
        <v>0</v>
      </c>
      <c r="H35" s="28">
        <v>0</v>
      </c>
      <c r="I35" s="73">
        <v>1</v>
      </c>
      <c r="J35" s="28">
        <v>0</v>
      </c>
      <c r="K35" s="28">
        <v>0</v>
      </c>
      <c r="L35" s="72">
        <v>0</v>
      </c>
      <c r="M35" s="68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69">
        <v>0</v>
      </c>
      <c r="AC35" s="69">
        <v>0</v>
      </c>
      <c r="AD35" s="69">
        <v>0</v>
      </c>
      <c r="AE35" s="69">
        <v>0</v>
      </c>
      <c r="AF35" s="69">
        <v>0</v>
      </c>
      <c r="AG35" s="69">
        <v>0</v>
      </c>
      <c r="AH35" s="69">
        <v>0</v>
      </c>
      <c r="AI35" s="69">
        <v>0</v>
      </c>
      <c r="AJ35" s="69">
        <v>0</v>
      </c>
      <c r="AK35" s="69">
        <v>0</v>
      </c>
      <c r="AL35" s="69">
        <v>0</v>
      </c>
      <c r="AM35" s="69">
        <v>0</v>
      </c>
      <c r="AN35" s="69">
        <v>1</v>
      </c>
      <c r="AO35" s="69">
        <v>0</v>
      </c>
      <c r="AP35" s="69">
        <v>0</v>
      </c>
      <c r="AQ35" s="69">
        <v>0</v>
      </c>
      <c r="AR35" s="69">
        <v>0</v>
      </c>
      <c r="AS35" s="69">
        <v>0</v>
      </c>
      <c r="AT35" s="69">
        <v>0</v>
      </c>
      <c r="AU35" s="69">
        <v>0</v>
      </c>
      <c r="AV35" s="69">
        <v>0</v>
      </c>
      <c r="AW35" s="69">
        <v>0</v>
      </c>
      <c r="AX35" s="69">
        <v>0</v>
      </c>
      <c r="AY35" s="69">
        <v>0</v>
      </c>
      <c r="AZ35" s="69">
        <v>0</v>
      </c>
      <c r="BA35" s="69">
        <f t="shared" si="0"/>
        <v>2</v>
      </c>
      <c r="BB35" s="75">
        <f t="shared" si="1"/>
        <v>1.2121212121212121E-2</v>
      </c>
      <c r="BC35" s="25" t="s">
        <v>279</v>
      </c>
    </row>
    <row r="36" spans="1:55" s="25" customFormat="1" ht="12.5" hidden="1">
      <c r="A36" s="30" t="s">
        <v>199</v>
      </c>
      <c r="B36" s="29" t="s">
        <v>256</v>
      </c>
      <c r="C36" s="69">
        <v>0</v>
      </c>
      <c r="D36" s="69">
        <v>0</v>
      </c>
      <c r="E36" s="69">
        <v>0</v>
      </c>
      <c r="F36" s="69">
        <v>0</v>
      </c>
      <c r="G36" s="69">
        <v>0</v>
      </c>
      <c r="H36" s="28">
        <v>0</v>
      </c>
      <c r="I36" s="73">
        <v>1</v>
      </c>
      <c r="J36" s="28">
        <v>0</v>
      </c>
      <c r="K36" s="28">
        <v>0</v>
      </c>
      <c r="L36" s="72">
        <v>0</v>
      </c>
      <c r="M36" s="68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69">
        <v>0</v>
      </c>
      <c r="U36" s="69">
        <v>0</v>
      </c>
      <c r="V36" s="69">
        <v>0</v>
      </c>
      <c r="W36" s="69">
        <v>0</v>
      </c>
      <c r="X36" s="69">
        <v>0</v>
      </c>
      <c r="Y36" s="69">
        <v>0</v>
      </c>
      <c r="Z36" s="69">
        <v>0</v>
      </c>
      <c r="AA36" s="69">
        <v>0</v>
      </c>
      <c r="AB36" s="69">
        <v>0</v>
      </c>
      <c r="AC36" s="69">
        <v>0</v>
      </c>
      <c r="AD36" s="69">
        <v>0</v>
      </c>
      <c r="AE36" s="69">
        <v>0</v>
      </c>
      <c r="AF36" s="69">
        <v>0</v>
      </c>
      <c r="AG36" s="69">
        <v>0</v>
      </c>
      <c r="AH36" s="69">
        <v>0</v>
      </c>
      <c r="AI36" s="69">
        <v>0</v>
      </c>
      <c r="AJ36" s="69">
        <v>0</v>
      </c>
      <c r="AK36" s="69">
        <v>0</v>
      </c>
      <c r="AL36" s="69">
        <v>0</v>
      </c>
      <c r="AM36" s="69">
        <v>0</v>
      </c>
      <c r="AN36" s="69">
        <v>1</v>
      </c>
      <c r="AO36" s="69">
        <v>0</v>
      </c>
      <c r="AP36" s="69">
        <v>0</v>
      </c>
      <c r="AQ36" s="69">
        <v>0</v>
      </c>
      <c r="AR36" s="69">
        <v>0</v>
      </c>
      <c r="AS36" s="69">
        <v>0</v>
      </c>
      <c r="AT36" s="69">
        <v>0</v>
      </c>
      <c r="AU36" s="69">
        <v>0</v>
      </c>
      <c r="AV36" s="69">
        <v>0</v>
      </c>
      <c r="AW36" s="69">
        <v>0</v>
      </c>
      <c r="AX36" s="69">
        <v>0</v>
      </c>
      <c r="AY36" s="69">
        <v>0</v>
      </c>
      <c r="AZ36" s="69">
        <v>0</v>
      </c>
      <c r="BA36" s="69">
        <f t="shared" si="0"/>
        <v>2</v>
      </c>
      <c r="BB36" s="75">
        <f t="shared" si="1"/>
        <v>1.2121212121212121E-2</v>
      </c>
      <c r="BC36" s="25" t="s">
        <v>279</v>
      </c>
    </row>
    <row r="37" spans="1:55" s="25" customFormat="1" ht="12.5" hidden="1">
      <c r="A37" s="30" t="s">
        <v>199</v>
      </c>
      <c r="B37" s="29" t="s">
        <v>223</v>
      </c>
      <c r="C37" s="69">
        <v>0</v>
      </c>
      <c r="D37" s="69">
        <v>0</v>
      </c>
      <c r="E37" s="69">
        <v>0</v>
      </c>
      <c r="F37" s="69">
        <v>0</v>
      </c>
      <c r="G37" s="69">
        <v>0</v>
      </c>
      <c r="H37" s="28">
        <v>0</v>
      </c>
      <c r="I37" s="73">
        <v>1</v>
      </c>
      <c r="J37" s="28">
        <v>0</v>
      </c>
      <c r="K37" s="28">
        <v>0</v>
      </c>
      <c r="L37" s="72">
        <v>0</v>
      </c>
      <c r="M37" s="68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69">
        <v>0</v>
      </c>
      <c r="U37" s="69">
        <v>0</v>
      </c>
      <c r="V37" s="69">
        <v>0</v>
      </c>
      <c r="W37" s="69">
        <v>0</v>
      </c>
      <c r="X37" s="69">
        <v>0</v>
      </c>
      <c r="Y37" s="69">
        <v>0</v>
      </c>
      <c r="Z37" s="69">
        <v>0</v>
      </c>
      <c r="AA37" s="69">
        <v>0</v>
      </c>
      <c r="AB37" s="69">
        <v>0</v>
      </c>
      <c r="AC37" s="69">
        <v>0</v>
      </c>
      <c r="AD37" s="69">
        <v>0</v>
      </c>
      <c r="AE37" s="69">
        <v>0</v>
      </c>
      <c r="AF37" s="69">
        <v>0</v>
      </c>
      <c r="AG37" s="69">
        <v>0</v>
      </c>
      <c r="AH37" s="69">
        <v>0</v>
      </c>
      <c r="AI37" s="69">
        <v>0</v>
      </c>
      <c r="AJ37" s="69">
        <v>0</v>
      </c>
      <c r="AK37" s="69">
        <v>0</v>
      </c>
      <c r="AL37" s="69">
        <v>0</v>
      </c>
      <c r="AM37" s="69">
        <v>0</v>
      </c>
      <c r="AN37" s="69">
        <v>1</v>
      </c>
      <c r="AO37" s="69">
        <v>0</v>
      </c>
      <c r="AP37" s="69">
        <v>0</v>
      </c>
      <c r="AQ37" s="69">
        <v>0</v>
      </c>
      <c r="AR37" s="69">
        <v>0</v>
      </c>
      <c r="AS37" s="69">
        <v>0</v>
      </c>
      <c r="AT37" s="69">
        <v>0</v>
      </c>
      <c r="AU37" s="69">
        <v>0</v>
      </c>
      <c r="AV37" s="69">
        <v>0</v>
      </c>
      <c r="AW37" s="69">
        <v>0</v>
      </c>
      <c r="AX37" s="69">
        <v>0</v>
      </c>
      <c r="AY37" s="69">
        <v>0</v>
      </c>
      <c r="AZ37" s="69">
        <v>0</v>
      </c>
      <c r="BA37" s="69">
        <f t="shared" si="0"/>
        <v>2</v>
      </c>
      <c r="BB37" s="75">
        <f t="shared" si="1"/>
        <v>1.2121212121212121E-2</v>
      </c>
      <c r="BC37" s="25" t="s">
        <v>279</v>
      </c>
    </row>
    <row r="38" spans="1:55" s="25" customFormat="1" ht="12.5" hidden="1">
      <c r="A38" s="29" t="s">
        <v>237</v>
      </c>
      <c r="B38" s="29" t="s">
        <v>238</v>
      </c>
      <c r="C38" s="69">
        <v>0</v>
      </c>
      <c r="D38" s="69">
        <v>0</v>
      </c>
      <c r="E38" s="69">
        <v>0</v>
      </c>
      <c r="F38" s="69">
        <v>0</v>
      </c>
      <c r="G38" s="69">
        <v>0</v>
      </c>
      <c r="H38" s="28">
        <v>0</v>
      </c>
      <c r="I38" s="69">
        <v>0</v>
      </c>
      <c r="J38" s="73">
        <v>1</v>
      </c>
      <c r="K38" s="73">
        <v>1</v>
      </c>
      <c r="L38" s="72">
        <v>0</v>
      </c>
      <c r="M38" s="68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69">
        <v>0</v>
      </c>
      <c r="AC38" s="69">
        <v>0</v>
      </c>
      <c r="AD38" s="69">
        <v>0</v>
      </c>
      <c r="AE38" s="69">
        <v>0</v>
      </c>
      <c r="AF38" s="69">
        <v>0</v>
      </c>
      <c r="AG38" s="69">
        <v>0</v>
      </c>
      <c r="AH38" s="69">
        <v>0</v>
      </c>
      <c r="AI38" s="69">
        <v>0</v>
      </c>
      <c r="AJ38" s="69">
        <v>1</v>
      </c>
      <c r="AK38" s="69">
        <v>0</v>
      </c>
      <c r="AL38" s="69">
        <v>0</v>
      </c>
      <c r="AM38" s="69">
        <v>0</v>
      </c>
      <c r="AN38" s="69">
        <v>0</v>
      </c>
      <c r="AO38" s="69">
        <v>0</v>
      </c>
      <c r="AP38" s="69">
        <v>0</v>
      </c>
      <c r="AQ38" s="69">
        <v>0</v>
      </c>
      <c r="AR38" s="69">
        <v>0</v>
      </c>
      <c r="AS38" s="69">
        <v>0</v>
      </c>
      <c r="AT38" s="69">
        <v>0</v>
      </c>
      <c r="AU38" s="69">
        <v>0</v>
      </c>
      <c r="AV38" s="69">
        <v>0</v>
      </c>
      <c r="AW38" s="69">
        <v>0</v>
      </c>
      <c r="AX38" s="69">
        <v>0</v>
      </c>
      <c r="AY38" s="69">
        <v>0</v>
      </c>
      <c r="AZ38" s="69">
        <v>0</v>
      </c>
      <c r="BA38" s="69">
        <f t="shared" si="0"/>
        <v>3</v>
      </c>
      <c r="BB38" s="75">
        <f t="shared" si="1"/>
        <v>1.8181818181818181E-2</v>
      </c>
      <c r="BC38" s="25" t="s">
        <v>279</v>
      </c>
    </row>
    <row r="39" spans="1:55" s="25" customFormat="1" ht="12.5" hidden="1">
      <c r="A39" s="30" t="s">
        <v>213</v>
      </c>
      <c r="B39" s="29" t="s">
        <v>214</v>
      </c>
      <c r="C39" s="69">
        <v>0</v>
      </c>
      <c r="D39" s="69">
        <v>0</v>
      </c>
      <c r="E39" s="69">
        <v>0</v>
      </c>
      <c r="F39" s="69">
        <v>0</v>
      </c>
      <c r="G39" s="69">
        <v>0</v>
      </c>
      <c r="H39" s="28">
        <v>0</v>
      </c>
      <c r="I39" s="69">
        <v>0</v>
      </c>
      <c r="J39" s="28">
        <v>0</v>
      </c>
      <c r="K39" s="28">
        <v>0</v>
      </c>
      <c r="L39" s="72">
        <v>0</v>
      </c>
      <c r="M39" s="68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1</v>
      </c>
      <c r="X39" s="69">
        <v>0</v>
      </c>
      <c r="Y39" s="69">
        <v>0</v>
      </c>
      <c r="Z39" s="69">
        <v>0</v>
      </c>
      <c r="AA39" s="69">
        <v>0</v>
      </c>
      <c r="AB39" s="69">
        <v>0</v>
      </c>
      <c r="AC39" s="69">
        <v>0</v>
      </c>
      <c r="AD39" s="69">
        <v>1</v>
      </c>
      <c r="AE39" s="69">
        <v>0</v>
      </c>
      <c r="AF39" s="69">
        <v>0</v>
      </c>
      <c r="AG39" s="69">
        <v>0</v>
      </c>
      <c r="AH39" s="69">
        <v>0</v>
      </c>
      <c r="AI39" s="69">
        <v>0</v>
      </c>
      <c r="AJ39" s="69">
        <v>0</v>
      </c>
      <c r="AK39" s="69">
        <v>1</v>
      </c>
      <c r="AL39" s="69">
        <v>0</v>
      </c>
      <c r="AM39" s="69">
        <v>0</v>
      </c>
      <c r="AN39" s="69">
        <v>0</v>
      </c>
      <c r="AO39" s="69">
        <v>0</v>
      </c>
      <c r="AP39" s="69">
        <v>0</v>
      </c>
      <c r="AQ39" s="69">
        <v>0</v>
      </c>
      <c r="AR39" s="69">
        <v>0</v>
      </c>
      <c r="AS39" s="69">
        <v>0</v>
      </c>
      <c r="AT39" s="69">
        <v>1</v>
      </c>
      <c r="AU39" s="69">
        <v>0</v>
      </c>
      <c r="AV39" s="69">
        <v>0</v>
      </c>
      <c r="AW39" s="69">
        <v>0</v>
      </c>
      <c r="AX39" s="69">
        <v>0</v>
      </c>
      <c r="AY39" s="69">
        <v>0</v>
      </c>
      <c r="AZ39" s="69">
        <v>0</v>
      </c>
      <c r="BA39" s="69">
        <f t="shared" si="0"/>
        <v>4</v>
      </c>
      <c r="BB39" s="75">
        <f t="shared" si="1"/>
        <v>2.4242424242424242E-2</v>
      </c>
      <c r="BC39" s="25" t="s">
        <v>279</v>
      </c>
    </row>
    <row r="40" spans="1:55" s="25" customFormat="1" ht="12.5" hidden="1">
      <c r="A40" s="30" t="s">
        <v>207</v>
      </c>
      <c r="B40" s="29" t="s">
        <v>274</v>
      </c>
      <c r="C40" s="69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72">
        <v>0</v>
      </c>
      <c r="M40" s="68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  <c r="AD40" s="69">
        <v>0</v>
      </c>
      <c r="AE40" s="69">
        <v>1</v>
      </c>
      <c r="AF40" s="69">
        <v>0</v>
      </c>
      <c r="AG40" s="69">
        <v>0</v>
      </c>
      <c r="AH40" s="69">
        <v>0</v>
      </c>
      <c r="AI40" s="69">
        <v>0</v>
      </c>
      <c r="AJ40" s="69">
        <v>0</v>
      </c>
      <c r="AK40" s="69">
        <v>0</v>
      </c>
      <c r="AL40" s="69">
        <v>0</v>
      </c>
      <c r="AM40" s="69">
        <v>0</v>
      </c>
      <c r="AN40" s="69">
        <v>0</v>
      </c>
      <c r="AO40" s="69">
        <v>0</v>
      </c>
      <c r="AP40" s="69">
        <v>0</v>
      </c>
      <c r="AQ40" s="69">
        <v>0</v>
      </c>
      <c r="AR40" s="69">
        <v>0</v>
      </c>
      <c r="AS40" s="69">
        <v>0</v>
      </c>
      <c r="AT40" s="69">
        <v>0</v>
      </c>
      <c r="AU40" s="69">
        <v>0</v>
      </c>
      <c r="AV40" s="69">
        <v>0</v>
      </c>
      <c r="AW40" s="69">
        <v>0</v>
      </c>
      <c r="AX40" s="69">
        <v>0</v>
      </c>
      <c r="AY40" s="69">
        <v>0</v>
      </c>
      <c r="AZ40" s="69">
        <v>0</v>
      </c>
      <c r="BA40" s="69">
        <f t="shared" si="0"/>
        <v>1</v>
      </c>
      <c r="BB40" s="75">
        <f t="shared" si="1"/>
        <v>6.0606060606060606E-3</v>
      </c>
      <c r="BC40" s="25" t="s">
        <v>279</v>
      </c>
    </row>
    <row r="41" spans="1:55" s="25" customFormat="1" ht="12.5" hidden="1">
      <c r="A41" s="29" t="s">
        <v>253</v>
      </c>
      <c r="B41" s="29" t="s">
        <v>272</v>
      </c>
      <c r="C41" s="69">
        <v>0</v>
      </c>
      <c r="D41" s="69">
        <v>0</v>
      </c>
      <c r="E41" s="69">
        <v>1</v>
      </c>
      <c r="F41" s="69">
        <v>0</v>
      </c>
      <c r="G41" s="69">
        <v>0</v>
      </c>
      <c r="H41" s="28">
        <v>0</v>
      </c>
      <c r="I41" s="69">
        <v>0</v>
      </c>
      <c r="J41" s="28">
        <v>0</v>
      </c>
      <c r="K41" s="28">
        <v>0</v>
      </c>
      <c r="L41" s="72">
        <v>0</v>
      </c>
      <c r="M41" s="68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  <c r="AD41" s="69">
        <v>0</v>
      </c>
      <c r="AE41" s="69">
        <v>0</v>
      </c>
      <c r="AF41" s="69">
        <v>0</v>
      </c>
      <c r="AG41" s="69">
        <v>0</v>
      </c>
      <c r="AH41" s="69">
        <v>0</v>
      </c>
      <c r="AI41" s="69">
        <v>0</v>
      </c>
      <c r="AJ41" s="69">
        <v>0</v>
      </c>
      <c r="AK41" s="69">
        <v>0</v>
      </c>
      <c r="AL41" s="69">
        <v>0</v>
      </c>
      <c r="AM41" s="69">
        <v>0</v>
      </c>
      <c r="AN41" s="69">
        <v>0</v>
      </c>
      <c r="AO41" s="69">
        <v>0</v>
      </c>
      <c r="AP41" s="69">
        <v>0</v>
      </c>
      <c r="AQ41" s="69">
        <v>0</v>
      </c>
      <c r="AR41" s="69">
        <v>0</v>
      </c>
      <c r="AS41" s="69">
        <v>0</v>
      </c>
      <c r="AT41" s="69">
        <v>0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f t="shared" si="0"/>
        <v>1</v>
      </c>
      <c r="BB41" s="75">
        <f t="shared" si="1"/>
        <v>6.0606060606060606E-3</v>
      </c>
      <c r="BC41" s="25" t="s">
        <v>279</v>
      </c>
    </row>
    <row r="42" spans="1:55" s="25" customFormat="1" ht="12.5" hidden="1">
      <c r="A42" s="30" t="s">
        <v>253</v>
      </c>
      <c r="B42" s="29" t="s">
        <v>215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28">
        <v>0</v>
      </c>
      <c r="I42" s="69">
        <v>0</v>
      </c>
      <c r="J42" s="28">
        <v>0</v>
      </c>
      <c r="K42" s="28">
        <v>0</v>
      </c>
      <c r="L42" s="72">
        <v>0</v>
      </c>
      <c r="M42" s="68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69">
        <v>0</v>
      </c>
      <c r="U42" s="69">
        <v>0</v>
      </c>
      <c r="V42" s="69">
        <v>0</v>
      </c>
      <c r="W42" s="69">
        <v>0</v>
      </c>
      <c r="X42" s="69">
        <v>0</v>
      </c>
      <c r="Y42" s="69">
        <v>0</v>
      </c>
      <c r="Z42" s="69">
        <v>0</v>
      </c>
      <c r="AA42" s="69">
        <v>0</v>
      </c>
      <c r="AB42" s="69">
        <v>0</v>
      </c>
      <c r="AC42" s="69">
        <v>0</v>
      </c>
      <c r="AD42" s="69">
        <v>0</v>
      </c>
      <c r="AE42" s="69">
        <v>0</v>
      </c>
      <c r="AF42" s="69">
        <v>0</v>
      </c>
      <c r="AG42" s="69">
        <v>0</v>
      </c>
      <c r="AH42" s="69">
        <v>0</v>
      </c>
      <c r="AI42" s="69">
        <v>0</v>
      </c>
      <c r="AJ42" s="69">
        <v>0</v>
      </c>
      <c r="AK42" s="69">
        <v>0</v>
      </c>
      <c r="AL42" s="69">
        <v>0</v>
      </c>
      <c r="AM42" s="69">
        <v>1</v>
      </c>
      <c r="AN42" s="69">
        <v>0</v>
      </c>
      <c r="AO42" s="69">
        <v>0</v>
      </c>
      <c r="AP42" s="69">
        <v>0</v>
      </c>
      <c r="AQ42" s="69">
        <v>0</v>
      </c>
      <c r="AR42" s="69">
        <v>0</v>
      </c>
      <c r="AS42" s="69">
        <v>0</v>
      </c>
      <c r="AT42" s="69">
        <v>0</v>
      </c>
      <c r="AU42" s="69">
        <v>0</v>
      </c>
      <c r="AV42" s="69">
        <v>0</v>
      </c>
      <c r="AW42" s="69">
        <v>0</v>
      </c>
      <c r="AX42" s="69">
        <v>0</v>
      </c>
      <c r="AY42" s="69">
        <v>0</v>
      </c>
      <c r="AZ42" s="69">
        <v>0</v>
      </c>
      <c r="BA42" s="69">
        <f t="shared" si="0"/>
        <v>1</v>
      </c>
      <c r="BB42" s="75">
        <f t="shared" si="1"/>
        <v>6.0606060606060606E-3</v>
      </c>
      <c r="BC42" s="25" t="s">
        <v>279</v>
      </c>
    </row>
    <row r="43" spans="1:55" s="25" customFormat="1" ht="12.5" hidden="1">
      <c r="A43" s="30" t="s">
        <v>193</v>
      </c>
      <c r="B43" s="29" t="s">
        <v>218</v>
      </c>
      <c r="C43" s="69">
        <v>0</v>
      </c>
      <c r="D43" s="69">
        <v>0</v>
      </c>
      <c r="E43" s="69">
        <v>0</v>
      </c>
      <c r="F43" s="69">
        <v>0</v>
      </c>
      <c r="G43" s="69">
        <v>0</v>
      </c>
      <c r="H43" s="28">
        <v>0</v>
      </c>
      <c r="I43" s="69">
        <v>0</v>
      </c>
      <c r="J43" s="28">
        <v>0</v>
      </c>
      <c r="K43" s="28">
        <v>0</v>
      </c>
      <c r="L43" s="72">
        <v>0</v>
      </c>
      <c r="M43" s="68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AL43" s="69">
        <v>0</v>
      </c>
      <c r="AM43" s="69">
        <v>0</v>
      </c>
      <c r="AN43" s="69">
        <v>1</v>
      </c>
      <c r="AO43" s="69">
        <v>0</v>
      </c>
      <c r="AP43" s="69">
        <v>0</v>
      </c>
      <c r="AQ43" s="69">
        <v>0</v>
      </c>
      <c r="AR43" s="69">
        <v>0</v>
      </c>
      <c r="AS43" s="69">
        <v>0</v>
      </c>
      <c r="AT43" s="69">
        <v>0</v>
      </c>
      <c r="AU43" s="69">
        <v>0</v>
      </c>
      <c r="AV43" s="69">
        <v>0</v>
      </c>
      <c r="AW43" s="69">
        <v>0</v>
      </c>
      <c r="AX43" s="69">
        <v>0</v>
      </c>
      <c r="AY43" s="69">
        <v>0</v>
      </c>
      <c r="AZ43" s="69">
        <v>0</v>
      </c>
      <c r="BA43" s="69">
        <f t="shared" si="0"/>
        <v>1</v>
      </c>
      <c r="BB43" s="75">
        <f t="shared" si="1"/>
        <v>6.0606060606060606E-3</v>
      </c>
      <c r="BC43" s="25" t="s">
        <v>279</v>
      </c>
    </row>
    <row r="44" spans="1:55" s="25" customFormat="1" ht="12.5" hidden="1">
      <c r="A44" s="30" t="s">
        <v>193</v>
      </c>
      <c r="B44" s="29" t="s">
        <v>216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28">
        <v>0</v>
      </c>
      <c r="I44" s="69">
        <v>0</v>
      </c>
      <c r="J44" s="28">
        <v>0</v>
      </c>
      <c r="K44" s="28">
        <v>0</v>
      </c>
      <c r="L44" s="72">
        <v>0</v>
      </c>
      <c r="M44" s="68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69">
        <v>0</v>
      </c>
      <c r="U44" s="69">
        <v>0</v>
      </c>
      <c r="V44" s="69">
        <v>0</v>
      </c>
      <c r="W44" s="69">
        <v>0</v>
      </c>
      <c r="X44" s="69">
        <v>0</v>
      </c>
      <c r="Y44" s="69">
        <v>0</v>
      </c>
      <c r="Z44" s="69">
        <v>0</v>
      </c>
      <c r="AA44" s="69">
        <v>0</v>
      </c>
      <c r="AB44" s="69">
        <v>0</v>
      </c>
      <c r="AC44" s="69">
        <v>0</v>
      </c>
      <c r="AD44" s="69">
        <v>0</v>
      </c>
      <c r="AE44" s="69">
        <v>0</v>
      </c>
      <c r="AF44" s="69">
        <v>0</v>
      </c>
      <c r="AG44" s="69">
        <v>0</v>
      </c>
      <c r="AH44" s="69">
        <v>0</v>
      </c>
      <c r="AI44" s="69">
        <v>0</v>
      </c>
      <c r="AJ44" s="69">
        <v>0</v>
      </c>
      <c r="AK44" s="69">
        <v>0</v>
      </c>
      <c r="AL44" s="69">
        <v>0</v>
      </c>
      <c r="AM44" s="69">
        <v>0</v>
      </c>
      <c r="AN44" s="69">
        <v>1</v>
      </c>
      <c r="AO44" s="69">
        <v>0</v>
      </c>
      <c r="AP44" s="69">
        <v>0</v>
      </c>
      <c r="AQ44" s="69">
        <v>0</v>
      </c>
      <c r="AR44" s="69">
        <v>0</v>
      </c>
      <c r="AS44" s="69">
        <v>0</v>
      </c>
      <c r="AT44" s="69">
        <v>0</v>
      </c>
      <c r="AU44" s="69">
        <v>0</v>
      </c>
      <c r="AV44" s="69">
        <v>0</v>
      </c>
      <c r="AW44" s="69">
        <v>0</v>
      </c>
      <c r="AX44" s="69">
        <v>0</v>
      </c>
      <c r="AY44" s="69">
        <v>0</v>
      </c>
      <c r="AZ44" s="69">
        <v>0</v>
      </c>
      <c r="BA44" s="69">
        <f t="shared" si="0"/>
        <v>1</v>
      </c>
      <c r="BB44" s="75">
        <f t="shared" si="1"/>
        <v>6.0606060606060606E-3</v>
      </c>
      <c r="BC44" s="25" t="s">
        <v>279</v>
      </c>
    </row>
    <row r="45" spans="1:55" s="25" customFormat="1" ht="12.5" hidden="1">
      <c r="A45" s="30" t="s">
        <v>199</v>
      </c>
      <c r="B45" s="27" t="s">
        <v>200</v>
      </c>
      <c r="C45" s="69">
        <v>0</v>
      </c>
      <c r="D45" s="69">
        <v>0</v>
      </c>
      <c r="E45" s="69">
        <v>0</v>
      </c>
      <c r="F45" s="69">
        <v>0</v>
      </c>
      <c r="G45" s="69">
        <v>0</v>
      </c>
      <c r="H45" s="28">
        <v>0</v>
      </c>
      <c r="I45" s="69">
        <v>0</v>
      </c>
      <c r="J45" s="28">
        <v>0</v>
      </c>
      <c r="K45" s="28">
        <v>0</v>
      </c>
      <c r="L45" s="72">
        <v>0</v>
      </c>
      <c r="M45" s="68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69">
        <v>1</v>
      </c>
      <c r="U45" s="69">
        <v>0</v>
      </c>
      <c r="V45" s="69">
        <v>0</v>
      </c>
      <c r="W45" s="69">
        <v>0</v>
      </c>
      <c r="X45" s="69">
        <v>0</v>
      </c>
      <c r="Y45" s="69">
        <v>0</v>
      </c>
      <c r="Z45" s="69">
        <v>0</v>
      </c>
      <c r="AA45" s="69">
        <v>0</v>
      </c>
      <c r="AB45" s="69">
        <v>0</v>
      </c>
      <c r="AC45" s="69">
        <v>0</v>
      </c>
      <c r="AD45" s="69">
        <v>0</v>
      </c>
      <c r="AE45" s="69">
        <v>0</v>
      </c>
      <c r="AF45" s="69">
        <v>0</v>
      </c>
      <c r="AG45" s="69">
        <v>0</v>
      </c>
      <c r="AH45" s="69">
        <v>1</v>
      </c>
      <c r="AI45" s="69">
        <v>0</v>
      </c>
      <c r="AJ45" s="69">
        <v>0</v>
      </c>
      <c r="AK45" s="69">
        <v>0</v>
      </c>
      <c r="AL45" s="69">
        <v>0</v>
      </c>
      <c r="AM45" s="69">
        <v>0</v>
      </c>
      <c r="AN45" s="69">
        <v>0</v>
      </c>
      <c r="AO45" s="69">
        <v>0</v>
      </c>
      <c r="AP45" s="69">
        <v>0</v>
      </c>
      <c r="AQ45" s="69">
        <v>0</v>
      </c>
      <c r="AR45" s="69">
        <v>0</v>
      </c>
      <c r="AS45" s="69">
        <v>0</v>
      </c>
      <c r="AT45" s="69">
        <v>0</v>
      </c>
      <c r="AU45" s="69">
        <v>0</v>
      </c>
      <c r="AV45" s="69">
        <v>0</v>
      </c>
      <c r="AW45" s="69">
        <v>0</v>
      </c>
      <c r="AX45" s="69">
        <v>0</v>
      </c>
      <c r="AY45" s="69">
        <v>0</v>
      </c>
      <c r="AZ45" s="69">
        <v>0</v>
      </c>
      <c r="BA45" s="69">
        <f t="shared" si="0"/>
        <v>2</v>
      </c>
      <c r="BB45" s="75">
        <f t="shared" si="1"/>
        <v>1.2121212121212121E-2</v>
      </c>
      <c r="BC45" s="25" t="s">
        <v>279</v>
      </c>
    </row>
    <row r="46" spans="1:55" s="25" customFormat="1" ht="12.5" hidden="1">
      <c r="A46" s="30" t="s">
        <v>217</v>
      </c>
      <c r="B46" s="29" t="s">
        <v>255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28">
        <v>0</v>
      </c>
      <c r="I46" s="69">
        <v>0</v>
      </c>
      <c r="J46" s="28">
        <v>0</v>
      </c>
      <c r="K46" s="28">
        <v>0</v>
      </c>
      <c r="L46" s="72">
        <v>0</v>
      </c>
      <c r="M46" s="68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69">
        <v>0</v>
      </c>
      <c r="T46" s="69">
        <v>0</v>
      </c>
      <c r="U46" s="69">
        <v>0</v>
      </c>
      <c r="V46" s="69">
        <v>0</v>
      </c>
      <c r="W46" s="69">
        <v>0</v>
      </c>
      <c r="X46" s="69">
        <v>0</v>
      </c>
      <c r="Y46" s="69">
        <v>0</v>
      </c>
      <c r="Z46" s="69">
        <v>0</v>
      </c>
      <c r="AA46" s="69">
        <v>0</v>
      </c>
      <c r="AB46" s="69">
        <v>0</v>
      </c>
      <c r="AC46" s="69">
        <v>0</v>
      </c>
      <c r="AD46" s="69">
        <v>0</v>
      </c>
      <c r="AE46" s="69">
        <v>0</v>
      </c>
      <c r="AF46" s="69">
        <v>0</v>
      </c>
      <c r="AG46" s="69">
        <v>0</v>
      </c>
      <c r="AH46" s="69">
        <v>0</v>
      </c>
      <c r="AI46" s="69">
        <v>0</v>
      </c>
      <c r="AJ46" s="69">
        <v>0</v>
      </c>
      <c r="AK46" s="69">
        <v>0</v>
      </c>
      <c r="AL46" s="69">
        <v>0</v>
      </c>
      <c r="AM46" s="69">
        <v>0</v>
      </c>
      <c r="AN46" s="69">
        <v>1</v>
      </c>
      <c r="AO46" s="69">
        <v>0</v>
      </c>
      <c r="AP46" s="69">
        <v>0</v>
      </c>
      <c r="AQ46" s="69">
        <v>0</v>
      </c>
      <c r="AR46" s="69">
        <v>0</v>
      </c>
      <c r="AS46" s="69">
        <v>0</v>
      </c>
      <c r="AT46" s="69">
        <v>0</v>
      </c>
      <c r="AU46" s="69">
        <v>0</v>
      </c>
      <c r="AV46" s="69">
        <v>0</v>
      </c>
      <c r="AW46" s="69">
        <v>0</v>
      </c>
      <c r="AX46" s="69">
        <v>0</v>
      </c>
      <c r="AY46" s="69">
        <v>0</v>
      </c>
      <c r="AZ46" s="69">
        <v>0</v>
      </c>
      <c r="BA46" s="69">
        <f t="shared" si="0"/>
        <v>1</v>
      </c>
      <c r="BB46" s="75">
        <f t="shared" si="1"/>
        <v>6.0606060606060606E-3</v>
      </c>
      <c r="BC46" s="25" t="s">
        <v>279</v>
      </c>
    </row>
    <row r="47" spans="1:55" s="25" customFormat="1" ht="12.75" customHeight="1">
      <c r="B47" s="33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193"/>
      <c r="AN47" s="66"/>
      <c r="AO47" s="66"/>
      <c r="AP47" s="66"/>
      <c r="AQ47" s="67"/>
      <c r="AR47" s="66"/>
      <c r="AS47" s="66"/>
      <c r="AT47" s="66"/>
      <c r="AU47" s="66"/>
      <c r="AV47" s="66"/>
      <c r="AW47" s="66"/>
      <c r="AX47" s="66"/>
      <c r="AY47" s="66"/>
      <c r="AZ47" s="66"/>
      <c r="BB47" s="198"/>
    </row>
    <row r="48" spans="1:55" s="25" customFormat="1" ht="12.75" customHeight="1">
      <c r="B48" s="33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193"/>
      <c r="AN48" s="66"/>
      <c r="AO48" s="66"/>
      <c r="AP48" s="66"/>
      <c r="AQ48" s="67"/>
      <c r="AR48" s="66"/>
      <c r="AS48" s="66"/>
      <c r="AT48" s="66"/>
      <c r="AU48" s="66"/>
      <c r="AV48" s="66"/>
      <c r="AW48" s="66"/>
      <c r="AX48" s="66"/>
      <c r="AY48" s="66"/>
      <c r="AZ48" s="66"/>
      <c r="BA48" s="71">
        <f>SUM(BA5:BA46)</f>
        <v>165</v>
      </c>
      <c r="BB48" s="199">
        <f>SUM(BB5:BB46)</f>
        <v>1.0000000000000004</v>
      </c>
    </row>
    <row r="49" spans="2:54" s="25" customFormat="1" ht="12.75" customHeight="1">
      <c r="B49" s="33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193"/>
      <c r="AN49" s="66"/>
      <c r="AO49" s="66"/>
      <c r="AP49" s="66"/>
      <c r="AQ49" s="67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78"/>
    </row>
    <row r="52" spans="2:54" hidden="1">
      <c r="AN52" s="132" t="s">
        <v>220</v>
      </c>
      <c r="AO52" s="196">
        <v>3.0303030303030304E-2</v>
      </c>
    </row>
    <row r="53" spans="2:54" hidden="1">
      <c r="AN53" s="134" t="s">
        <v>196</v>
      </c>
      <c r="AO53" s="196">
        <v>2.4242424242424242E-2</v>
      </c>
    </row>
    <row r="54" spans="2:54" hidden="1">
      <c r="AN54" s="134" t="s">
        <v>252</v>
      </c>
      <c r="AO54" s="196">
        <v>3.0303030303030304E-2</v>
      </c>
    </row>
    <row r="55" spans="2:54" hidden="1">
      <c r="AN55" s="134" t="s">
        <v>251</v>
      </c>
      <c r="AO55" s="196">
        <v>4.2424242424242427E-2</v>
      </c>
    </row>
    <row r="56" spans="2:54" hidden="1">
      <c r="AN56" s="134" t="s">
        <v>265</v>
      </c>
      <c r="AO56" s="196">
        <v>4.2424242424242427E-2</v>
      </c>
    </row>
    <row r="57" spans="2:54" hidden="1">
      <c r="AN57" s="134" t="s">
        <v>209</v>
      </c>
      <c r="AO57" s="196">
        <v>3.0303030303030304E-2</v>
      </c>
    </row>
    <row r="58" spans="2:54" hidden="1">
      <c r="AN58" s="138" t="s">
        <v>240</v>
      </c>
      <c r="AO58" s="196">
        <v>3.0303030303030304E-2</v>
      </c>
    </row>
    <row r="59" spans="2:54" hidden="1">
      <c r="AN59" s="134" t="s">
        <v>206</v>
      </c>
      <c r="AO59" s="196">
        <v>1.8181818181818181E-2</v>
      </c>
    </row>
    <row r="60" spans="2:54" hidden="1">
      <c r="AN60" s="134" t="s">
        <v>350</v>
      </c>
      <c r="AO60" s="196">
        <v>3.0303030303030304E-2</v>
      </c>
    </row>
    <row r="61" spans="2:54" hidden="1">
      <c r="AN61" s="134" t="s">
        <v>349</v>
      </c>
      <c r="AO61" s="196">
        <v>2.4242424242424242E-2</v>
      </c>
    </row>
    <row r="62" spans="2:54" hidden="1">
      <c r="AN62" s="134" t="s">
        <v>221</v>
      </c>
      <c r="AO62" s="196">
        <v>2.4242424242424242E-2</v>
      </c>
    </row>
    <row r="63" spans="2:54" hidden="1">
      <c r="AN63" s="138" t="s">
        <v>236</v>
      </c>
      <c r="AO63" s="196">
        <v>1.8181818181818181E-2</v>
      </c>
    </row>
    <row r="64" spans="2:54" hidden="1">
      <c r="AN64" s="138" t="s">
        <v>260</v>
      </c>
      <c r="AO64" s="196">
        <v>9.696969696969697E-2</v>
      </c>
    </row>
    <row r="65" spans="40:41" hidden="1">
      <c r="AN65" s="134" t="s">
        <v>212</v>
      </c>
      <c r="AO65" s="196">
        <v>3.0303030303030304E-2</v>
      </c>
    </row>
    <row r="66" spans="40:41" hidden="1">
      <c r="AN66" s="138" t="s">
        <v>351</v>
      </c>
      <c r="AO66" s="196">
        <v>3.6363636363636362E-2</v>
      </c>
    </row>
    <row r="67" spans="40:41" hidden="1">
      <c r="AN67" s="134" t="s">
        <v>200</v>
      </c>
      <c r="AO67" s="196">
        <v>3.6363636363636362E-2</v>
      </c>
    </row>
    <row r="68" spans="40:41" hidden="1">
      <c r="AN68" s="134" t="s">
        <v>346</v>
      </c>
      <c r="AO68" s="196">
        <v>4.2424242424242427E-2</v>
      </c>
    </row>
    <row r="69" spans="40:41" hidden="1">
      <c r="AN69" s="134" t="s">
        <v>211</v>
      </c>
      <c r="AO69" s="196">
        <v>4.2424242424242427E-2</v>
      </c>
    </row>
    <row r="70" spans="40:41" ht="15" hidden="1" thickBot="1">
      <c r="AN70" s="139" t="s">
        <v>288</v>
      </c>
      <c r="AO70" s="197">
        <v>4.8484848484848485E-2</v>
      </c>
    </row>
    <row r="71" spans="40:41" hidden="1"/>
    <row r="72" spans="40:41" hidden="1"/>
    <row r="73" spans="40:41" hidden="1"/>
    <row r="74" spans="40:41" hidden="1"/>
    <row r="87" spans="1:54" ht="15" thickBot="1"/>
    <row r="88" spans="1:54" ht="25.5" customHeight="1" thickBot="1">
      <c r="A88" s="236" t="s">
        <v>188</v>
      </c>
      <c r="B88" s="237" t="s">
        <v>189</v>
      </c>
      <c r="C88" s="238">
        <v>1</v>
      </c>
      <c r="D88" s="239">
        <v>2</v>
      </c>
      <c r="E88" s="239">
        <v>3</v>
      </c>
      <c r="F88" s="239">
        <v>4</v>
      </c>
      <c r="G88" s="239">
        <v>5</v>
      </c>
      <c r="H88" s="239">
        <v>6</v>
      </c>
      <c r="I88" s="239">
        <v>7</v>
      </c>
      <c r="J88" s="239">
        <v>8</v>
      </c>
      <c r="K88" s="239">
        <v>9</v>
      </c>
      <c r="L88" s="240">
        <v>10</v>
      </c>
      <c r="M88" s="238">
        <v>1</v>
      </c>
      <c r="N88" s="239">
        <v>2</v>
      </c>
      <c r="O88" s="239">
        <v>3</v>
      </c>
      <c r="P88" s="239">
        <v>4</v>
      </c>
      <c r="Q88" s="239">
        <v>5</v>
      </c>
      <c r="R88" s="239">
        <v>6</v>
      </c>
      <c r="S88" s="239">
        <v>7</v>
      </c>
      <c r="T88" s="239">
        <v>8</v>
      </c>
      <c r="U88" s="239">
        <v>9</v>
      </c>
      <c r="V88" s="239">
        <v>10</v>
      </c>
      <c r="W88" s="239">
        <v>11</v>
      </c>
      <c r="X88" s="239">
        <v>12</v>
      </c>
      <c r="Y88" s="239">
        <v>13</v>
      </c>
      <c r="Z88" s="239">
        <v>14</v>
      </c>
      <c r="AA88" s="239">
        <v>15</v>
      </c>
      <c r="AB88" s="240">
        <v>16</v>
      </c>
      <c r="AC88" s="238">
        <v>1</v>
      </c>
      <c r="AD88" s="239">
        <v>2</v>
      </c>
      <c r="AE88" s="239">
        <v>3</v>
      </c>
      <c r="AF88" s="239">
        <v>4</v>
      </c>
      <c r="AG88" s="239">
        <v>5</v>
      </c>
      <c r="AH88" s="239">
        <v>6</v>
      </c>
      <c r="AI88" s="239">
        <v>7</v>
      </c>
      <c r="AJ88" s="239">
        <v>8</v>
      </c>
      <c r="AK88" s="239">
        <v>9</v>
      </c>
      <c r="AL88" s="239">
        <v>10</v>
      </c>
      <c r="AM88" s="239">
        <v>11</v>
      </c>
      <c r="AN88" s="240">
        <v>12</v>
      </c>
      <c r="AO88" s="238">
        <v>1</v>
      </c>
      <c r="AP88" s="239">
        <v>2</v>
      </c>
      <c r="AQ88" s="239">
        <v>3</v>
      </c>
      <c r="AR88" s="239">
        <v>4</v>
      </c>
      <c r="AS88" s="239">
        <v>5</v>
      </c>
      <c r="AT88" s="239">
        <v>6</v>
      </c>
      <c r="AU88" s="239">
        <v>7</v>
      </c>
      <c r="AV88" s="239">
        <v>8</v>
      </c>
      <c r="AW88" s="239">
        <v>9</v>
      </c>
      <c r="AX88" s="239">
        <v>10</v>
      </c>
      <c r="AY88" s="239">
        <v>11</v>
      </c>
      <c r="AZ88" s="240">
        <v>12</v>
      </c>
      <c r="BA88" s="241" t="s">
        <v>6</v>
      </c>
      <c r="BB88" s="242" t="s">
        <v>41</v>
      </c>
    </row>
    <row r="89" spans="1:54" ht="25.5" customHeight="1">
      <c r="A89" s="222" t="s">
        <v>190</v>
      </c>
      <c r="B89" s="243" t="s">
        <v>220</v>
      </c>
      <c r="C89" s="126">
        <v>0</v>
      </c>
      <c r="D89" s="69">
        <v>0</v>
      </c>
      <c r="E89" s="69">
        <v>0</v>
      </c>
      <c r="F89" s="69">
        <v>0</v>
      </c>
      <c r="G89" s="69">
        <v>0</v>
      </c>
      <c r="H89" s="69">
        <v>0</v>
      </c>
      <c r="I89" s="69">
        <v>0</v>
      </c>
      <c r="J89" s="69">
        <v>0</v>
      </c>
      <c r="K89" s="69">
        <v>0</v>
      </c>
      <c r="L89" s="127">
        <v>0</v>
      </c>
      <c r="M89" s="126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0</v>
      </c>
      <c r="AA89" s="69">
        <v>0</v>
      </c>
      <c r="AB89" s="127">
        <v>0</v>
      </c>
      <c r="AC89" s="226">
        <v>0</v>
      </c>
      <c r="AD89" s="227">
        <v>0</v>
      </c>
      <c r="AE89" s="227">
        <v>0</v>
      </c>
      <c r="AF89" s="227">
        <v>0</v>
      </c>
      <c r="AG89" s="227">
        <v>1</v>
      </c>
      <c r="AH89" s="227">
        <v>1</v>
      </c>
      <c r="AI89" s="227">
        <v>0</v>
      </c>
      <c r="AJ89" s="227">
        <v>0</v>
      </c>
      <c r="AK89" s="227">
        <v>0</v>
      </c>
      <c r="AL89" s="227">
        <v>1</v>
      </c>
      <c r="AM89" s="227">
        <v>0</v>
      </c>
      <c r="AN89" s="228">
        <v>0</v>
      </c>
      <c r="AO89" s="226">
        <v>0</v>
      </c>
      <c r="AP89" s="227">
        <v>0</v>
      </c>
      <c r="AQ89" s="227">
        <v>1</v>
      </c>
      <c r="AR89" s="227">
        <v>0</v>
      </c>
      <c r="AS89" s="227">
        <v>0</v>
      </c>
      <c r="AT89" s="227">
        <v>0</v>
      </c>
      <c r="AU89" s="227">
        <v>0</v>
      </c>
      <c r="AV89" s="227">
        <v>0</v>
      </c>
      <c r="AW89" s="227">
        <v>0</v>
      </c>
      <c r="AX89" s="227">
        <v>0</v>
      </c>
      <c r="AY89" s="227">
        <v>0</v>
      </c>
      <c r="AZ89" s="228">
        <v>1</v>
      </c>
      <c r="BA89" s="232">
        <f t="shared" ref="BA89:BA107" si="2">SUM(C89:AZ89)</f>
        <v>5</v>
      </c>
      <c r="BB89" s="233">
        <f t="shared" ref="BB89:BB107" si="3">+BA89/((SUM($BA$5:$BA$46)))</f>
        <v>3.0303030303030304E-2</v>
      </c>
    </row>
    <row r="90" spans="1:54" ht="25.5" customHeight="1">
      <c r="A90" s="223" t="s">
        <v>195</v>
      </c>
      <c r="B90" s="246" t="s">
        <v>196</v>
      </c>
      <c r="C90" s="126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127">
        <v>0</v>
      </c>
      <c r="M90" s="126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69">
        <v>0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0</v>
      </c>
      <c r="AA90" s="69">
        <v>0</v>
      </c>
      <c r="AB90" s="127">
        <v>0</v>
      </c>
      <c r="AC90" s="226">
        <v>0</v>
      </c>
      <c r="AD90" s="227">
        <v>0</v>
      </c>
      <c r="AE90" s="227">
        <v>0</v>
      </c>
      <c r="AF90" s="227">
        <v>0</v>
      </c>
      <c r="AG90" s="227">
        <v>1</v>
      </c>
      <c r="AH90" s="227">
        <v>1</v>
      </c>
      <c r="AI90" s="227">
        <v>0</v>
      </c>
      <c r="AJ90" s="227">
        <v>0</v>
      </c>
      <c r="AK90" s="227">
        <v>0</v>
      </c>
      <c r="AL90" s="227">
        <v>1</v>
      </c>
      <c r="AM90" s="227">
        <v>0</v>
      </c>
      <c r="AN90" s="228">
        <v>0</v>
      </c>
      <c r="AO90" s="226">
        <v>0</v>
      </c>
      <c r="AP90" s="227">
        <v>0</v>
      </c>
      <c r="AQ90" s="227">
        <v>0</v>
      </c>
      <c r="AR90" s="227">
        <v>0</v>
      </c>
      <c r="AS90" s="227">
        <v>0</v>
      </c>
      <c r="AT90" s="227">
        <v>1</v>
      </c>
      <c r="AU90" s="227">
        <v>0</v>
      </c>
      <c r="AV90" s="227">
        <v>0</v>
      </c>
      <c r="AW90" s="227">
        <v>0</v>
      </c>
      <c r="AX90" s="227">
        <v>0</v>
      </c>
      <c r="AY90" s="227">
        <v>0</v>
      </c>
      <c r="AZ90" s="228">
        <v>0</v>
      </c>
      <c r="BA90" s="232">
        <f t="shared" si="2"/>
        <v>4</v>
      </c>
      <c r="BB90" s="233">
        <f t="shared" si="3"/>
        <v>2.4242424242424242E-2</v>
      </c>
    </row>
    <row r="91" spans="1:54" ht="25.5" customHeight="1">
      <c r="A91" s="223" t="s">
        <v>191</v>
      </c>
      <c r="B91" s="245" t="s">
        <v>252</v>
      </c>
      <c r="C91" s="126">
        <v>0</v>
      </c>
      <c r="D91" s="69">
        <v>0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127">
        <v>0</v>
      </c>
      <c r="M91" s="126">
        <v>0</v>
      </c>
      <c r="N91" s="69">
        <v>0</v>
      </c>
      <c r="O91" s="69">
        <v>0</v>
      </c>
      <c r="P91" s="69">
        <v>0</v>
      </c>
      <c r="Q91" s="69">
        <v>0</v>
      </c>
      <c r="R91" s="69">
        <v>0</v>
      </c>
      <c r="S91" s="69">
        <v>0</v>
      </c>
      <c r="T91" s="69">
        <v>0</v>
      </c>
      <c r="U91" s="69">
        <v>0</v>
      </c>
      <c r="V91" s="69">
        <v>0</v>
      </c>
      <c r="W91" s="69">
        <v>0</v>
      </c>
      <c r="X91" s="69">
        <v>0</v>
      </c>
      <c r="Y91" s="69">
        <v>0</v>
      </c>
      <c r="Z91" s="69">
        <v>0</v>
      </c>
      <c r="AA91" s="69">
        <v>0</v>
      </c>
      <c r="AB91" s="127">
        <v>0</v>
      </c>
      <c r="AC91" s="226">
        <v>0</v>
      </c>
      <c r="AD91" s="227">
        <v>0</v>
      </c>
      <c r="AE91" s="227">
        <v>0</v>
      </c>
      <c r="AF91" s="227">
        <v>0</v>
      </c>
      <c r="AG91" s="227">
        <v>1</v>
      </c>
      <c r="AH91" s="227">
        <v>1</v>
      </c>
      <c r="AI91" s="227">
        <v>0</v>
      </c>
      <c r="AJ91" s="227">
        <v>0</v>
      </c>
      <c r="AK91" s="227">
        <v>1</v>
      </c>
      <c r="AL91" s="227">
        <v>1</v>
      </c>
      <c r="AM91" s="227">
        <v>0</v>
      </c>
      <c r="AN91" s="228">
        <v>0</v>
      </c>
      <c r="AO91" s="226">
        <v>1</v>
      </c>
      <c r="AP91" s="227">
        <v>0</v>
      </c>
      <c r="AQ91" s="227">
        <v>0</v>
      </c>
      <c r="AR91" s="227">
        <v>0</v>
      </c>
      <c r="AS91" s="227">
        <v>0</v>
      </c>
      <c r="AT91" s="227">
        <v>0</v>
      </c>
      <c r="AU91" s="227">
        <v>0</v>
      </c>
      <c r="AV91" s="227">
        <v>0</v>
      </c>
      <c r="AW91" s="227">
        <v>0</v>
      </c>
      <c r="AX91" s="227">
        <v>0</v>
      </c>
      <c r="AY91" s="227">
        <v>0</v>
      </c>
      <c r="AZ91" s="228">
        <v>0</v>
      </c>
      <c r="BA91" s="232">
        <f t="shared" si="2"/>
        <v>5</v>
      </c>
      <c r="BB91" s="233">
        <f t="shared" si="3"/>
        <v>3.0303030303030304E-2</v>
      </c>
    </row>
    <row r="92" spans="1:54" ht="25.5" customHeight="1">
      <c r="A92" s="223" t="s">
        <v>207</v>
      </c>
      <c r="B92" s="245" t="s">
        <v>251</v>
      </c>
      <c r="C92" s="126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127">
        <v>0</v>
      </c>
      <c r="M92" s="126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69">
        <v>0</v>
      </c>
      <c r="T92" s="69">
        <v>0</v>
      </c>
      <c r="U92" s="69">
        <v>0</v>
      </c>
      <c r="V92" s="69">
        <v>0</v>
      </c>
      <c r="W92" s="69">
        <v>0</v>
      </c>
      <c r="X92" s="69">
        <v>0</v>
      </c>
      <c r="Y92" s="69">
        <v>0</v>
      </c>
      <c r="Z92" s="69">
        <v>0</v>
      </c>
      <c r="AA92" s="69">
        <v>0</v>
      </c>
      <c r="AB92" s="127">
        <v>0</v>
      </c>
      <c r="AC92" s="226">
        <v>0</v>
      </c>
      <c r="AD92" s="227">
        <v>1</v>
      </c>
      <c r="AE92" s="227">
        <v>0</v>
      </c>
      <c r="AF92" s="227">
        <v>1</v>
      </c>
      <c r="AG92" s="227">
        <v>1</v>
      </c>
      <c r="AH92" s="227">
        <v>1</v>
      </c>
      <c r="AI92" s="227">
        <v>0</v>
      </c>
      <c r="AJ92" s="227">
        <v>0</v>
      </c>
      <c r="AK92" s="227">
        <v>1</v>
      </c>
      <c r="AL92" s="227">
        <v>1</v>
      </c>
      <c r="AM92" s="227">
        <v>0</v>
      </c>
      <c r="AN92" s="228">
        <v>0</v>
      </c>
      <c r="AO92" s="226">
        <v>0</v>
      </c>
      <c r="AP92" s="227">
        <v>0</v>
      </c>
      <c r="AQ92" s="227">
        <v>0</v>
      </c>
      <c r="AR92" s="227">
        <v>0</v>
      </c>
      <c r="AS92" s="227">
        <v>1</v>
      </c>
      <c r="AT92" s="227">
        <v>0</v>
      </c>
      <c r="AU92" s="227">
        <v>0</v>
      </c>
      <c r="AV92" s="227">
        <v>0</v>
      </c>
      <c r="AW92" s="227">
        <v>0</v>
      </c>
      <c r="AX92" s="227">
        <v>0</v>
      </c>
      <c r="AY92" s="227">
        <v>0</v>
      </c>
      <c r="AZ92" s="228">
        <v>0</v>
      </c>
      <c r="BA92" s="232">
        <f t="shared" si="2"/>
        <v>7</v>
      </c>
      <c r="BB92" s="233">
        <f t="shared" si="3"/>
        <v>4.2424242424242427E-2</v>
      </c>
    </row>
    <row r="93" spans="1:54" ht="25.5" customHeight="1">
      <c r="A93" s="223" t="s">
        <v>343</v>
      </c>
      <c r="B93" s="245" t="s">
        <v>265</v>
      </c>
      <c r="C93" s="126">
        <v>0</v>
      </c>
      <c r="D93" s="69">
        <v>0</v>
      </c>
      <c r="E93" s="69">
        <v>0</v>
      </c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69">
        <v>0</v>
      </c>
      <c r="L93" s="127">
        <v>0</v>
      </c>
      <c r="M93" s="126">
        <v>0</v>
      </c>
      <c r="N93" s="69">
        <v>0</v>
      </c>
      <c r="O93" s="69">
        <v>0</v>
      </c>
      <c r="P93" s="69">
        <v>0</v>
      </c>
      <c r="Q93" s="69">
        <v>0</v>
      </c>
      <c r="R93" s="69">
        <v>0</v>
      </c>
      <c r="S93" s="69">
        <v>0</v>
      </c>
      <c r="T93" s="69">
        <v>0</v>
      </c>
      <c r="U93" s="69">
        <v>0</v>
      </c>
      <c r="V93" s="69">
        <v>0</v>
      </c>
      <c r="W93" s="69">
        <v>0</v>
      </c>
      <c r="X93" s="69">
        <v>0</v>
      </c>
      <c r="Y93" s="69">
        <v>0</v>
      </c>
      <c r="Z93" s="69">
        <v>0</v>
      </c>
      <c r="AA93" s="69">
        <v>0</v>
      </c>
      <c r="AB93" s="127">
        <v>0</v>
      </c>
      <c r="AC93" s="226">
        <v>0</v>
      </c>
      <c r="AD93" s="227">
        <v>1</v>
      </c>
      <c r="AE93" s="227">
        <v>0</v>
      </c>
      <c r="AF93" s="227">
        <v>1</v>
      </c>
      <c r="AG93" s="227">
        <v>1</v>
      </c>
      <c r="AH93" s="227">
        <v>1</v>
      </c>
      <c r="AI93" s="227">
        <v>0</v>
      </c>
      <c r="AJ93" s="227">
        <v>0</v>
      </c>
      <c r="AK93" s="227">
        <v>0</v>
      </c>
      <c r="AL93" s="227">
        <v>1</v>
      </c>
      <c r="AM93" s="227">
        <v>0</v>
      </c>
      <c r="AN93" s="228">
        <v>0</v>
      </c>
      <c r="AO93" s="226">
        <v>1</v>
      </c>
      <c r="AP93" s="227">
        <v>0</v>
      </c>
      <c r="AQ93" s="227">
        <v>0</v>
      </c>
      <c r="AR93" s="227">
        <v>0</v>
      </c>
      <c r="AS93" s="227">
        <v>0</v>
      </c>
      <c r="AT93" s="227">
        <v>0</v>
      </c>
      <c r="AU93" s="227">
        <v>0</v>
      </c>
      <c r="AV93" s="227">
        <v>0</v>
      </c>
      <c r="AW93" s="227">
        <v>0</v>
      </c>
      <c r="AX93" s="227">
        <v>0</v>
      </c>
      <c r="AY93" s="227">
        <v>0</v>
      </c>
      <c r="AZ93" s="228">
        <v>1</v>
      </c>
      <c r="BA93" s="232">
        <f t="shared" si="2"/>
        <v>7</v>
      </c>
      <c r="BB93" s="233">
        <f t="shared" si="3"/>
        <v>4.2424242424242427E-2</v>
      </c>
    </row>
    <row r="94" spans="1:54" ht="25.5" customHeight="1">
      <c r="A94" s="223" t="s">
        <v>208</v>
      </c>
      <c r="B94" s="245" t="s">
        <v>209</v>
      </c>
      <c r="C94" s="126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127">
        <v>0</v>
      </c>
      <c r="M94" s="126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69">
        <v>0</v>
      </c>
      <c r="T94" s="69">
        <v>0</v>
      </c>
      <c r="U94" s="69">
        <v>0</v>
      </c>
      <c r="V94" s="69">
        <v>0</v>
      </c>
      <c r="W94" s="69">
        <v>0</v>
      </c>
      <c r="X94" s="69">
        <v>0</v>
      </c>
      <c r="Y94" s="69">
        <v>0</v>
      </c>
      <c r="Z94" s="69">
        <v>0</v>
      </c>
      <c r="AA94" s="69">
        <v>0</v>
      </c>
      <c r="AB94" s="127">
        <v>0</v>
      </c>
      <c r="AC94" s="226">
        <v>0</v>
      </c>
      <c r="AD94" s="227">
        <v>1</v>
      </c>
      <c r="AE94" s="227">
        <v>0</v>
      </c>
      <c r="AF94" s="227">
        <v>1</v>
      </c>
      <c r="AG94" s="227">
        <v>1</v>
      </c>
      <c r="AH94" s="227">
        <v>1</v>
      </c>
      <c r="AI94" s="227">
        <v>0</v>
      </c>
      <c r="AJ94" s="227">
        <v>0</v>
      </c>
      <c r="AK94" s="227">
        <v>0</v>
      </c>
      <c r="AL94" s="227">
        <v>1</v>
      </c>
      <c r="AM94" s="227">
        <v>0</v>
      </c>
      <c r="AN94" s="228">
        <v>0</v>
      </c>
      <c r="AO94" s="226">
        <v>0</v>
      </c>
      <c r="AP94" s="227">
        <v>0</v>
      </c>
      <c r="AQ94" s="227">
        <v>0</v>
      </c>
      <c r="AR94" s="227">
        <v>0</v>
      </c>
      <c r="AS94" s="227">
        <v>0</v>
      </c>
      <c r="AT94" s="227">
        <v>0</v>
      </c>
      <c r="AU94" s="227">
        <v>0</v>
      </c>
      <c r="AV94" s="227">
        <v>0</v>
      </c>
      <c r="AW94" s="227">
        <v>0</v>
      </c>
      <c r="AX94" s="227">
        <v>0</v>
      </c>
      <c r="AY94" s="227">
        <v>0</v>
      </c>
      <c r="AZ94" s="228">
        <v>0</v>
      </c>
      <c r="BA94" s="232">
        <f t="shared" si="2"/>
        <v>5</v>
      </c>
      <c r="BB94" s="233">
        <f t="shared" si="3"/>
        <v>3.0303030303030304E-2</v>
      </c>
    </row>
    <row r="95" spans="1:54" ht="25.5" customHeight="1">
      <c r="A95" s="224" t="s">
        <v>239</v>
      </c>
      <c r="B95" s="245" t="s">
        <v>240</v>
      </c>
      <c r="C95" s="126">
        <v>0</v>
      </c>
      <c r="D95" s="69">
        <v>0</v>
      </c>
      <c r="E95" s="69">
        <v>0</v>
      </c>
      <c r="F95" s="69">
        <v>0</v>
      </c>
      <c r="G95" s="69">
        <v>0</v>
      </c>
      <c r="H95" s="69">
        <v>0</v>
      </c>
      <c r="I95" s="69">
        <v>0</v>
      </c>
      <c r="J95" s="69">
        <v>0</v>
      </c>
      <c r="K95" s="69">
        <v>0</v>
      </c>
      <c r="L95" s="127">
        <v>0</v>
      </c>
      <c r="M95" s="126">
        <v>0</v>
      </c>
      <c r="N95" s="69">
        <v>0</v>
      </c>
      <c r="O95" s="69">
        <v>0</v>
      </c>
      <c r="P95" s="69">
        <v>0</v>
      </c>
      <c r="Q95" s="69">
        <v>0</v>
      </c>
      <c r="R95" s="69">
        <v>0</v>
      </c>
      <c r="S95" s="69">
        <v>0</v>
      </c>
      <c r="T95" s="69">
        <v>0</v>
      </c>
      <c r="U95" s="69">
        <v>0</v>
      </c>
      <c r="V95" s="69">
        <v>0</v>
      </c>
      <c r="W95" s="69">
        <v>0</v>
      </c>
      <c r="X95" s="69">
        <v>0</v>
      </c>
      <c r="Y95" s="69">
        <v>0</v>
      </c>
      <c r="Z95" s="69">
        <v>0</v>
      </c>
      <c r="AA95" s="69">
        <v>0</v>
      </c>
      <c r="AB95" s="127">
        <v>0</v>
      </c>
      <c r="AC95" s="226">
        <v>0</v>
      </c>
      <c r="AD95" s="227">
        <v>0</v>
      </c>
      <c r="AE95" s="227">
        <v>0</v>
      </c>
      <c r="AF95" s="227">
        <v>0</v>
      </c>
      <c r="AG95" s="227">
        <v>1</v>
      </c>
      <c r="AH95" s="227">
        <v>1</v>
      </c>
      <c r="AI95" s="227">
        <v>0</v>
      </c>
      <c r="AJ95" s="227">
        <v>0</v>
      </c>
      <c r="AK95" s="227">
        <v>1</v>
      </c>
      <c r="AL95" s="227">
        <v>1</v>
      </c>
      <c r="AM95" s="227">
        <v>0</v>
      </c>
      <c r="AN95" s="228">
        <v>0</v>
      </c>
      <c r="AO95" s="226">
        <v>1</v>
      </c>
      <c r="AP95" s="227">
        <v>0</v>
      </c>
      <c r="AQ95" s="227">
        <v>0</v>
      </c>
      <c r="AR95" s="227">
        <v>0</v>
      </c>
      <c r="AS95" s="227">
        <v>0</v>
      </c>
      <c r="AT95" s="227">
        <v>0</v>
      </c>
      <c r="AU95" s="227">
        <v>0</v>
      </c>
      <c r="AV95" s="227">
        <v>0</v>
      </c>
      <c r="AW95" s="227">
        <v>0</v>
      </c>
      <c r="AX95" s="227">
        <v>0</v>
      </c>
      <c r="AY95" s="227">
        <v>0</v>
      </c>
      <c r="AZ95" s="228">
        <v>0</v>
      </c>
      <c r="BA95" s="232">
        <f t="shared" si="2"/>
        <v>5</v>
      </c>
      <c r="BB95" s="233">
        <f t="shared" si="3"/>
        <v>3.0303030303030304E-2</v>
      </c>
    </row>
    <row r="96" spans="1:54" ht="25.5" customHeight="1">
      <c r="A96" s="223" t="s">
        <v>205</v>
      </c>
      <c r="B96" s="246" t="s">
        <v>206</v>
      </c>
      <c r="C96" s="126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127">
        <v>0</v>
      </c>
      <c r="M96" s="126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0</v>
      </c>
      <c r="AA96" s="69">
        <v>0</v>
      </c>
      <c r="AB96" s="127">
        <v>0</v>
      </c>
      <c r="AC96" s="226">
        <v>0</v>
      </c>
      <c r="AD96" s="227">
        <v>0</v>
      </c>
      <c r="AE96" s="227">
        <v>0</v>
      </c>
      <c r="AF96" s="227">
        <v>0</v>
      </c>
      <c r="AG96" s="227">
        <v>1</v>
      </c>
      <c r="AH96" s="227">
        <v>1</v>
      </c>
      <c r="AI96" s="227">
        <v>0</v>
      </c>
      <c r="AJ96" s="227">
        <v>0</v>
      </c>
      <c r="AK96" s="227">
        <v>0</v>
      </c>
      <c r="AL96" s="227">
        <v>1</v>
      </c>
      <c r="AM96" s="227">
        <v>0</v>
      </c>
      <c r="AN96" s="228">
        <v>0</v>
      </c>
      <c r="AO96" s="226">
        <v>0</v>
      </c>
      <c r="AP96" s="227">
        <v>0</v>
      </c>
      <c r="AQ96" s="227">
        <v>0</v>
      </c>
      <c r="AR96" s="227">
        <v>0</v>
      </c>
      <c r="AS96" s="227">
        <v>0</v>
      </c>
      <c r="AT96" s="227">
        <v>0</v>
      </c>
      <c r="AU96" s="227">
        <v>0</v>
      </c>
      <c r="AV96" s="227">
        <v>0</v>
      </c>
      <c r="AW96" s="227">
        <v>0</v>
      </c>
      <c r="AX96" s="227">
        <v>0</v>
      </c>
      <c r="AY96" s="227">
        <v>0</v>
      </c>
      <c r="AZ96" s="228">
        <v>0</v>
      </c>
      <c r="BA96" s="232">
        <f t="shared" si="2"/>
        <v>3</v>
      </c>
      <c r="BB96" s="233">
        <f t="shared" si="3"/>
        <v>1.8181818181818181E-2</v>
      </c>
    </row>
    <row r="97" spans="1:54" ht="25.5" customHeight="1">
      <c r="A97" s="223" t="s">
        <v>191</v>
      </c>
      <c r="B97" s="246" t="s">
        <v>350</v>
      </c>
      <c r="C97" s="126">
        <v>0</v>
      </c>
      <c r="D97" s="69">
        <v>0</v>
      </c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69">
        <v>0</v>
      </c>
      <c r="L97" s="127">
        <v>0</v>
      </c>
      <c r="M97" s="126">
        <v>0</v>
      </c>
      <c r="N97" s="69">
        <v>0</v>
      </c>
      <c r="O97" s="69">
        <v>0</v>
      </c>
      <c r="P97" s="69">
        <v>0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0</v>
      </c>
      <c r="AA97" s="69">
        <v>0</v>
      </c>
      <c r="AB97" s="127">
        <v>0</v>
      </c>
      <c r="AC97" s="226">
        <v>0</v>
      </c>
      <c r="AD97" s="227">
        <v>0</v>
      </c>
      <c r="AE97" s="227">
        <v>0</v>
      </c>
      <c r="AF97" s="227">
        <v>0</v>
      </c>
      <c r="AG97" s="227">
        <v>1</v>
      </c>
      <c r="AH97" s="227">
        <v>1</v>
      </c>
      <c r="AI97" s="227">
        <v>0</v>
      </c>
      <c r="AJ97" s="227">
        <v>0</v>
      </c>
      <c r="AK97" s="227">
        <v>0</v>
      </c>
      <c r="AL97" s="227">
        <v>1</v>
      </c>
      <c r="AM97" s="227">
        <v>0</v>
      </c>
      <c r="AN97" s="228">
        <v>0</v>
      </c>
      <c r="AO97" s="226">
        <v>0</v>
      </c>
      <c r="AP97" s="227">
        <v>1</v>
      </c>
      <c r="AQ97" s="227">
        <v>0</v>
      </c>
      <c r="AR97" s="227">
        <v>0</v>
      </c>
      <c r="AS97" s="227">
        <v>0</v>
      </c>
      <c r="AT97" s="227">
        <v>0</v>
      </c>
      <c r="AU97" s="227">
        <v>0</v>
      </c>
      <c r="AV97" s="227">
        <v>0</v>
      </c>
      <c r="AW97" s="227">
        <v>1</v>
      </c>
      <c r="AX97" s="227">
        <v>0</v>
      </c>
      <c r="AY97" s="227">
        <v>0</v>
      </c>
      <c r="AZ97" s="228">
        <v>0</v>
      </c>
      <c r="BA97" s="232">
        <f t="shared" si="2"/>
        <v>5</v>
      </c>
      <c r="BB97" s="233">
        <f t="shared" si="3"/>
        <v>3.0303030303030304E-2</v>
      </c>
    </row>
    <row r="98" spans="1:54" ht="25.5" customHeight="1">
      <c r="A98" s="223" t="s">
        <v>348</v>
      </c>
      <c r="B98" s="245" t="s">
        <v>349</v>
      </c>
      <c r="C98" s="126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127">
        <v>0</v>
      </c>
      <c r="M98" s="126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69">
        <v>0</v>
      </c>
      <c r="T98" s="69">
        <v>0</v>
      </c>
      <c r="U98" s="69">
        <v>0</v>
      </c>
      <c r="V98" s="69">
        <v>0</v>
      </c>
      <c r="W98" s="69">
        <v>0</v>
      </c>
      <c r="X98" s="69">
        <v>0</v>
      </c>
      <c r="Y98" s="69">
        <v>0</v>
      </c>
      <c r="Z98" s="69">
        <v>0</v>
      </c>
      <c r="AA98" s="69">
        <v>0</v>
      </c>
      <c r="AB98" s="127">
        <v>0</v>
      </c>
      <c r="AC98" s="226">
        <v>0</v>
      </c>
      <c r="AD98" s="227">
        <v>0</v>
      </c>
      <c r="AE98" s="227">
        <v>0</v>
      </c>
      <c r="AF98" s="227">
        <v>0</v>
      </c>
      <c r="AG98" s="227">
        <v>1</v>
      </c>
      <c r="AH98" s="227">
        <v>1</v>
      </c>
      <c r="AI98" s="227">
        <v>0</v>
      </c>
      <c r="AJ98" s="227">
        <v>0</v>
      </c>
      <c r="AK98" s="227">
        <v>0</v>
      </c>
      <c r="AL98" s="227">
        <v>1</v>
      </c>
      <c r="AM98" s="227">
        <v>0</v>
      </c>
      <c r="AN98" s="228">
        <v>0</v>
      </c>
      <c r="AO98" s="226">
        <v>0</v>
      </c>
      <c r="AP98" s="227">
        <v>0</v>
      </c>
      <c r="AQ98" s="227">
        <v>0</v>
      </c>
      <c r="AR98" s="227">
        <v>0</v>
      </c>
      <c r="AS98" s="227">
        <v>1</v>
      </c>
      <c r="AT98" s="227">
        <v>0</v>
      </c>
      <c r="AU98" s="227">
        <v>0</v>
      </c>
      <c r="AV98" s="227">
        <v>0</v>
      </c>
      <c r="AW98" s="227">
        <v>0</v>
      </c>
      <c r="AX98" s="227">
        <v>0</v>
      </c>
      <c r="AY98" s="227">
        <v>0</v>
      </c>
      <c r="AZ98" s="228">
        <v>0</v>
      </c>
      <c r="BA98" s="232">
        <f t="shared" si="2"/>
        <v>4</v>
      </c>
      <c r="BB98" s="233">
        <f t="shared" si="3"/>
        <v>2.4242424242424242E-2</v>
      </c>
    </row>
    <row r="99" spans="1:54" ht="25.5" customHeight="1">
      <c r="A99" s="223" t="s">
        <v>195</v>
      </c>
      <c r="B99" s="245" t="s">
        <v>221</v>
      </c>
      <c r="C99" s="126">
        <v>0</v>
      </c>
      <c r="D99" s="69">
        <v>0</v>
      </c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0</v>
      </c>
      <c r="L99" s="127">
        <v>0</v>
      </c>
      <c r="M99" s="126">
        <v>0</v>
      </c>
      <c r="N99" s="69">
        <v>0</v>
      </c>
      <c r="O99" s="69">
        <v>0</v>
      </c>
      <c r="P99" s="69">
        <v>0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127">
        <v>0</v>
      </c>
      <c r="AC99" s="226">
        <v>1</v>
      </c>
      <c r="AD99" s="227">
        <v>0</v>
      </c>
      <c r="AE99" s="227">
        <v>0</v>
      </c>
      <c r="AF99" s="227">
        <v>0</v>
      </c>
      <c r="AG99" s="227">
        <v>1</v>
      </c>
      <c r="AH99" s="227">
        <v>1</v>
      </c>
      <c r="AI99" s="227">
        <v>0</v>
      </c>
      <c r="AJ99" s="227">
        <v>0</v>
      </c>
      <c r="AK99" s="227">
        <v>0</v>
      </c>
      <c r="AL99" s="227">
        <v>1</v>
      </c>
      <c r="AM99" s="227">
        <v>0</v>
      </c>
      <c r="AN99" s="228">
        <v>0</v>
      </c>
      <c r="AO99" s="226">
        <v>0</v>
      </c>
      <c r="AP99" s="227">
        <v>0</v>
      </c>
      <c r="AQ99" s="227">
        <v>0</v>
      </c>
      <c r="AR99" s="227">
        <v>0</v>
      </c>
      <c r="AS99" s="227">
        <v>0</v>
      </c>
      <c r="AT99" s="227">
        <v>0</v>
      </c>
      <c r="AU99" s="227">
        <v>0</v>
      </c>
      <c r="AV99" s="227">
        <v>0</v>
      </c>
      <c r="AW99" s="227">
        <v>0</v>
      </c>
      <c r="AX99" s="227">
        <v>0</v>
      </c>
      <c r="AY99" s="227">
        <v>0</v>
      </c>
      <c r="AZ99" s="228">
        <v>0</v>
      </c>
      <c r="BA99" s="232">
        <f t="shared" si="2"/>
        <v>4</v>
      </c>
      <c r="BB99" s="233">
        <f t="shared" si="3"/>
        <v>2.4242424242424242E-2</v>
      </c>
    </row>
    <row r="100" spans="1:54" ht="25.5" customHeight="1">
      <c r="A100" s="224" t="s">
        <v>267</v>
      </c>
      <c r="B100" s="245" t="s">
        <v>236</v>
      </c>
      <c r="C100" s="126">
        <v>0</v>
      </c>
      <c r="D100" s="69">
        <v>0</v>
      </c>
      <c r="E100" s="69">
        <v>0</v>
      </c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69">
        <v>0</v>
      </c>
      <c r="L100" s="127">
        <v>0</v>
      </c>
      <c r="M100" s="126">
        <v>0</v>
      </c>
      <c r="N100" s="69">
        <v>0</v>
      </c>
      <c r="O100" s="69">
        <v>0</v>
      </c>
      <c r="P100" s="69">
        <v>0</v>
      </c>
      <c r="Q100" s="69">
        <v>0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127">
        <v>0</v>
      </c>
      <c r="AC100" s="226">
        <v>0</v>
      </c>
      <c r="AD100" s="227">
        <v>0</v>
      </c>
      <c r="AE100" s="227">
        <v>0</v>
      </c>
      <c r="AF100" s="227">
        <v>0</v>
      </c>
      <c r="AG100" s="227">
        <v>1</v>
      </c>
      <c r="AH100" s="227">
        <v>1</v>
      </c>
      <c r="AI100" s="227">
        <v>0</v>
      </c>
      <c r="AJ100" s="227">
        <v>0</v>
      </c>
      <c r="AK100" s="227">
        <v>0</v>
      </c>
      <c r="AL100" s="227">
        <v>1</v>
      </c>
      <c r="AM100" s="227">
        <v>0</v>
      </c>
      <c r="AN100" s="228">
        <v>0</v>
      </c>
      <c r="AO100" s="226">
        <v>0</v>
      </c>
      <c r="AP100" s="227">
        <v>0</v>
      </c>
      <c r="AQ100" s="227">
        <v>0</v>
      </c>
      <c r="AR100" s="227">
        <v>0</v>
      </c>
      <c r="AS100" s="227">
        <v>0</v>
      </c>
      <c r="AT100" s="227">
        <v>0</v>
      </c>
      <c r="AU100" s="227">
        <v>0</v>
      </c>
      <c r="AV100" s="227">
        <v>0</v>
      </c>
      <c r="AW100" s="227">
        <v>0</v>
      </c>
      <c r="AX100" s="227">
        <v>0</v>
      </c>
      <c r="AY100" s="227">
        <v>0</v>
      </c>
      <c r="AZ100" s="228">
        <v>0</v>
      </c>
      <c r="BA100" s="232">
        <f t="shared" si="2"/>
        <v>3</v>
      </c>
      <c r="BB100" s="233">
        <f t="shared" si="3"/>
        <v>1.8181818181818181E-2</v>
      </c>
    </row>
    <row r="101" spans="1:54" ht="25.5" customHeight="1">
      <c r="A101" s="224" t="s">
        <v>260</v>
      </c>
      <c r="B101" s="245" t="s">
        <v>260</v>
      </c>
      <c r="C101" s="126">
        <v>0</v>
      </c>
      <c r="D101" s="69">
        <v>0</v>
      </c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69">
        <v>0</v>
      </c>
      <c r="L101" s="127">
        <v>0</v>
      </c>
      <c r="M101" s="126">
        <v>0</v>
      </c>
      <c r="N101" s="69">
        <v>0</v>
      </c>
      <c r="O101" s="69">
        <v>0</v>
      </c>
      <c r="P101" s="69">
        <v>0</v>
      </c>
      <c r="Q101" s="69">
        <v>0</v>
      </c>
      <c r="R101" s="69">
        <v>0</v>
      </c>
      <c r="S101" s="69">
        <v>0</v>
      </c>
      <c r="T101" s="69">
        <v>0</v>
      </c>
      <c r="U101" s="69">
        <v>0</v>
      </c>
      <c r="V101" s="69">
        <v>0</v>
      </c>
      <c r="W101" s="69">
        <v>0</v>
      </c>
      <c r="X101" s="69">
        <v>0</v>
      </c>
      <c r="Y101" s="69">
        <v>0</v>
      </c>
      <c r="Z101" s="69">
        <v>0</v>
      </c>
      <c r="AA101" s="69">
        <v>0</v>
      </c>
      <c r="AB101" s="127">
        <v>0</v>
      </c>
      <c r="AC101" s="226">
        <v>0</v>
      </c>
      <c r="AD101" s="227">
        <v>1</v>
      </c>
      <c r="AE101" s="227">
        <v>1</v>
      </c>
      <c r="AF101" s="227">
        <v>1</v>
      </c>
      <c r="AG101" s="227">
        <v>1</v>
      </c>
      <c r="AH101" s="227">
        <v>1</v>
      </c>
      <c r="AI101" s="227">
        <v>1</v>
      </c>
      <c r="AJ101" s="227">
        <v>1</v>
      </c>
      <c r="AK101" s="227">
        <v>0</v>
      </c>
      <c r="AL101" s="227">
        <v>1</v>
      </c>
      <c r="AM101" s="227">
        <v>1</v>
      </c>
      <c r="AN101" s="228">
        <v>1</v>
      </c>
      <c r="AO101" s="226">
        <v>0</v>
      </c>
      <c r="AP101" s="227">
        <v>1</v>
      </c>
      <c r="AQ101" s="227">
        <v>0</v>
      </c>
      <c r="AR101" s="227">
        <v>1</v>
      </c>
      <c r="AS101" s="227">
        <v>1</v>
      </c>
      <c r="AT101" s="227">
        <v>0</v>
      </c>
      <c r="AU101" s="227">
        <v>0</v>
      </c>
      <c r="AV101" s="227">
        <v>1</v>
      </c>
      <c r="AW101" s="227">
        <v>0</v>
      </c>
      <c r="AX101" s="227">
        <v>0</v>
      </c>
      <c r="AY101" s="227">
        <v>1</v>
      </c>
      <c r="AZ101" s="228">
        <v>1</v>
      </c>
      <c r="BA101" s="232">
        <f t="shared" si="2"/>
        <v>16</v>
      </c>
      <c r="BB101" s="233">
        <f t="shared" si="3"/>
        <v>9.696969696969697E-2</v>
      </c>
    </row>
    <row r="102" spans="1:54" ht="25.5" customHeight="1">
      <c r="A102" s="223" t="s">
        <v>347</v>
      </c>
      <c r="B102" s="246" t="s">
        <v>212</v>
      </c>
      <c r="C102" s="126">
        <v>0</v>
      </c>
      <c r="D102" s="69">
        <v>0</v>
      </c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>
        <v>0</v>
      </c>
      <c r="L102" s="127">
        <v>0</v>
      </c>
      <c r="M102" s="126">
        <v>0</v>
      </c>
      <c r="N102" s="69">
        <v>0</v>
      </c>
      <c r="O102" s="69">
        <v>0</v>
      </c>
      <c r="P102" s="69">
        <v>0</v>
      </c>
      <c r="Q102" s="69">
        <v>0</v>
      </c>
      <c r="R102" s="69">
        <v>0</v>
      </c>
      <c r="S102" s="69">
        <v>0</v>
      </c>
      <c r="T102" s="69">
        <v>0</v>
      </c>
      <c r="U102" s="69">
        <v>0</v>
      </c>
      <c r="V102" s="69">
        <v>0</v>
      </c>
      <c r="W102" s="69">
        <v>0</v>
      </c>
      <c r="X102" s="69">
        <v>0</v>
      </c>
      <c r="Y102" s="69">
        <v>0</v>
      </c>
      <c r="Z102" s="69">
        <v>0</v>
      </c>
      <c r="AA102" s="69">
        <v>0</v>
      </c>
      <c r="AB102" s="127">
        <v>0</v>
      </c>
      <c r="AC102" s="226">
        <v>0</v>
      </c>
      <c r="AD102" s="227">
        <v>0</v>
      </c>
      <c r="AE102" s="227">
        <v>0</v>
      </c>
      <c r="AF102" s="227">
        <v>0</v>
      </c>
      <c r="AG102" s="227">
        <v>1</v>
      </c>
      <c r="AH102" s="227">
        <v>1</v>
      </c>
      <c r="AI102" s="227">
        <v>0</v>
      </c>
      <c r="AJ102" s="227">
        <v>0</v>
      </c>
      <c r="AK102" s="227">
        <v>0</v>
      </c>
      <c r="AL102" s="227">
        <v>1</v>
      </c>
      <c r="AM102" s="227">
        <v>0</v>
      </c>
      <c r="AN102" s="228">
        <v>0</v>
      </c>
      <c r="AO102" s="226">
        <v>0</v>
      </c>
      <c r="AP102" s="227">
        <v>0</v>
      </c>
      <c r="AQ102" s="227">
        <v>1</v>
      </c>
      <c r="AR102" s="227">
        <v>0</v>
      </c>
      <c r="AS102" s="227">
        <v>0</v>
      </c>
      <c r="AT102" s="227">
        <v>0</v>
      </c>
      <c r="AU102" s="227">
        <v>0</v>
      </c>
      <c r="AV102" s="227">
        <v>0</v>
      </c>
      <c r="AW102" s="227">
        <v>0</v>
      </c>
      <c r="AX102" s="227">
        <v>0</v>
      </c>
      <c r="AY102" s="227">
        <v>0</v>
      </c>
      <c r="AZ102" s="228">
        <v>1</v>
      </c>
      <c r="BA102" s="232">
        <f t="shared" si="2"/>
        <v>5</v>
      </c>
      <c r="BB102" s="233">
        <f t="shared" si="3"/>
        <v>3.0303030303030304E-2</v>
      </c>
    </row>
    <row r="103" spans="1:54" ht="25.5" customHeight="1">
      <c r="A103" s="224" t="s">
        <v>261</v>
      </c>
      <c r="B103" s="245" t="s">
        <v>351</v>
      </c>
      <c r="C103" s="126">
        <v>0</v>
      </c>
      <c r="D103" s="69">
        <v>0</v>
      </c>
      <c r="E103" s="69">
        <v>0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69">
        <v>0</v>
      </c>
      <c r="L103" s="127">
        <v>0</v>
      </c>
      <c r="M103" s="126">
        <v>0</v>
      </c>
      <c r="N103" s="69">
        <v>0</v>
      </c>
      <c r="O103" s="69">
        <v>0</v>
      </c>
      <c r="P103" s="69">
        <v>0</v>
      </c>
      <c r="Q103" s="69">
        <v>0</v>
      </c>
      <c r="R103" s="69">
        <v>0</v>
      </c>
      <c r="S103" s="69">
        <v>0</v>
      </c>
      <c r="T103" s="69">
        <v>0</v>
      </c>
      <c r="U103" s="69">
        <v>0</v>
      </c>
      <c r="V103" s="69">
        <v>0</v>
      </c>
      <c r="W103" s="69">
        <v>0</v>
      </c>
      <c r="X103" s="69">
        <v>0</v>
      </c>
      <c r="Y103" s="69">
        <v>0</v>
      </c>
      <c r="Z103" s="69">
        <v>0</v>
      </c>
      <c r="AA103" s="69">
        <v>0</v>
      </c>
      <c r="AB103" s="127">
        <v>0</v>
      </c>
      <c r="AC103" s="226">
        <v>0</v>
      </c>
      <c r="AD103" s="227">
        <v>1</v>
      </c>
      <c r="AE103" s="227">
        <v>1</v>
      </c>
      <c r="AF103" s="227">
        <v>1</v>
      </c>
      <c r="AG103" s="227">
        <v>1</v>
      </c>
      <c r="AH103" s="227">
        <v>1</v>
      </c>
      <c r="AI103" s="227">
        <v>0</v>
      </c>
      <c r="AJ103" s="227">
        <v>0</v>
      </c>
      <c r="AK103" s="227">
        <v>0</v>
      </c>
      <c r="AL103" s="227">
        <v>1</v>
      </c>
      <c r="AM103" s="227">
        <v>0</v>
      </c>
      <c r="AN103" s="228">
        <v>0</v>
      </c>
      <c r="AO103" s="226">
        <v>0</v>
      </c>
      <c r="AP103" s="227">
        <v>0</v>
      </c>
      <c r="AQ103" s="227">
        <v>0</v>
      </c>
      <c r="AR103" s="227">
        <v>0</v>
      </c>
      <c r="AS103" s="227">
        <v>0</v>
      </c>
      <c r="AT103" s="227">
        <v>0</v>
      </c>
      <c r="AU103" s="227">
        <v>0</v>
      </c>
      <c r="AV103" s="227">
        <v>0</v>
      </c>
      <c r="AW103" s="227">
        <v>0</v>
      </c>
      <c r="AX103" s="227">
        <v>0</v>
      </c>
      <c r="AY103" s="227">
        <v>0</v>
      </c>
      <c r="AZ103" s="228">
        <v>0</v>
      </c>
      <c r="BA103" s="232">
        <f t="shared" si="2"/>
        <v>6</v>
      </c>
      <c r="BB103" s="233">
        <f t="shared" si="3"/>
        <v>3.6363636363636362E-2</v>
      </c>
    </row>
    <row r="104" spans="1:54" ht="25.5" customHeight="1">
      <c r="A104" s="223" t="s">
        <v>199</v>
      </c>
      <c r="B104" s="246" t="s">
        <v>200</v>
      </c>
      <c r="C104" s="126">
        <v>0</v>
      </c>
      <c r="D104" s="69">
        <v>0</v>
      </c>
      <c r="E104" s="69">
        <v>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69">
        <v>0</v>
      </c>
      <c r="L104" s="127">
        <v>0</v>
      </c>
      <c r="M104" s="126">
        <v>0</v>
      </c>
      <c r="N104" s="69">
        <v>0</v>
      </c>
      <c r="O104" s="69">
        <v>0</v>
      </c>
      <c r="P104" s="69">
        <v>0</v>
      </c>
      <c r="Q104" s="69">
        <v>0</v>
      </c>
      <c r="R104" s="69">
        <v>0</v>
      </c>
      <c r="S104" s="69">
        <v>0</v>
      </c>
      <c r="T104" s="69">
        <v>0</v>
      </c>
      <c r="U104" s="69">
        <v>0</v>
      </c>
      <c r="V104" s="69">
        <v>0</v>
      </c>
      <c r="W104" s="69">
        <v>0</v>
      </c>
      <c r="X104" s="69">
        <v>0</v>
      </c>
      <c r="Y104" s="69">
        <v>0</v>
      </c>
      <c r="Z104" s="69">
        <v>0</v>
      </c>
      <c r="AA104" s="69">
        <v>0</v>
      </c>
      <c r="AB104" s="127">
        <v>0</v>
      </c>
      <c r="AC104" s="226">
        <v>0</v>
      </c>
      <c r="AD104" s="227">
        <v>0</v>
      </c>
      <c r="AE104" s="227">
        <v>0</v>
      </c>
      <c r="AF104" s="227">
        <v>0</v>
      </c>
      <c r="AG104" s="227">
        <v>1</v>
      </c>
      <c r="AH104" s="227">
        <v>1</v>
      </c>
      <c r="AI104" s="227">
        <v>0</v>
      </c>
      <c r="AJ104" s="227">
        <v>0</v>
      </c>
      <c r="AK104" s="227">
        <v>0</v>
      </c>
      <c r="AL104" s="227">
        <v>1</v>
      </c>
      <c r="AM104" s="227">
        <v>0</v>
      </c>
      <c r="AN104" s="228">
        <v>0</v>
      </c>
      <c r="AO104" s="226">
        <v>0</v>
      </c>
      <c r="AP104" s="227">
        <v>0</v>
      </c>
      <c r="AQ104" s="227">
        <v>1</v>
      </c>
      <c r="AR104" s="227">
        <v>0</v>
      </c>
      <c r="AS104" s="227">
        <v>1</v>
      </c>
      <c r="AT104" s="227">
        <v>0</v>
      </c>
      <c r="AU104" s="227">
        <v>0</v>
      </c>
      <c r="AV104" s="227">
        <v>0</v>
      </c>
      <c r="AW104" s="227">
        <v>0</v>
      </c>
      <c r="AX104" s="227">
        <v>0</v>
      </c>
      <c r="AY104" s="227">
        <v>0</v>
      </c>
      <c r="AZ104" s="228">
        <v>1</v>
      </c>
      <c r="BA104" s="232">
        <f t="shared" si="2"/>
        <v>6</v>
      </c>
      <c r="BB104" s="233">
        <f t="shared" si="3"/>
        <v>3.6363636363636362E-2</v>
      </c>
    </row>
    <row r="105" spans="1:54" ht="25.5" customHeight="1">
      <c r="A105" s="223" t="s">
        <v>345</v>
      </c>
      <c r="B105" s="246" t="s">
        <v>346</v>
      </c>
      <c r="C105" s="126">
        <v>0</v>
      </c>
      <c r="D105" s="69">
        <v>0</v>
      </c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69">
        <v>0</v>
      </c>
      <c r="L105" s="127">
        <v>0</v>
      </c>
      <c r="M105" s="126">
        <v>0</v>
      </c>
      <c r="N105" s="69">
        <v>0</v>
      </c>
      <c r="O105" s="69">
        <v>0</v>
      </c>
      <c r="P105" s="69">
        <v>0</v>
      </c>
      <c r="Q105" s="69">
        <v>0</v>
      </c>
      <c r="R105" s="69">
        <v>0</v>
      </c>
      <c r="S105" s="69">
        <v>0</v>
      </c>
      <c r="T105" s="69">
        <v>0</v>
      </c>
      <c r="U105" s="69">
        <v>0</v>
      </c>
      <c r="V105" s="69">
        <v>0</v>
      </c>
      <c r="W105" s="69">
        <v>0</v>
      </c>
      <c r="X105" s="69">
        <v>0</v>
      </c>
      <c r="Y105" s="69">
        <v>0</v>
      </c>
      <c r="Z105" s="69">
        <v>0</v>
      </c>
      <c r="AA105" s="69">
        <v>0</v>
      </c>
      <c r="AB105" s="127">
        <v>0</v>
      </c>
      <c r="AC105" s="226">
        <v>1</v>
      </c>
      <c r="AD105" s="227">
        <v>0</v>
      </c>
      <c r="AE105" s="227">
        <v>0</v>
      </c>
      <c r="AF105" s="227">
        <v>0</v>
      </c>
      <c r="AG105" s="227">
        <v>1</v>
      </c>
      <c r="AH105" s="227">
        <v>1</v>
      </c>
      <c r="AI105" s="227">
        <v>0</v>
      </c>
      <c r="AJ105" s="227">
        <v>0</v>
      </c>
      <c r="AK105" s="227">
        <v>0</v>
      </c>
      <c r="AL105" s="227">
        <v>1</v>
      </c>
      <c r="AM105" s="227">
        <v>0</v>
      </c>
      <c r="AN105" s="228">
        <v>0</v>
      </c>
      <c r="AO105" s="226">
        <v>0</v>
      </c>
      <c r="AP105" s="227">
        <v>0</v>
      </c>
      <c r="AQ105" s="227">
        <v>1</v>
      </c>
      <c r="AR105" s="227">
        <v>0</v>
      </c>
      <c r="AS105" s="227">
        <v>1</v>
      </c>
      <c r="AT105" s="227">
        <v>0</v>
      </c>
      <c r="AU105" s="227">
        <v>1</v>
      </c>
      <c r="AV105" s="227">
        <v>0</v>
      </c>
      <c r="AW105" s="227">
        <v>0</v>
      </c>
      <c r="AX105" s="227">
        <v>0</v>
      </c>
      <c r="AY105" s="227">
        <v>0</v>
      </c>
      <c r="AZ105" s="228">
        <v>0</v>
      </c>
      <c r="BA105" s="232">
        <f t="shared" si="2"/>
        <v>7</v>
      </c>
      <c r="BB105" s="233">
        <f t="shared" si="3"/>
        <v>4.2424242424242427E-2</v>
      </c>
    </row>
    <row r="106" spans="1:54" ht="25.5" customHeight="1">
      <c r="A106" s="223" t="s">
        <v>210</v>
      </c>
      <c r="B106" s="244" t="s">
        <v>211</v>
      </c>
      <c r="C106" s="126">
        <v>0</v>
      </c>
      <c r="D106" s="69">
        <v>0</v>
      </c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69">
        <v>0</v>
      </c>
      <c r="L106" s="127">
        <v>0</v>
      </c>
      <c r="M106" s="126">
        <v>0</v>
      </c>
      <c r="N106" s="69">
        <v>0</v>
      </c>
      <c r="O106" s="69">
        <v>0</v>
      </c>
      <c r="P106" s="69">
        <v>0</v>
      </c>
      <c r="Q106" s="69">
        <v>0</v>
      </c>
      <c r="R106" s="69">
        <v>0</v>
      </c>
      <c r="S106" s="69">
        <v>0</v>
      </c>
      <c r="T106" s="69">
        <v>0</v>
      </c>
      <c r="U106" s="69">
        <v>0</v>
      </c>
      <c r="V106" s="69">
        <v>0</v>
      </c>
      <c r="W106" s="69">
        <v>0</v>
      </c>
      <c r="X106" s="69">
        <v>0</v>
      </c>
      <c r="Y106" s="69">
        <v>0</v>
      </c>
      <c r="Z106" s="69">
        <v>0</v>
      </c>
      <c r="AA106" s="69">
        <v>0</v>
      </c>
      <c r="AB106" s="127">
        <v>0</v>
      </c>
      <c r="AC106" s="226">
        <v>1</v>
      </c>
      <c r="AD106" s="227">
        <v>0</v>
      </c>
      <c r="AE106" s="227">
        <v>0</v>
      </c>
      <c r="AF106" s="227">
        <v>0</v>
      </c>
      <c r="AG106" s="227">
        <v>1</v>
      </c>
      <c r="AH106" s="227">
        <v>1</v>
      </c>
      <c r="AI106" s="227">
        <v>0</v>
      </c>
      <c r="AJ106" s="227">
        <v>0</v>
      </c>
      <c r="AK106" s="227">
        <v>0</v>
      </c>
      <c r="AL106" s="227">
        <v>1</v>
      </c>
      <c r="AM106" s="227">
        <v>0</v>
      </c>
      <c r="AN106" s="228">
        <v>0</v>
      </c>
      <c r="AO106" s="226">
        <v>0</v>
      </c>
      <c r="AP106" s="227">
        <v>0</v>
      </c>
      <c r="AQ106" s="227">
        <v>1</v>
      </c>
      <c r="AR106" s="227">
        <v>0</v>
      </c>
      <c r="AS106" s="227">
        <v>1</v>
      </c>
      <c r="AT106" s="227">
        <v>0</v>
      </c>
      <c r="AU106" s="227">
        <v>1</v>
      </c>
      <c r="AV106" s="227">
        <v>0</v>
      </c>
      <c r="AW106" s="227">
        <v>0</v>
      </c>
      <c r="AX106" s="227">
        <v>0</v>
      </c>
      <c r="AY106" s="227">
        <v>0</v>
      </c>
      <c r="AZ106" s="228">
        <v>0</v>
      </c>
      <c r="BA106" s="232">
        <f t="shared" si="2"/>
        <v>7</v>
      </c>
      <c r="BB106" s="233">
        <f t="shared" si="3"/>
        <v>4.2424242424242427E-2</v>
      </c>
    </row>
    <row r="107" spans="1:54" ht="25.5" customHeight="1" thickBot="1">
      <c r="A107" s="225" t="s">
        <v>287</v>
      </c>
      <c r="B107" s="247" t="s">
        <v>288</v>
      </c>
      <c r="C107" s="128">
        <v>0</v>
      </c>
      <c r="D107" s="129">
        <v>0</v>
      </c>
      <c r="E107" s="129">
        <v>0</v>
      </c>
      <c r="F107" s="129">
        <v>0</v>
      </c>
      <c r="G107" s="129">
        <v>0</v>
      </c>
      <c r="H107" s="129">
        <v>0</v>
      </c>
      <c r="I107" s="129">
        <v>0</v>
      </c>
      <c r="J107" s="129">
        <v>0</v>
      </c>
      <c r="K107" s="129">
        <v>0</v>
      </c>
      <c r="L107" s="130">
        <v>0</v>
      </c>
      <c r="M107" s="128">
        <v>0</v>
      </c>
      <c r="N107" s="129">
        <v>0</v>
      </c>
      <c r="O107" s="129">
        <v>0</v>
      </c>
      <c r="P107" s="129">
        <v>0</v>
      </c>
      <c r="Q107" s="129">
        <v>0</v>
      </c>
      <c r="R107" s="129">
        <v>0</v>
      </c>
      <c r="S107" s="129">
        <v>0</v>
      </c>
      <c r="T107" s="129">
        <v>0</v>
      </c>
      <c r="U107" s="129">
        <v>0</v>
      </c>
      <c r="V107" s="129">
        <v>0</v>
      </c>
      <c r="W107" s="129">
        <v>0</v>
      </c>
      <c r="X107" s="129">
        <v>0</v>
      </c>
      <c r="Y107" s="129">
        <v>0</v>
      </c>
      <c r="Z107" s="129">
        <v>0</v>
      </c>
      <c r="AA107" s="129">
        <v>0</v>
      </c>
      <c r="AB107" s="130">
        <v>0</v>
      </c>
      <c r="AC107" s="229">
        <v>0</v>
      </c>
      <c r="AD107" s="230">
        <v>0</v>
      </c>
      <c r="AE107" s="230">
        <v>0</v>
      </c>
      <c r="AF107" s="230">
        <v>0</v>
      </c>
      <c r="AG107" s="230">
        <v>1</v>
      </c>
      <c r="AH107" s="230">
        <v>1</v>
      </c>
      <c r="AI107" s="230">
        <v>0</v>
      </c>
      <c r="AJ107" s="230">
        <v>0</v>
      </c>
      <c r="AK107" s="230">
        <v>1</v>
      </c>
      <c r="AL107" s="230">
        <v>1</v>
      </c>
      <c r="AM107" s="230">
        <v>0</v>
      </c>
      <c r="AN107" s="231">
        <v>0</v>
      </c>
      <c r="AO107" s="229">
        <v>1</v>
      </c>
      <c r="AP107" s="230">
        <v>0</v>
      </c>
      <c r="AQ107" s="230">
        <v>1</v>
      </c>
      <c r="AR107" s="230">
        <v>1</v>
      </c>
      <c r="AS107" s="230">
        <v>1</v>
      </c>
      <c r="AT107" s="230">
        <v>0</v>
      </c>
      <c r="AU107" s="230">
        <v>0</v>
      </c>
      <c r="AV107" s="230">
        <v>0</v>
      </c>
      <c r="AW107" s="230">
        <v>0</v>
      </c>
      <c r="AX107" s="230">
        <v>0</v>
      </c>
      <c r="AY107" s="230">
        <v>0</v>
      </c>
      <c r="AZ107" s="231">
        <v>0</v>
      </c>
      <c r="BA107" s="234">
        <f t="shared" si="2"/>
        <v>8</v>
      </c>
      <c r="BB107" s="235">
        <f t="shared" si="3"/>
        <v>4.8484848484848485E-2</v>
      </c>
    </row>
  </sheetData>
  <autoFilter ref="A4:BC46" xr:uid="{E8C4BFFB-BB0E-414B-8D43-C264BCD8F91B}">
    <filterColumn colId="54">
      <filters>
        <filter val="Nuevo"/>
        <filter val="SI"/>
      </filters>
    </filterColumn>
  </autoFilter>
  <mergeCells count="8">
    <mergeCell ref="C3:L3"/>
    <mergeCell ref="M3:AB3"/>
    <mergeCell ref="AC3:AN3"/>
    <mergeCell ref="AO3:AZ3"/>
    <mergeCell ref="A1:B3"/>
    <mergeCell ref="C1:AZ1"/>
    <mergeCell ref="C2:AB2"/>
    <mergeCell ref="AC2:AZ2"/>
  </mergeCells>
  <conditionalFormatting sqref="A1 A4:A5">
    <cfRule type="duplicateValues" dxfId="13" priority="8"/>
  </conditionalFormatting>
  <conditionalFormatting sqref="A47:A49">
    <cfRule type="duplicateValues" dxfId="12" priority="7"/>
  </conditionalFormatting>
  <conditionalFormatting sqref="A88:A89">
    <cfRule type="duplicateValues" dxfId="11" priority="1"/>
  </conditionalFormatting>
  <conditionalFormatting sqref="B5">
    <cfRule type="duplicateValues" dxfId="10" priority="9"/>
  </conditionalFormatting>
  <conditionalFormatting sqref="B5:B34">
    <cfRule type="duplicateValues" dxfId="9" priority="70"/>
  </conditionalFormatting>
  <conditionalFormatting sqref="B35:B45">
    <cfRule type="duplicateValues" dxfId="8" priority="6"/>
  </conditionalFormatting>
  <conditionalFormatting sqref="B46">
    <cfRule type="duplicateValues" dxfId="7" priority="5"/>
  </conditionalFormatting>
  <conditionalFormatting sqref="B89">
    <cfRule type="duplicateValues" dxfId="6" priority="2"/>
  </conditionalFormatting>
  <conditionalFormatting sqref="B89:B107">
    <cfRule type="duplicateValues" dxfId="5" priority="3"/>
  </conditionalFormatting>
  <conditionalFormatting sqref="AN52">
    <cfRule type="duplicateValues" dxfId="4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F8A3-A28D-4B10-A376-1339CBDCAE27}">
  <dimension ref="A1:F42"/>
  <sheetViews>
    <sheetView topLeftCell="A14" workbookViewId="0">
      <selection activeCell="A18" sqref="A18:F33"/>
    </sheetView>
  </sheetViews>
  <sheetFormatPr baseColWidth="10" defaultRowHeight="14.5"/>
  <cols>
    <col min="1" max="1" width="17.1796875" bestFit="1" customWidth="1"/>
    <col min="2" max="2" width="17.7265625" bestFit="1" customWidth="1"/>
    <col min="3" max="3" width="5.1796875" customWidth="1"/>
    <col min="6" max="6" width="4.26953125" bestFit="1" customWidth="1"/>
  </cols>
  <sheetData>
    <row r="1" spans="1:3" ht="26.5">
      <c r="A1" s="35" t="s">
        <v>281</v>
      </c>
      <c r="B1" s="35" t="s">
        <v>188</v>
      </c>
      <c r="C1" s="35" t="s">
        <v>189</v>
      </c>
    </row>
    <row r="2" spans="1:3">
      <c r="A2" s="30" t="s">
        <v>169</v>
      </c>
      <c r="B2" s="30" t="s">
        <v>190</v>
      </c>
      <c r="C2" s="92" t="s">
        <v>220</v>
      </c>
    </row>
    <row r="3" spans="1:3">
      <c r="A3" s="30" t="s">
        <v>169</v>
      </c>
      <c r="B3" s="30" t="s">
        <v>195</v>
      </c>
      <c r="C3" s="91" t="s">
        <v>196</v>
      </c>
    </row>
    <row r="4" spans="1:3">
      <c r="A4" s="30" t="s">
        <v>169</v>
      </c>
      <c r="B4" s="30" t="s">
        <v>191</v>
      </c>
      <c r="C4" s="92" t="s">
        <v>252</v>
      </c>
    </row>
    <row r="5" spans="1:3">
      <c r="A5" s="30" t="s">
        <v>169</v>
      </c>
      <c r="B5" s="30" t="s">
        <v>207</v>
      </c>
      <c r="C5" s="93" t="s">
        <v>251</v>
      </c>
    </row>
    <row r="6" spans="1:3">
      <c r="A6" s="30" t="s">
        <v>169</v>
      </c>
      <c r="B6" s="30" t="s">
        <v>208</v>
      </c>
      <c r="C6" s="93" t="s">
        <v>209</v>
      </c>
    </row>
    <row r="7" spans="1:3">
      <c r="A7" s="30" t="s">
        <v>169</v>
      </c>
      <c r="B7" s="29" t="s">
        <v>239</v>
      </c>
      <c r="C7" s="93" t="s">
        <v>240</v>
      </c>
    </row>
    <row r="8" spans="1:3">
      <c r="A8" s="30" t="s">
        <v>169</v>
      </c>
      <c r="B8" s="30" t="s">
        <v>205</v>
      </c>
      <c r="C8" s="91" t="s">
        <v>206</v>
      </c>
    </row>
    <row r="9" spans="1:3">
      <c r="A9" s="30" t="s">
        <v>169</v>
      </c>
      <c r="B9" s="30" t="s">
        <v>191</v>
      </c>
      <c r="C9" s="91" t="s">
        <v>192</v>
      </c>
    </row>
    <row r="10" spans="1:3">
      <c r="A10" s="30" t="s">
        <v>169</v>
      </c>
      <c r="B10" s="30" t="s">
        <v>191</v>
      </c>
      <c r="C10" s="91" t="s">
        <v>246</v>
      </c>
    </row>
    <row r="11" spans="1:3">
      <c r="A11" s="30" t="s">
        <v>169</v>
      </c>
      <c r="B11" s="30" t="s">
        <v>195</v>
      </c>
      <c r="C11" s="93" t="s">
        <v>221</v>
      </c>
    </row>
    <row r="12" spans="1:3">
      <c r="A12" s="30" t="s">
        <v>169</v>
      </c>
      <c r="B12" s="29" t="s">
        <v>267</v>
      </c>
      <c r="C12" s="93" t="s">
        <v>236</v>
      </c>
    </row>
    <row r="13" spans="1:3">
      <c r="A13" s="30" t="s">
        <v>169</v>
      </c>
      <c r="B13" s="29" t="s">
        <v>260</v>
      </c>
      <c r="C13" s="93" t="s">
        <v>260</v>
      </c>
    </row>
    <row r="14" spans="1:3">
      <c r="A14" s="30" t="s">
        <v>169</v>
      </c>
      <c r="B14" s="30" t="s">
        <v>193</v>
      </c>
      <c r="C14" s="91" t="s">
        <v>197</v>
      </c>
    </row>
    <row r="15" spans="1:3">
      <c r="A15" s="30" t="s">
        <v>169</v>
      </c>
      <c r="B15" s="29" t="s">
        <v>257</v>
      </c>
      <c r="C15" s="93" t="s">
        <v>273</v>
      </c>
    </row>
    <row r="16" spans="1:3">
      <c r="A16" s="30" t="s">
        <v>169</v>
      </c>
      <c r="B16" s="30" t="s">
        <v>203</v>
      </c>
      <c r="C16" s="91" t="s">
        <v>204</v>
      </c>
    </row>
    <row r="18" spans="1:6">
      <c r="A18" t="s">
        <v>188</v>
      </c>
      <c r="B18" t="s">
        <v>282</v>
      </c>
      <c r="D18" t="s">
        <v>283</v>
      </c>
      <c r="E18" t="s">
        <v>284</v>
      </c>
    </row>
    <row r="19" spans="1:6">
      <c r="A19" s="397" t="s">
        <v>191</v>
      </c>
      <c r="B19" s="398">
        <v>3</v>
      </c>
      <c r="C19" s="399">
        <f>B19/$B$34</f>
        <v>0.2</v>
      </c>
      <c r="D19" t="s">
        <v>252</v>
      </c>
      <c r="E19">
        <f>_xlfn.XLOOKUP(D19,'Jurisdicción Nacional'!$B$4:$B$47,'Jurisdicción Nacional'!$BA$4:$BA$47)</f>
        <v>5</v>
      </c>
      <c r="F19" s="95" t="e">
        <f>E19/$E$34</f>
        <v>#N/A</v>
      </c>
    </row>
    <row r="20" spans="1:6">
      <c r="A20" s="397"/>
      <c r="B20" s="398"/>
      <c r="C20" s="399"/>
      <c r="D20" t="s">
        <v>192</v>
      </c>
      <c r="E20" t="e">
        <f>_xlfn.XLOOKUP(D20,'Jurisdicción Nacional'!$B$4:$B$47,'Jurisdicción Nacional'!$BA$4:$BA$47)</f>
        <v>#N/A</v>
      </c>
      <c r="F20" s="95" t="e">
        <f t="shared" ref="F20:F33" si="0">E20/$E$34</f>
        <v>#N/A</v>
      </c>
    </row>
    <row r="21" spans="1:6">
      <c r="A21" s="397"/>
      <c r="B21" s="398"/>
      <c r="C21" s="399"/>
      <c r="D21" t="s">
        <v>246</v>
      </c>
      <c r="E21" t="e">
        <f>_xlfn.XLOOKUP(D21,'Jurisdicción Nacional'!$B$4:$B$47,'Jurisdicción Nacional'!$BA$4:$BA$47)</f>
        <v>#N/A</v>
      </c>
      <c r="F21" s="95" t="e">
        <f t="shared" si="0"/>
        <v>#N/A</v>
      </c>
    </row>
    <row r="22" spans="1:6">
      <c r="A22" s="397" t="s">
        <v>195</v>
      </c>
      <c r="B22" s="398">
        <v>2</v>
      </c>
      <c r="C22" s="399">
        <f t="shared" ref="C22:C33" si="1">B22/$B$34</f>
        <v>0.13333333333333333</v>
      </c>
      <c r="D22" t="s">
        <v>196</v>
      </c>
      <c r="E22">
        <f>_xlfn.XLOOKUP(D22,'Jurisdicción Nacional'!$B$4:$B$47,'Jurisdicción Nacional'!$BA$4:$BA$47)</f>
        <v>4</v>
      </c>
      <c r="F22" s="95" t="e">
        <f t="shared" si="0"/>
        <v>#N/A</v>
      </c>
    </row>
    <row r="23" spans="1:6">
      <c r="A23" s="397"/>
      <c r="B23" s="398"/>
      <c r="C23" s="399"/>
      <c r="D23" t="s">
        <v>221</v>
      </c>
      <c r="E23">
        <f>_xlfn.XLOOKUP(D23,'Jurisdicción Nacional'!$B$4:$B$47,'Jurisdicción Nacional'!$BA$4:$BA$47)</f>
        <v>4</v>
      </c>
      <c r="F23" s="95" t="e">
        <f t="shared" si="0"/>
        <v>#N/A</v>
      </c>
    </row>
    <row r="24" spans="1:6">
      <c r="A24" s="96" t="s">
        <v>207</v>
      </c>
      <c r="B24" s="97">
        <v>1</v>
      </c>
      <c r="C24" s="98">
        <f t="shared" si="1"/>
        <v>6.6666666666666666E-2</v>
      </c>
      <c r="D24" t="str">
        <f>_xlfn.XLOOKUP(A24,$B$1:$B$16,$C$1:$C$16)</f>
        <v>Medellín</v>
      </c>
      <c r="E24">
        <f>_xlfn.XLOOKUP(D24,'Jurisdicción Nacional'!$B$4:$B$47,'Jurisdicción Nacional'!$BA$4:$BA$47)</f>
        <v>7</v>
      </c>
      <c r="F24" s="95" t="e">
        <f t="shared" si="0"/>
        <v>#N/A</v>
      </c>
    </row>
    <row r="25" spans="1:6">
      <c r="A25" s="96" t="s">
        <v>267</v>
      </c>
      <c r="B25" s="97">
        <v>1</v>
      </c>
      <c r="C25" s="98">
        <f t="shared" si="1"/>
        <v>6.6666666666666666E-2</v>
      </c>
      <c r="D25" t="str">
        <f t="shared" ref="D25:D33" si="2">_xlfn.XLOOKUP(A25,$B$1:$B$16,$C$1:$C$16)</f>
        <v>Caucasia</v>
      </c>
      <c r="E25">
        <f>_xlfn.XLOOKUP(D25,'Jurisdicción Nacional'!$B$4:$B$47,'Jurisdicción Nacional'!$BA$4:$BA$47)</f>
        <v>3</v>
      </c>
      <c r="F25" s="95" t="e">
        <f t="shared" si="0"/>
        <v>#N/A</v>
      </c>
    </row>
    <row r="26" spans="1:6">
      <c r="A26" s="96" t="s">
        <v>260</v>
      </c>
      <c r="B26" s="97">
        <v>1</v>
      </c>
      <c r="C26" s="98">
        <f t="shared" si="1"/>
        <v>6.6666666666666666E-2</v>
      </c>
      <c r="D26" t="str">
        <f t="shared" si="2"/>
        <v>Bogotá</v>
      </c>
      <c r="E26">
        <f>_xlfn.XLOOKUP(D26,'Jurisdicción Nacional'!$B$4:$B$47,'Jurisdicción Nacional'!$BA$4:$BA$47)</f>
        <v>16</v>
      </c>
      <c r="F26" s="95" t="e">
        <f t="shared" si="0"/>
        <v>#N/A</v>
      </c>
    </row>
    <row r="27" spans="1:6">
      <c r="A27" s="96" t="s">
        <v>208</v>
      </c>
      <c r="B27" s="97">
        <v>1</v>
      </c>
      <c r="C27" s="98">
        <f t="shared" si="1"/>
        <v>6.6666666666666666E-2</v>
      </c>
      <c r="D27" t="str">
        <f t="shared" si="2"/>
        <v>Cartagena</v>
      </c>
      <c r="E27">
        <f>_xlfn.XLOOKUP(D27,'Jurisdicción Nacional'!$B$4:$B$47,'Jurisdicción Nacional'!$BA$4:$BA$47)</f>
        <v>5</v>
      </c>
      <c r="F27" s="95" t="e">
        <f t="shared" si="0"/>
        <v>#N/A</v>
      </c>
    </row>
    <row r="28" spans="1:6">
      <c r="A28" s="96" t="s">
        <v>193</v>
      </c>
      <c r="B28" s="97">
        <v>1</v>
      </c>
      <c r="C28" s="98">
        <f t="shared" si="1"/>
        <v>6.6666666666666666E-2</v>
      </c>
      <c r="D28" t="str">
        <f t="shared" si="2"/>
        <v>Santander de Quilichao</v>
      </c>
      <c r="E28" t="e">
        <f>_xlfn.XLOOKUP(D28,'Jurisdicción Nacional'!$B$4:$B$47,'Jurisdicción Nacional'!$BA$4:$BA$47)</f>
        <v>#N/A</v>
      </c>
      <c r="F28" s="95" t="e">
        <f t="shared" si="0"/>
        <v>#N/A</v>
      </c>
    </row>
    <row r="29" spans="1:6">
      <c r="A29" s="96" t="s">
        <v>239</v>
      </c>
      <c r="B29" s="97">
        <v>1</v>
      </c>
      <c r="C29" s="98">
        <f t="shared" si="1"/>
        <v>6.6666666666666666E-2</v>
      </c>
      <c r="D29" t="str">
        <f t="shared" si="2"/>
        <v>Valledupar</v>
      </c>
      <c r="E29">
        <f>_xlfn.XLOOKUP(D29,'Jurisdicción Nacional'!$B$4:$B$47,'Jurisdicción Nacional'!$BA$4:$BA$47)</f>
        <v>5</v>
      </c>
      <c r="F29" s="95" t="e">
        <f t="shared" si="0"/>
        <v>#N/A</v>
      </c>
    </row>
    <row r="30" spans="1:6">
      <c r="A30" s="96" t="s">
        <v>190</v>
      </c>
      <c r="B30" s="97">
        <v>1</v>
      </c>
      <c r="C30" s="98">
        <f t="shared" si="1"/>
        <v>6.6666666666666666E-2</v>
      </c>
      <c r="D30" t="str">
        <f t="shared" si="2"/>
        <v>Quibdó</v>
      </c>
      <c r="E30">
        <f>_xlfn.XLOOKUP(D30,'Jurisdicción Nacional'!$B$4:$B$47,'Jurisdicción Nacional'!$BA$4:$BA$47)</f>
        <v>5</v>
      </c>
      <c r="F30" s="95" t="e">
        <f t="shared" si="0"/>
        <v>#N/A</v>
      </c>
    </row>
    <row r="31" spans="1:6">
      <c r="A31" s="96" t="s">
        <v>257</v>
      </c>
      <c r="B31" s="97">
        <v>1</v>
      </c>
      <c r="C31" s="98">
        <f t="shared" si="1"/>
        <v>6.6666666666666666E-2</v>
      </c>
      <c r="D31" t="str">
        <f t="shared" si="2"/>
        <v>Montería</v>
      </c>
      <c r="E31" t="e">
        <f>_xlfn.XLOOKUP(D31,'Jurisdicción Nacional'!$B$4:$B$47,'Jurisdicción Nacional'!$BA$4:$BA$47)</f>
        <v>#N/A</v>
      </c>
      <c r="F31" s="95" t="e">
        <f t="shared" si="0"/>
        <v>#N/A</v>
      </c>
    </row>
    <row r="32" spans="1:6">
      <c r="A32" s="96" t="s">
        <v>205</v>
      </c>
      <c r="B32" s="97">
        <v>1</v>
      </c>
      <c r="C32" s="98">
        <f t="shared" si="1"/>
        <v>6.6666666666666666E-2</v>
      </c>
      <c r="D32" t="str">
        <f t="shared" si="2"/>
        <v>Granada</v>
      </c>
      <c r="E32">
        <f>_xlfn.XLOOKUP(D32,'Jurisdicción Nacional'!$B$4:$B$47,'Jurisdicción Nacional'!$BA$4:$BA$47)</f>
        <v>3</v>
      </c>
      <c r="F32" s="95" t="e">
        <f t="shared" si="0"/>
        <v>#N/A</v>
      </c>
    </row>
    <row r="33" spans="1:6">
      <c r="A33" s="96" t="s">
        <v>203</v>
      </c>
      <c r="B33" s="97">
        <v>1</v>
      </c>
      <c r="C33" s="98">
        <f t="shared" si="1"/>
        <v>6.6666666666666666E-2</v>
      </c>
      <c r="D33" t="str">
        <f t="shared" si="2"/>
        <v>Tumaco</v>
      </c>
      <c r="E33" t="e">
        <f>_xlfn.XLOOKUP(D33,'Jurisdicción Nacional'!$B$4:$B$47,'Jurisdicción Nacional'!$BA$4:$BA$47)</f>
        <v>#N/A</v>
      </c>
      <c r="F33" s="95" t="e">
        <f t="shared" si="0"/>
        <v>#N/A</v>
      </c>
    </row>
    <row r="34" spans="1:6">
      <c r="B34">
        <f>SUM(B19:B33)</f>
        <v>15</v>
      </c>
      <c r="C34" s="95"/>
      <c r="E34" t="e">
        <f>SUM(E19:E33)</f>
        <v>#N/A</v>
      </c>
      <c r="F34" s="95"/>
    </row>
    <row r="35" spans="1:6">
      <c r="C35" s="95"/>
      <c r="F35" s="95"/>
    </row>
    <row r="36" spans="1:6">
      <c r="C36" s="95"/>
      <c r="F36" s="95"/>
    </row>
    <row r="37" spans="1:6">
      <c r="C37" s="95"/>
      <c r="F37" s="95"/>
    </row>
    <row r="38" spans="1:6">
      <c r="C38" s="95"/>
      <c r="F38" s="95"/>
    </row>
    <row r="39" spans="1:6">
      <c r="C39" s="95"/>
      <c r="F39" s="95"/>
    </row>
    <row r="40" spans="1:6">
      <c r="C40" s="95"/>
      <c r="F40" s="95"/>
    </row>
    <row r="41" spans="1:6">
      <c r="C41" s="95"/>
      <c r="F41" s="95"/>
    </row>
    <row r="42" spans="1:6">
      <c r="C42" s="95"/>
      <c r="F42" s="95"/>
    </row>
  </sheetData>
  <sortState xmlns:xlrd2="http://schemas.microsoft.com/office/spreadsheetml/2017/richdata2" ref="A19:B33">
    <sortCondition descending="1" ref="B19:B33"/>
  </sortState>
  <mergeCells count="6">
    <mergeCell ref="A19:A21"/>
    <mergeCell ref="B19:B21"/>
    <mergeCell ref="C19:C21"/>
    <mergeCell ref="A22:A23"/>
    <mergeCell ref="B22:B23"/>
    <mergeCell ref="C22:C23"/>
  </mergeCells>
  <conditionalFormatting sqref="B1:B2 A1:A16">
    <cfRule type="duplicateValues" dxfId="3" priority="63"/>
  </conditionalFormatting>
  <conditionalFormatting sqref="C2">
    <cfRule type="duplicateValues" dxfId="2" priority="2"/>
  </conditionalFormatting>
  <conditionalFormatting sqref="C2:C16">
    <cfRule type="duplicateValues" dxfId="1" priority="3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7FAF-1943-4CB0-A2CD-E77A182BB5BC}">
  <sheetPr filterMode="1"/>
  <dimension ref="A1:BC144"/>
  <sheetViews>
    <sheetView showGridLines="0" zoomScale="85" zoomScaleNormal="85" workbookViewId="0">
      <pane xSplit="2" ySplit="4" topLeftCell="C34" activePane="bottomRight" state="frozen"/>
      <selection pane="topRight" activeCell="C1" sqref="C1"/>
      <selection pane="bottomLeft" activeCell="A5" sqref="A5"/>
      <selection pane="bottomRight" activeCell="BD135" sqref="BD135"/>
    </sheetView>
  </sheetViews>
  <sheetFormatPr baseColWidth="10" defaultColWidth="11.453125" defaultRowHeight="12.75" customHeight="1" outlineLevelCol="1"/>
  <cols>
    <col min="1" max="1" width="24.81640625" style="25" bestFit="1" customWidth="1"/>
    <col min="2" max="2" width="20.1796875" style="33" bestFit="1" customWidth="1"/>
    <col min="3" max="3" width="5.54296875" style="74" customWidth="1"/>
    <col min="4" max="12" width="4.1796875" style="74" customWidth="1"/>
    <col min="13" max="28" width="5.453125" style="66" customWidth="1"/>
    <col min="29" max="42" width="5.453125" style="66" hidden="1" customWidth="1" outlineLevel="1"/>
    <col min="43" max="43" width="5.453125" style="67" hidden="1" customWidth="1" outlineLevel="1"/>
    <col min="44" max="52" width="5.453125" style="66" hidden="1" customWidth="1" outlineLevel="1"/>
    <col min="53" max="53" width="8.26953125" style="66" customWidth="1" collapsed="1"/>
    <col min="54" max="54" width="8.26953125" style="78" customWidth="1"/>
    <col min="55" max="55" width="17.7265625" style="25" customWidth="1"/>
    <col min="56" max="16384" width="11.453125" style="25"/>
  </cols>
  <sheetData>
    <row r="1" spans="1:55" ht="30" customHeight="1" thickBot="1">
      <c r="A1" s="400" t="s">
        <v>82</v>
      </c>
      <c r="B1" s="400"/>
      <c r="C1" s="384" t="s">
        <v>290</v>
      </c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6"/>
    </row>
    <row r="2" spans="1:55" ht="30" customHeight="1" thickBot="1">
      <c r="A2" s="400"/>
      <c r="B2" s="400"/>
      <c r="C2" s="401" t="s">
        <v>38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4"/>
      <c r="AC2" s="405" t="s">
        <v>39</v>
      </c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  <c r="AQ2" s="406"/>
      <c r="AR2" s="406"/>
      <c r="AS2" s="406"/>
      <c r="AT2" s="406"/>
      <c r="AU2" s="406"/>
      <c r="AV2" s="406"/>
      <c r="AW2" s="406"/>
      <c r="AX2" s="406"/>
      <c r="AY2" s="406"/>
      <c r="AZ2" s="407"/>
      <c r="BA2" s="67"/>
    </row>
    <row r="3" spans="1:55" ht="30" customHeight="1" thickBot="1">
      <c r="A3" s="400"/>
      <c r="B3" s="400"/>
      <c r="C3" s="384" t="s">
        <v>40</v>
      </c>
      <c r="D3" s="385"/>
      <c r="E3" s="385"/>
      <c r="F3" s="385"/>
      <c r="G3" s="385"/>
      <c r="H3" s="385"/>
      <c r="I3" s="385"/>
      <c r="J3" s="385"/>
      <c r="K3" s="385"/>
      <c r="L3" s="386"/>
      <c r="M3" s="408" t="s">
        <v>241</v>
      </c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9"/>
      <c r="AC3" s="384" t="s">
        <v>40</v>
      </c>
      <c r="AD3" s="385"/>
      <c r="AE3" s="385"/>
      <c r="AF3" s="385"/>
      <c r="AG3" s="385"/>
      <c r="AH3" s="385"/>
      <c r="AI3" s="385"/>
      <c r="AJ3" s="385"/>
      <c r="AK3" s="385"/>
      <c r="AL3" s="385"/>
      <c r="AM3" s="385"/>
      <c r="AN3" s="386"/>
      <c r="AO3" s="385" t="s">
        <v>241</v>
      </c>
      <c r="AP3" s="385"/>
      <c r="AQ3" s="385"/>
      <c r="AR3" s="385"/>
      <c r="AS3" s="385"/>
      <c r="AT3" s="385"/>
      <c r="AU3" s="385"/>
      <c r="AV3" s="385"/>
      <c r="AW3" s="385"/>
      <c r="AX3" s="385"/>
      <c r="AY3" s="385"/>
      <c r="AZ3" s="386"/>
      <c r="BA3" s="67"/>
    </row>
    <row r="4" spans="1:55" s="36" customFormat="1" ht="16.5" customHeight="1" thickBot="1">
      <c r="A4" s="190" t="s">
        <v>83</v>
      </c>
      <c r="B4" s="149" t="s">
        <v>84</v>
      </c>
      <c r="C4" s="177">
        <v>1</v>
      </c>
      <c r="D4" s="178">
        <v>2</v>
      </c>
      <c r="E4" s="178">
        <v>3</v>
      </c>
      <c r="F4" s="178">
        <v>4</v>
      </c>
      <c r="G4" s="178">
        <v>5</v>
      </c>
      <c r="H4" s="178">
        <v>6</v>
      </c>
      <c r="I4" s="178">
        <v>7</v>
      </c>
      <c r="J4" s="178">
        <v>8</v>
      </c>
      <c r="K4" s="178">
        <v>9</v>
      </c>
      <c r="L4" s="179">
        <v>10</v>
      </c>
      <c r="M4" s="187">
        <v>1</v>
      </c>
      <c r="N4" s="178">
        <v>2</v>
      </c>
      <c r="O4" s="178">
        <v>3</v>
      </c>
      <c r="P4" s="178">
        <v>4</v>
      </c>
      <c r="Q4" s="178">
        <v>5</v>
      </c>
      <c r="R4" s="178">
        <v>6</v>
      </c>
      <c r="S4" s="178">
        <v>7</v>
      </c>
      <c r="T4" s="178">
        <v>8</v>
      </c>
      <c r="U4" s="178">
        <v>9</v>
      </c>
      <c r="V4" s="178">
        <v>10</v>
      </c>
      <c r="W4" s="178">
        <v>11</v>
      </c>
      <c r="X4" s="178">
        <v>12</v>
      </c>
      <c r="Y4" s="180">
        <v>13</v>
      </c>
      <c r="Z4" s="178">
        <v>14</v>
      </c>
      <c r="AA4" s="178">
        <v>15</v>
      </c>
      <c r="AB4" s="179">
        <v>16</v>
      </c>
      <c r="AC4" s="177">
        <v>1</v>
      </c>
      <c r="AD4" s="178">
        <v>2</v>
      </c>
      <c r="AE4" s="178">
        <v>3</v>
      </c>
      <c r="AF4" s="178">
        <v>4</v>
      </c>
      <c r="AG4" s="178">
        <v>5</v>
      </c>
      <c r="AH4" s="178">
        <v>6</v>
      </c>
      <c r="AI4" s="178">
        <v>7</v>
      </c>
      <c r="AJ4" s="178">
        <v>8</v>
      </c>
      <c r="AK4" s="178">
        <v>9</v>
      </c>
      <c r="AL4" s="178">
        <v>10</v>
      </c>
      <c r="AM4" s="178">
        <v>11</v>
      </c>
      <c r="AN4" s="179">
        <v>12</v>
      </c>
      <c r="AO4" s="187">
        <v>1</v>
      </c>
      <c r="AP4" s="178">
        <v>2</v>
      </c>
      <c r="AQ4" s="178">
        <v>3</v>
      </c>
      <c r="AR4" s="178">
        <v>4</v>
      </c>
      <c r="AS4" s="178">
        <v>5</v>
      </c>
      <c r="AT4" s="178">
        <v>6</v>
      </c>
      <c r="AU4" s="178">
        <v>7</v>
      </c>
      <c r="AV4" s="178">
        <v>11</v>
      </c>
      <c r="AW4" s="178">
        <v>12</v>
      </c>
      <c r="AX4" s="178">
        <v>13</v>
      </c>
      <c r="AY4" s="178">
        <v>14</v>
      </c>
      <c r="AZ4" s="179">
        <v>15</v>
      </c>
      <c r="BA4" s="181" t="s">
        <v>6</v>
      </c>
      <c r="BB4" s="201" t="s">
        <v>41</v>
      </c>
      <c r="BC4" s="141" t="s">
        <v>280</v>
      </c>
    </row>
    <row r="5" spans="1:55" ht="12.5" hidden="1">
      <c r="A5" s="27" t="s">
        <v>100</v>
      </c>
      <c r="B5" s="150" t="s">
        <v>86</v>
      </c>
      <c r="C5" s="151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69">
        <v>0</v>
      </c>
      <c r="N5" s="69">
        <v>0</v>
      </c>
      <c r="O5" s="69">
        <v>0</v>
      </c>
      <c r="P5" s="69">
        <v>0</v>
      </c>
      <c r="Q5" s="69">
        <v>0</v>
      </c>
      <c r="R5" s="69">
        <v>0</v>
      </c>
      <c r="S5" s="69">
        <v>0</v>
      </c>
      <c r="T5" s="69">
        <v>0</v>
      </c>
      <c r="U5" s="69">
        <v>0</v>
      </c>
      <c r="V5" s="69">
        <v>0</v>
      </c>
      <c r="W5" s="69">
        <v>0</v>
      </c>
      <c r="X5" s="69">
        <v>0</v>
      </c>
      <c r="Y5" s="69">
        <v>0</v>
      </c>
      <c r="Z5" s="69">
        <v>0</v>
      </c>
      <c r="AA5" s="69">
        <v>0</v>
      </c>
      <c r="AB5" s="127">
        <v>0</v>
      </c>
      <c r="AC5" s="126">
        <v>0</v>
      </c>
      <c r="AD5" s="69">
        <v>0</v>
      </c>
      <c r="AE5" s="69">
        <v>0</v>
      </c>
      <c r="AF5" s="69">
        <v>0</v>
      </c>
      <c r="AG5" s="69">
        <v>0</v>
      </c>
      <c r="AH5" s="69">
        <v>0</v>
      </c>
      <c r="AI5" s="69">
        <v>0</v>
      </c>
      <c r="AJ5" s="69">
        <v>0</v>
      </c>
      <c r="AK5" s="69">
        <v>0</v>
      </c>
      <c r="AL5" s="69">
        <v>0</v>
      </c>
      <c r="AM5" s="69">
        <v>0</v>
      </c>
      <c r="AN5" s="69">
        <v>0</v>
      </c>
      <c r="AO5" s="69">
        <v>0</v>
      </c>
      <c r="AP5" s="69">
        <v>0</v>
      </c>
      <c r="AQ5" s="69">
        <v>0</v>
      </c>
      <c r="AR5" s="69">
        <v>0</v>
      </c>
      <c r="AS5" s="69">
        <v>0</v>
      </c>
      <c r="AT5" s="69">
        <v>0</v>
      </c>
      <c r="AU5" s="69">
        <v>0</v>
      </c>
      <c r="AV5" s="69">
        <v>0</v>
      </c>
      <c r="AW5" s="69">
        <v>0</v>
      </c>
      <c r="AX5" s="69">
        <v>0</v>
      </c>
      <c r="AY5" s="69">
        <v>0</v>
      </c>
      <c r="AZ5" s="127">
        <v>0</v>
      </c>
      <c r="BA5" s="68">
        <f t="shared" ref="BA5:BA36" si="0">SUM(C5:AZ5)</f>
        <v>0</v>
      </c>
      <c r="BB5" s="147">
        <f t="shared" ref="BB5:BB22" si="1">+BA5/((SUM($BA$5:$BA$107)))</f>
        <v>0</v>
      </c>
      <c r="BC5" s="175" t="s">
        <v>278</v>
      </c>
    </row>
    <row r="6" spans="1:55" ht="12.5" hidden="1">
      <c r="A6" s="27" t="s">
        <v>96</v>
      </c>
      <c r="B6" s="150" t="s">
        <v>92</v>
      </c>
      <c r="C6" s="151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69">
        <v>0</v>
      </c>
      <c r="N6" s="69">
        <v>0</v>
      </c>
      <c r="O6" s="69">
        <v>0</v>
      </c>
      <c r="P6" s="69">
        <v>0</v>
      </c>
      <c r="Q6" s="69">
        <v>0</v>
      </c>
      <c r="R6" s="69">
        <v>0</v>
      </c>
      <c r="S6" s="69">
        <v>0</v>
      </c>
      <c r="T6" s="69">
        <v>0</v>
      </c>
      <c r="U6" s="69">
        <v>0</v>
      </c>
      <c r="V6" s="69">
        <v>0</v>
      </c>
      <c r="W6" s="69">
        <v>0</v>
      </c>
      <c r="X6" s="69">
        <v>0</v>
      </c>
      <c r="Y6" s="69">
        <v>0</v>
      </c>
      <c r="Z6" s="69">
        <v>0</v>
      </c>
      <c r="AA6" s="69">
        <v>0</v>
      </c>
      <c r="AB6" s="127">
        <v>0</v>
      </c>
      <c r="AC6" s="126">
        <v>0</v>
      </c>
      <c r="AD6" s="69">
        <v>0</v>
      </c>
      <c r="AE6" s="69">
        <v>0</v>
      </c>
      <c r="AF6" s="69">
        <v>0</v>
      </c>
      <c r="AG6" s="69">
        <v>0</v>
      </c>
      <c r="AH6" s="69">
        <v>0</v>
      </c>
      <c r="AI6" s="69">
        <v>0</v>
      </c>
      <c r="AJ6" s="69">
        <v>0</v>
      </c>
      <c r="AK6" s="69">
        <v>0</v>
      </c>
      <c r="AL6" s="69">
        <v>0</v>
      </c>
      <c r="AM6" s="69">
        <v>0</v>
      </c>
      <c r="AN6" s="69">
        <v>0</v>
      </c>
      <c r="AO6" s="69">
        <v>0</v>
      </c>
      <c r="AP6" s="69">
        <v>0</v>
      </c>
      <c r="AQ6" s="69">
        <v>0</v>
      </c>
      <c r="AR6" s="69">
        <v>0</v>
      </c>
      <c r="AS6" s="69">
        <v>0</v>
      </c>
      <c r="AT6" s="69">
        <v>0</v>
      </c>
      <c r="AU6" s="69">
        <v>0</v>
      </c>
      <c r="AV6" s="69">
        <v>0</v>
      </c>
      <c r="AW6" s="69">
        <v>0</v>
      </c>
      <c r="AX6" s="69">
        <v>0</v>
      </c>
      <c r="AY6" s="69">
        <v>0</v>
      </c>
      <c r="AZ6" s="127">
        <v>0</v>
      </c>
      <c r="BA6" s="68">
        <f t="shared" si="0"/>
        <v>0</v>
      </c>
      <c r="BB6" s="174">
        <f t="shared" si="1"/>
        <v>0</v>
      </c>
      <c r="BC6" s="176" t="s">
        <v>279</v>
      </c>
    </row>
    <row r="7" spans="1:55" ht="12.5" hidden="1">
      <c r="A7" s="27" t="s">
        <v>105</v>
      </c>
      <c r="B7" s="150" t="s">
        <v>92</v>
      </c>
      <c r="C7" s="151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69">
        <v>0</v>
      </c>
      <c r="N7" s="69">
        <v>0</v>
      </c>
      <c r="O7" s="69">
        <v>0</v>
      </c>
      <c r="P7" s="69">
        <v>0</v>
      </c>
      <c r="Q7" s="69">
        <v>0</v>
      </c>
      <c r="R7" s="69">
        <v>0</v>
      </c>
      <c r="S7" s="69">
        <v>0</v>
      </c>
      <c r="T7" s="69">
        <v>0</v>
      </c>
      <c r="U7" s="69">
        <v>0</v>
      </c>
      <c r="V7" s="69">
        <v>0</v>
      </c>
      <c r="W7" s="69">
        <v>0</v>
      </c>
      <c r="X7" s="69">
        <v>0</v>
      </c>
      <c r="Y7" s="69">
        <v>0</v>
      </c>
      <c r="Z7" s="69">
        <v>0</v>
      </c>
      <c r="AA7" s="69">
        <v>0</v>
      </c>
      <c r="AB7" s="127">
        <v>0</v>
      </c>
      <c r="AC7" s="126">
        <v>0</v>
      </c>
      <c r="AD7" s="69">
        <v>0</v>
      </c>
      <c r="AE7" s="69">
        <v>0</v>
      </c>
      <c r="AF7" s="69">
        <v>0</v>
      </c>
      <c r="AG7" s="69">
        <v>0</v>
      </c>
      <c r="AH7" s="69">
        <v>0</v>
      </c>
      <c r="AI7" s="69">
        <v>0</v>
      </c>
      <c r="AJ7" s="69">
        <v>0</v>
      </c>
      <c r="AK7" s="69">
        <v>0</v>
      </c>
      <c r="AL7" s="69">
        <v>0</v>
      </c>
      <c r="AM7" s="69">
        <v>0</v>
      </c>
      <c r="AN7" s="69">
        <v>0</v>
      </c>
      <c r="AO7" s="69">
        <v>0</v>
      </c>
      <c r="AP7" s="69">
        <v>0</v>
      </c>
      <c r="AQ7" s="69">
        <v>0</v>
      </c>
      <c r="AR7" s="69">
        <v>0</v>
      </c>
      <c r="AS7" s="69">
        <v>0</v>
      </c>
      <c r="AT7" s="69">
        <v>0</v>
      </c>
      <c r="AU7" s="69">
        <v>0</v>
      </c>
      <c r="AV7" s="69">
        <v>0</v>
      </c>
      <c r="AW7" s="69">
        <v>0</v>
      </c>
      <c r="AX7" s="69">
        <v>0</v>
      </c>
      <c r="AY7" s="69">
        <v>0</v>
      </c>
      <c r="AZ7" s="127">
        <v>0</v>
      </c>
      <c r="BA7" s="68">
        <f t="shared" si="0"/>
        <v>0</v>
      </c>
      <c r="BB7" s="145">
        <f t="shared" si="1"/>
        <v>0</v>
      </c>
      <c r="BC7" s="176" t="s">
        <v>279</v>
      </c>
    </row>
    <row r="8" spans="1:55" ht="12.5" hidden="1">
      <c r="A8" s="27" t="s">
        <v>127</v>
      </c>
      <c r="B8" s="150" t="s">
        <v>86</v>
      </c>
      <c r="C8" s="151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69">
        <v>0</v>
      </c>
      <c r="Z8" s="69">
        <v>0</v>
      </c>
      <c r="AA8" s="69">
        <v>0</v>
      </c>
      <c r="AB8" s="127">
        <v>0</v>
      </c>
      <c r="AC8" s="126">
        <v>0</v>
      </c>
      <c r="AD8" s="69">
        <v>0</v>
      </c>
      <c r="AE8" s="69">
        <v>0</v>
      </c>
      <c r="AF8" s="69">
        <v>0</v>
      </c>
      <c r="AG8" s="69">
        <v>0</v>
      </c>
      <c r="AH8" s="69">
        <v>0</v>
      </c>
      <c r="AI8" s="69">
        <v>0</v>
      </c>
      <c r="AJ8" s="69">
        <v>0</v>
      </c>
      <c r="AK8" s="69">
        <v>0</v>
      </c>
      <c r="AL8" s="69">
        <v>0</v>
      </c>
      <c r="AM8" s="69">
        <v>0</v>
      </c>
      <c r="AN8" s="69">
        <v>0</v>
      </c>
      <c r="AO8" s="69">
        <v>0</v>
      </c>
      <c r="AP8" s="69">
        <v>0</v>
      </c>
      <c r="AQ8" s="69">
        <v>0</v>
      </c>
      <c r="AR8" s="69">
        <v>0</v>
      </c>
      <c r="AS8" s="69">
        <v>0</v>
      </c>
      <c r="AT8" s="69">
        <v>0</v>
      </c>
      <c r="AU8" s="69">
        <v>0</v>
      </c>
      <c r="AV8" s="69">
        <v>0</v>
      </c>
      <c r="AW8" s="69">
        <v>0</v>
      </c>
      <c r="AX8" s="69">
        <v>0</v>
      </c>
      <c r="AY8" s="69">
        <v>0</v>
      </c>
      <c r="AZ8" s="127">
        <v>0</v>
      </c>
      <c r="BA8" s="68">
        <f t="shared" si="0"/>
        <v>0</v>
      </c>
      <c r="BB8" s="145">
        <f t="shared" si="1"/>
        <v>0</v>
      </c>
      <c r="BC8" s="176" t="s">
        <v>279</v>
      </c>
    </row>
    <row r="9" spans="1:55" ht="12.5" hidden="1">
      <c r="A9" s="27" t="s">
        <v>136</v>
      </c>
      <c r="B9" s="150" t="s">
        <v>89</v>
      </c>
      <c r="C9" s="151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B9" s="127">
        <v>0</v>
      </c>
      <c r="AC9" s="126">
        <v>0</v>
      </c>
      <c r="AD9" s="69">
        <v>0</v>
      </c>
      <c r="AE9" s="69">
        <v>0</v>
      </c>
      <c r="AF9" s="69">
        <v>0</v>
      </c>
      <c r="AG9" s="69">
        <v>0</v>
      </c>
      <c r="AH9" s="69">
        <v>0</v>
      </c>
      <c r="AI9" s="69">
        <v>0</v>
      </c>
      <c r="AJ9" s="69">
        <v>0</v>
      </c>
      <c r="AK9" s="69">
        <v>0</v>
      </c>
      <c r="AL9" s="69">
        <v>0</v>
      </c>
      <c r="AM9" s="69">
        <v>0</v>
      </c>
      <c r="AN9" s="69">
        <v>0</v>
      </c>
      <c r="AO9" s="69">
        <v>0</v>
      </c>
      <c r="AP9" s="69">
        <v>0</v>
      </c>
      <c r="AQ9" s="69">
        <v>0</v>
      </c>
      <c r="AR9" s="69">
        <v>0</v>
      </c>
      <c r="AS9" s="69">
        <v>0</v>
      </c>
      <c r="AT9" s="69">
        <v>0</v>
      </c>
      <c r="AU9" s="69">
        <v>0</v>
      </c>
      <c r="AV9" s="69">
        <v>0</v>
      </c>
      <c r="AW9" s="69">
        <v>0</v>
      </c>
      <c r="AX9" s="69">
        <v>0</v>
      </c>
      <c r="AY9" s="69">
        <v>0</v>
      </c>
      <c r="AZ9" s="127">
        <v>0</v>
      </c>
      <c r="BA9" s="68">
        <f t="shared" si="0"/>
        <v>0</v>
      </c>
      <c r="BB9" s="148">
        <f t="shared" si="1"/>
        <v>0</v>
      </c>
      <c r="BC9" s="142" t="s">
        <v>278</v>
      </c>
    </row>
    <row r="10" spans="1:55" ht="12.5">
      <c r="A10" s="182" t="s">
        <v>106</v>
      </c>
      <c r="B10" s="150" t="s">
        <v>107</v>
      </c>
      <c r="C10" s="151">
        <v>1</v>
      </c>
      <c r="D10" s="28">
        <v>1</v>
      </c>
      <c r="E10" s="28">
        <v>1</v>
      </c>
      <c r="F10" s="28">
        <v>1</v>
      </c>
      <c r="G10" s="28">
        <v>1</v>
      </c>
      <c r="H10" s="28">
        <v>1</v>
      </c>
      <c r="I10" s="28">
        <v>1</v>
      </c>
      <c r="J10" s="28">
        <v>1</v>
      </c>
      <c r="K10" s="28">
        <v>1</v>
      </c>
      <c r="L10" s="99">
        <v>1</v>
      </c>
      <c r="M10" s="54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1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1</v>
      </c>
      <c r="AA10" s="28">
        <v>0</v>
      </c>
      <c r="AB10" s="127">
        <v>0</v>
      </c>
      <c r="AC10" s="126">
        <v>0</v>
      </c>
      <c r="AD10" s="69">
        <v>0</v>
      </c>
      <c r="AE10" s="69">
        <v>0</v>
      </c>
      <c r="AF10" s="69">
        <v>0</v>
      </c>
      <c r="AG10" s="69">
        <v>0</v>
      </c>
      <c r="AH10" s="69">
        <v>0</v>
      </c>
      <c r="AI10" s="69">
        <v>0</v>
      </c>
      <c r="AJ10" s="69">
        <v>0</v>
      </c>
      <c r="AK10" s="69">
        <v>0</v>
      </c>
      <c r="AL10" s="69">
        <v>0</v>
      </c>
      <c r="AM10" s="69">
        <v>0</v>
      </c>
      <c r="AN10" s="127">
        <v>0</v>
      </c>
      <c r="AO10" s="68">
        <v>0</v>
      </c>
      <c r="AP10" s="69">
        <v>0</v>
      </c>
      <c r="AQ10" s="69">
        <v>0</v>
      </c>
      <c r="AR10" s="69">
        <v>0</v>
      </c>
      <c r="AS10" s="69">
        <v>0</v>
      </c>
      <c r="AT10" s="69">
        <v>0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127">
        <v>0</v>
      </c>
      <c r="BA10" s="68">
        <f t="shared" si="0"/>
        <v>12</v>
      </c>
      <c r="BB10" s="196">
        <f t="shared" si="1"/>
        <v>4.2553191489361701E-2</v>
      </c>
      <c r="BC10" s="176" t="s">
        <v>279</v>
      </c>
    </row>
    <row r="11" spans="1:55" ht="12.5" hidden="1">
      <c r="A11" s="27" t="s">
        <v>97</v>
      </c>
      <c r="B11" s="150" t="s">
        <v>98</v>
      </c>
      <c r="C11" s="151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0</v>
      </c>
      <c r="AA11" s="69">
        <v>0</v>
      </c>
      <c r="AB11" s="127">
        <v>0</v>
      </c>
      <c r="AC11" s="126">
        <v>0</v>
      </c>
      <c r="AD11" s="69">
        <v>0</v>
      </c>
      <c r="AE11" s="69">
        <v>0</v>
      </c>
      <c r="AF11" s="69">
        <v>0</v>
      </c>
      <c r="AG11" s="69">
        <v>0</v>
      </c>
      <c r="AH11" s="69">
        <v>0</v>
      </c>
      <c r="AI11" s="69">
        <v>0</v>
      </c>
      <c r="AJ11" s="69">
        <v>0</v>
      </c>
      <c r="AK11" s="69">
        <v>0</v>
      </c>
      <c r="AL11" s="69">
        <v>0</v>
      </c>
      <c r="AM11" s="69">
        <v>0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69">
        <v>0</v>
      </c>
      <c r="AT11" s="69">
        <v>0</v>
      </c>
      <c r="AU11" s="69">
        <v>0</v>
      </c>
      <c r="AV11" s="69">
        <v>0</v>
      </c>
      <c r="AW11" s="69">
        <v>0</v>
      </c>
      <c r="AX11" s="69">
        <v>0</v>
      </c>
      <c r="AY11" s="69">
        <v>0</v>
      </c>
      <c r="AZ11" s="127">
        <v>0</v>
      </c>
      <c r="BA11" s="68">
        <f t="shared" si="0"/>
        <v>0</v>
      </c>
      <c r="BB11" s="145">
        <f t="shared" si="1"/>
        <v>0</v>
      </c>
      <c r="BC11" s="176" t="s">
        <v>279</v>
      </c>
    </row>
    <row r="12" spans="1:55" ht="12.5" hidden="1">
      <c r="A12" s="27" t="s">
        <v>108</v>
      </c>
      <c r="B12" s="150" t="s">
        <v>92</v>
      </c>
      <c r="C12" s="151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127">
        <v>0</v>
      </c>
      <c r="AC12" s="126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127">
        <v>0</v>
      </c>
      <c r="BA12" s="68">
        <f t="shared" si="0"/>
        <v>0</v>
      </c>
      <c r="BB12" s="145">
        <f t="shared" si="1"/>
        <v>0</v>
      </c>
      <c r="BC12" s="176" t="s">
        <v>279</v>
      </c>
    </row>
    <row r="13" spans="1:55" ht="12.5" hidden="1">
      <c r="A13" s="27" t="s">
        <v>110</v>
      </c>
      <c r="B13" s="150" t="s">
        <v>92</v>
      </c>
      <c r="C13" s="151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127">
        <v>0</v>
      </c>
      <c r="AC13" s="126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9">
        <v>0</v>
      </c>
      <c r="AP13" s="69">
        <v>0</v>
      </c>
      <c r="AQ13" s="69">
        <v>0</v>
      </c>
      <c r="AR13" s="69">
        <v>0</v>
      </c>
      <c r="AS13" s="69">
        <v>0</v>
      </c>
      <c r="AT13" s="69">
        <v>0</v>
      </c>
      <c r="AU13" s="69">
        <v>0</v>
      </c>
      <c r="AV13" s="69">
        <v>0</v>
      </c>
      <c r="AW13" s="69">
        <v>0</v>
      </c>
      <c r="AX13" s="69">
        <v>0</v>
      </c>
      <c r="AY13" s="69">
        <v>0</v>
      </c>
      <c r="AZ13" s="127">
        <v>0</v>
      </c>
      <c r="BA13" s="68">
        <f t="shared" si="0"/>
        <v>0</v>
      </c>
      <c r="BB13" s="145">
        <f t="shared" si="1"/>
        <v>0</v>
      </c>
      <c r="BC13" s="176" t="s">
        <v>279</v>
      </c>
    </row>
    <row r="14" spans="1:55" ht="12.5" hidden="1">
      <c r="A14" s="27" t="s">
        <v>154</v>
      </c>
      <c r="B14" s="150" t="s">
        <v>89</v>
      </c>
      <c r="C14" s="151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127">
        <v>0</v>
      </c>
      <c r="AC14" s="126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0</v>
      </c>
      <c r="AL14" s="69">
        <v>0</v>
      </c>
      <c r="AM14" s="69">
        <v>0</v>
      </c>
      <c r="AN14" s="69">
        <v>0</v>
      </c>
      <c r="AO14" s="69">
        <v>0</v>
      </c>
      <c r="AP14" s="69">
        <v>0</v>
      </c>
      <c r="AQ14" s="69">
        <v>0</v>
      </c>
      <c r="AR14" s="69">
        <v>0</v>
      </c>
      <c r="AS14" s="69">
        <v>0</v>
      </c>
      <c r="AT14" s="69">
        <v>0</v>
      </c>
      <c r="AU14" s="69">
        <v>0</v>
      </c>
      <c r="AV14" s="69">
        <v>0</v>
      </c>
      <c r="AW14" s="69">
        <v>0</v>
      </c>
      <c r="AX14" s="69">
        <v>0</v>
      </c>
      <c r="AY14" s="69">
        <v>0</v>
      </c>
      <c r="AZ14" s="127">
        <v>0</v>
      </c>
      <c r="BA14" s="68">
        <f t="shared" si="0"/>
        <v>0</v>
      </c>
      <c r="BB14" s="145">
        <f t="shared" si="1"/>
        <v>0</v>
      </c>
      <c r="BC14" s="176" t="s">
        <v>279</v>
      </c>
    </row>
    <row r="15" spans="1:55" ht="12.5">
      <c r="A15" s="182" t="s">
        <v>183</v>
      </c>
      <c r="B15" s="150" t="s">
        <v>107</v>
      </c>
      <c r="C15" s="151">
        <v>1</v>
      </c>
      <c r="D15" s="28">
        <v>1</v>
      </c>
      <c r="E15" s="28">
        <v>1</v>
      </c>
      <c r="F15" s="28">
        <v>1</v>
      </c>
      <c r="G15" s="28">
        <v>1</v>
      </c>
      <c r="H15" s="28">
        <v>1</v>
      </c>
      <c r="I15" s="28">
        <v>1</v>
      </c>
      <c r="J15" s="28">
        <v>1</v>
      </c>
      <c r="K15" s="28">
        <v>1</v>
      </c>
      <c r="L15" s="99">
        <v>1</v>
      </c>
      <c r="M15" s="54">
        <v>1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1</v>
      </c>
      <c r="T15" s="28">
        <v>1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127">
        <v>1</v>
      </c>
      <c r="AC15" s="126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127">
        <v>0</v>
      </c>
      <c r="AO15" s="68">
        <v>0</v>
      </c>
      <c r="AP15" s="69">
        <v>0</v>
      </c>
      <c r="AQ15" s="69">
        <v>0</v>
      </c>
      <c r="AR15" s="69">
        <v>0</v>
      </c>
      <c r="AS15" s="69">
        <v>0</v>
      </c>
      <c r="AT15" s="69">
        <v>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127">
        <v>0</v>
      </c>
      <c r="BA15" s="68">
        <f t="shared" si="0"/>
        <v>15</v>
      </c>
      <c r="BB15" s="196">
        <f t="shared" si="1"/>
        <v>5.3191489361702128E-2</v>
      </c>
      <c r="BC15" s="176" t="s">
        <v>279</v>
      </c>
    </row>
    <row r="16" spans="1:55" ht="12.5">
      <c r="A16" s="182" t="s">
        <v>178</v>
      </c>
      <c r="B16" s="150" t="s">
        <v>107</v>
      </c>
      <c r="C16" s="151">
        <v>0</v>
      </c>
      <c r="D16" s="28">
        <v>1</v>
      </c>
      <c r="E16" s="28">
        <v>1</v>
      </c>
      <c r="F16" s="28">
        <v>1</v>
      </c>
      <c r="G16" s="28">
        <v>1</v>
      </c>
      <c r="H16" s="28">
        <v>1</v>
      </c>
      <c r="I16" s="28">
        <v>1</v>
      </c>
      <c r="J16" s="28">
        <v>1</v>
      </c>
      <c r="K16" s="28">
        <v>1</v>
      </c>
      <c r="L16" s="99">
        <v>1</v>
      </c>
      <c r="M16" s="54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1</v>
      </c>
      <c r="W16" s="28">
        <v>0</v>
      </c>
      <c r="X16" s="28">
        <v>1</v>
      </c>
      <c r="Y16" s="28">
        <v>0</v>
      </c>
      <c r="Z16" s="28">
        <v>1</v>
      </c>
      <c r="AA16" s="28">
        <v>1</v>
      </c>
      <c r="AB16" s="127">
        <v>1</v>
      </c>
      <c r="AC16" s="126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127">
        <v>0</v>
      </c>
      <c r="AO16" s="68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127">
        <v>0</v>
      </c>
      <c r="BA16" s="68">
        <f t="shared" si="0"/>
        <v>14</v>
      </c>
      <c r="BB16" s="196">
        <f t="shared" si="1"/>
        <v>4.9645390070921988E-2</v>
      </c>
      <c r="BC16" s="176" t="s">
        <v>279</v>
      </c>
    </row>
    <row r="17" spans="1:55" ht="12.5" hidden="1">
      <c r="A17" s="27" t="s">
        <v>141</v>
      </c>
      <c r="B17" s="150" t="s">
        <v>89</v>
      </c>
      <c r="C17" s="151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127">
        <v>0</v>
      </c>
      <c r="AC17" s="126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127">
        <v>0</v>
      </c>
      <c r="BA17" s="68">
        <f t="shared" si="0"/>
        <v>0</v>
      </c>
      <c r="BB17" s="148">
        <f t="shared" si="1"/>
        <v>0</v>
      </c>
      <c r="BC17" s="142" t="s">
        <v>278</v>
      </c>
    </row>
    <row r="18" spans="1:55" ht="12.5" hidden="1">
      <c r="A18" s="27" t="s">
        <v>111</v>
      </c>
      <c r="B18" s="150" t="s">
        <v>86</v>
      </c>
      <c r="C18" s="151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127">
        <v>0</v>
      </c>
      <c r="AC18" s="126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127">
        <v>0</v>
      </c>
      <c r="BA18" s="68">
        <f t="shared" si="0"/>
        <v>0</v>
      </c>
      <c r="BB18" s="145">
        <f t="shared" si="1"/>
        <v>0</v>
      </c>
      <c r="BC18" s="176" t="s">
        <v>279</v>
      </c>
    </row>
    <row r="19" spans="1:55" ht="12.5" hidden="1">
      <c r="A19" s="27" t="s">
        <v>146</v>
      </c>
      <c r="B19" s="150" t="s">
        <v>89</v>
      </c>
      <c r="C19" s="151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127">
        <v>0</v>
      </c>
      <c r="AC19" s="126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127">
        <v>0</v>
      </c>
      <c r="BA19" s="68">
        <f t="shared" si="0"/>
        <v>0</v>
      </c>
      <c r="BB19" s="145">
        <f t="shared" si="1"/>
        <v>0</v>
      </c>
      <c r="BC19" s="176" t="s">
        <v>279</v>
      </c>
    </row>
    <row r="20" spans="1:55" ht="12.5" hidden="1">
      <c r="A20" s="27" t="s">
        <v>112</v>
      </c>
      <c r="B20" s="150" t="s">
        <v>102</v>
      </c>
      <c r="C20" s="151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127">
        <v>0</v>
      </c>
      <c r="AC20" s="126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127">
        <v>0</v>
      </c>
      <c r="BA20" s="68">
        <f t="shared" si="0"/>
        <v>0</v>
      </c>
      <c r="BB20" s="145">
        <f t="shared" si="1"/>
        <v>0</v>
      </c>
      <c r="BC20" s="176" t="s">
        <v>279</v>
      </c>
    </row>
    <row r="21" spans="1:55" ht="12.5" hidden="1">
      <c r="A21" s="27" t="s">
        <v>145</v>
      </c>
      <c r="B21" s="150" t="s">
        <v>89</v>
      </c>
      <c r="C21" s="151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127">
        <v>0</v>
      </c>
      <c r="AC21" s="126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127">
        <v>0</v>
      </c>
      <c r="BA21" s="68">
        <f t="shared" si="0"/>
        <v>0</v>
      </c>
      <c r="BB21" s="148">
        <f t="shared" si="1"/>
        <v>0</v>
      </c>
      <c r="BC21" s="175" t="s">
        <v>278</v>
      </c>
    </row>
    <row r="22" spans="1:55" ht="12.5">
      <c r="A22" s="182" t="s">
        <v>170</v>
      </c>
      <c r="B22" s="150" t="s">
        <v>107</v>
      </c>
      <c r="C22" s="151">
        <v>1</v>
      </c>
      <c r="D22" s="28">
        <v>1</v>
      </c>
      <c r="E22" s="28">
        <v>1</v>
      </c>
      <c r="F22" s="28">
        <v>1</v>
      </c>
      <c r="G22" s="28">
        <v>1</v>
      </c>
      <c r="H22" s="28">
        <v>1</v>
      </c>
      <c r="I22" s="28">
        <v>1</v>
      </c>
      <c r="J22" s="28">
        <v>1</v>
      </c>
      <c r="K22" s="28">
        <v>1</v>
      </c>
      <c r="L22" s="99">
        <v>1</v>
      </c>
      <c r="M22" s="54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1</v>
      </c>
      <c r="AA22" s="28">
        <v>0</v>
      </c>
      <c r="AB22" s="127">
        <v>0</v>
      </c>
      <c r="AC22" s="126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  <c r="AI22" s="69">
        <v>0</v>
      </c>
      <c r="AJ22" s="69">
        <v>0</v>
      </c>
      <c r="AK22" s="69">
        <v>0</v>
      </c>
      <c r="AL22" s="69">
        <v>0</v>
      </c>
      <c r="AM22" s="69">
        <v>0</v>
      </c>
      <c r="AN22" s="127">
        <v>0</v>
      </c>
      <c r="AO22" s="68">
        <v>0</v>
      </c>
      <c r="AP22" s="69">
        <v>0</v>
      </c>
      <c r="AQ22" s="69">
        <v>0</v>
      </c>
      <c r="AR22" s="69">
        <v>0</v>
      </c>
      <c r="AS22" s="69">
        <v>0</v>
      </c>
      <c r="AT22" s="69">
        <v>0</v>
      </c>
      <c r="AU22" s="69">
        <v>0</v>
      </c>
      <c r="AV22" s="69">
        <v>0</v>
      </c>
      <c r="AW22" s="69">
        <v>0</v>
      </c>
      <c r="AX22" s="69">
        <v>0</v>
      </c>
      <c r="AY22" s="69">
        <v>0</v>
      </c>
      <c r="AZ22" s="127">
        <v>0</v>
      </c>
      <c r="BA22" s="68">
        <f t="shared" si="0"/>
        <v>11</v>
      </c>
      <c r="BB22" s="196">
        <f t="shared" si="1"/>
        <v>3.9007092198581561E-2</v>
      </c>
      <c r="BC22" s="25" t="s">
        <v>279</v>
      </c>
    </row>
    <row r="23" spans="1:55" ht="12.5">
      <c r="A23" s="182" t="s">
        <v>113</v>
      </c>
      <c r="B23" s="150" t="s">
        <v>86</v>
      </c>
      <c r="C23" s="151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1</v>
      </c>
      <c r="U23" s="28">
        <v>0</v>
      </c>
      <c r="V23" s="69">
        <v>0</v>
      </c>
      <c r="W23" s="69">
        <v>0</v>
      </c>
      <c r="X23" s="69">
        <v>0</v>
      </c>
      <c r="Y23" s="69">
        <v>0</v>
      </c>
      <c r="Z23" s="69">
        <v>1</v>
      </c>
      <c r="AA23" s="69">
        <v>0</v>
      </c>
      <c r="AB23" s="127">
        <v>0</v>
      </c>
      <c r="AC23" s="126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  <c r="AI23" s="69">
        <v>0</v>
      </c>
      <c r="AJ23" s="69">
        <v>0</v>
      </c>
      <c r="AK23" s="69">
        <v>0</v>
      </c>
      <c r="AL23" s="69">
        <v>0</v>
      </c>
      <c r="AM23" s="69">
        <v>0</v>
      </c>
      <c r="AN23" s="69">
        <v>0</v>
      </c>
      <c r="AO23" s="69">
        <v>0</v>
      </c>
      <c r="AP23" s="69">
        <v>0</v>
      </c>
      <c r="AQ23" s="69">
        <v>0</v>
      </c>
      <c r="AR23" s="69">
        <v>0</v>
      </c>
      <c r="AS23" s="69">
        <v>0</v>
      </c>
      <c r="AT23" s="69">
        <v>0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127">
        <v>0</v>
      </c>
      <c r="BA23" s="68">
        <f t="shared" si="0"/>
        <v>2</v>
      </c>
      <c r="BB23" s="196">
        <f>+BA16/((SUM($BA$5:$BA$107)))</f>
        <v>4.9645390070921988E-2</v>
      </c>
      <c r="BC23" s="25" t="s">
        <v>279</v>
      </c>
    </row>
    <row r="24" spans="1:55" ht="12.5">
      <c r="A24" s="182" t="s">
        <v>169</v>
      </c>
      <c r="B24" s="150" t="s">
        <v>107</v>
      </c>
      <c r="C24" s="151">
        <v>1</v>
      </c>
      <c r="D24" s="28">
        <v>1</v>
      </c>
      <c r="E24" s="28">
        <v>1</v>
      </c>
      <c r="F24" s="28">
        <v>1</v>
      </c>
      <c r="G24" s="28">
        <v>1</v>
      </c>
      <c r="H24" s="28">
        <v>1</v>
      </c>
      <c r="I24" s="28">
        <v>1</v>
      </c>
      <c r="J24" s="28">
        <v>1</v>
      </c>
      <c r="K24" s="28">
        <v>1</v>
      </c>
      <c r="L24" s="99">
        <v>1</v>
      </c>
      <c r="M24" s="54">
        <v>1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1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1</v>
      </c>
      <c r="AA24" s="28">
        <v>0</v>
      </c>
      <c r="AB24" s="127">
        <v>1</v>
      </c>
      <c r="AC24" s="126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  <c r="AI24" s="69">
        <v>0</v>
      </c>
      <c r="AJ24" s="69">
        <v>0</v>
      </c>
      <c r="AK24" s="69">
        <v>0</v>
      </c>
      <c r="AL24" s="69">
        <v>0</v>
      </c>
      <c r="AM24" s="69">
        <v>0</v>
      </c>
      <c r="AN24" s="127">
        <v>0</v>
      </c>
      <c r="AO24" s="68">
        <v>0</v>
      </c>
      <c r="AP24" s="69">
        <v>0</v>
      </c>
      <c r="AQ24" s="69">
        <v>0</v>
      </c>
      <c r="AR24" s="69">
        <v>0</v>
      </c>
      <c r="AS24" s="69">
        <v>0</v>
      </c>
      <c r="AT24" s="69">
        <v>0</v>
      </c>
      <c r="AU24" s="69">
        <v>0</v>
      </c>
      <c r="AV24" s="69">
        <v>0</v>
      </c>
      <c r="AW24" s="69">
        <v>0</v>
      </c>
      <c r="AX24" s="69">
        <v>0</v>
      </c>
      <c r="AY24" s="69">
        <v>0</v>
      </c>
      <c r="AZ24" s="127">
        <v>0</v>
      </c>
      <c r="BA24" s="68">
        <f t="shared" si="0"/>
        <v>14</v>
      </c>
      <c r="BB24" s="202">
        <f t="shared" ref="BB24:BB55" si="2">+BA24/((SUM($BA$5:$BA$107)))</f>
        <v>4.9645390070921988E-2</v>
      </c>
      <c r="BC24" s="25" t="s">
        <v>279</v>
      </c>
    </row>
    <row r="25" spans="1:55" ht="12.5" hidden="1">
      <c r="A25" s="27" t="s">
        <v>162</v>
      </c>
      <c r="B25" s="150" t="s">
        <v>86</v>
      </c>
      <c r="C25" s="151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127">
        <v>0</v>
      </c>
      <c r="AC25" s="126">
        <v>0</v>
      </c>
      <c r="AD25" s="69">
        <v>0</v>
      </c>
      <c r="AE25" s="69">
        <v>0</v>
      </c>
      <c r="AF25" s="69">
        <v>0</v>
      </c>
      <c r="AG25" s="69">
        <v>0</v>
      </c>
      <c r="AH25" s="69">
        <v>0</v>
      </c>
      <c r="AI25" s="69">
        <v>0</v>
      </c>
      <c r="AJ25" s="69">
        <v>0</v>
      </c>
      <c r="AK25" s="69">
        <v>0</v>
      </c>
      <c r="AL25" s="69">
        <v>0</v>
      </c>
      <c r="AM25" s="69">
        <v>0</v>
      </c>
      <c r="AN25" s="69">
        <v>0</v>
      </c>
      <c r="AO25" s="69">
        <v>0</v>
      </c>
      <c r="AP25" s="69">
        <v>0</v>
      </c>
      <c r="AQ25" s="69">
        <v>0</v>
      </c>
      <c r="AR25" s="69">
        <v>0</v>
      </c>
      <c r="AS25" s="69">
        <v>0</v>
      </c>
      <c r="AT25" s="69">
        <v>0</v>
      </c>
      <c r="AU25" s="69">
        <v>0</v>
      </c>
      <c r="AV25" s="69">
        <v>0</v>
      </c>
      <c r="AW25" s="69">
        <v>0</v>
      </c>
      <c r="AX25" s="69">
        <v>0</v>
      </c>
      <c r="AY25" s="69">
        <v>0</v>
      </c>
      <c r="AZ25" s="127">
        <v>0</v>
      </c>
      <c r="BA25" s="68">
        <f t="shared" si="0"/>
        <v>0</v>
      </c>
      <c r="BB25" s="75">
        <f t="shared" si="2"/>
        <v>0</v>
      </c>
      <c r="BC25" s="25" t="s">
        <v>279</v>
      </c>
    </row>
    <row r="26" spans="1:55" ht="12.5">
      <c r="A26" s="182" t="s">
        <v>184</v>
      </c>
      <c r="B26" s="150" t="s">
        <v>102</v>
      </c>
      <c r="C26" s="151">
        <v>1</v>
      </c>
      <c r="D26" s="28">
        <v>1</v>
      </c>
      <c r="E26" s="28">
        <v>1</v>
      </c>
      <c r="F26" s="28">
        <v>1</v>
      </c>
      <c r="G26" s="28">
        <v>1</v>
      </c>
      <c r="H26" s="28">
        <v>1</v>
      </c>
      <c r="I26" s="28">
        <v>1</v>
      </c>
      <c r="J26" s="28">
        <v>1</v>
      </c>
      <c r="K26" s="28">
        <v>1</v>
      </c>
      <c r="L26" s="99">
        <v>1</v>
      </c>
      <c r="M26" s="54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1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1</v>
      </c>
      <c r="AA26" s="28">
        <v>0</v>
      </c>
      <c r="AB26" s="127">
        <v>1</v>
      </c>
      <c r="AC26" s="126">
        <v>0</v>
      </c>
      <c r="AD26" s="69">
        <v>0</v>
      </c>
      <c r="AE26" s="69">
        <v>0</v>
      </c>
      <c r="AF26" s="69">
        <v>0</v>
      </c>
      <c r="AG26" s="69">
        <v>0</v>
      </c>
      <c r="AH26" s="69">
        <v>0</v>
      </c>
      <c r="AI26" s="69">
        <v>0</v>
      </c>
      <c r="AJ26" s="69">
        <v>0</v>
      </c>
      <c r="AK26" s="69">
        <v>0</v>
      </c>
      <c r="AL26" s="69">
        <v>0</v>
      </c>
      <c r="AM26" s="69">
        <v>0</v>
      </c>
      <c r="AN26" s="127">
        <v>0</v>
      </c>
      <c r="AO26" s="68">
        <v>0</v>
      </c>
      <c r="AP26" s="69">
        <v>0</v>
      </c>
      <c r="AQ26" s="69">
        <v>0</v>
      </c>
      <c r="AR26" s="69">
        <v>0</v>
      </c>
      <c r="AS26" s="69">
        <v>0</v>
      </c>
      <c r="AT26" s="69">
        <v>0</v>
      </c>
      <c r="AU26" s="69">
        <v>0</v>
      </c>
      <c r="AV26" s="69">
        <v>0</v>
      </c>
      <c r="AW26" s="69">
        <v>0</v>
      </c>
      <c r="AX26" s="69">
        <v>0</v>
      </c>
      <c r="AY26" s="69">
        <v>0</v>
      </c>
      <c r="AZ26" s="127">
        <v>0</v>
      </c>
      <c r="BA26" s="68">
        <f t="shared" si="0"/>
        <v>13</v>
      </c>
      <c r="BB26" s="203">
        <f t="shared" si="2"/>
        <v>4.6099290780141841E-2</v>
      </c>
      <c r="BC26" s="25" t="s">
        <v>279</v>
      </c>
    </row>
    <row r="27" spans="1:55" ht="12.5" hidden="1">
      <c r="A27" s="27" t="s">
        <v>163</v>
      </c>
      <c r="B27" s="150" t="s">
        <v>107</v>
      </c>
      <c r="C27" s="151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127">
        <v>0</v>
      </c>
      <c r="AC27" s="126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  <c r="AI27" s="69">
        <v>0</v>
      </c>
      <c r="AJ27" s="69">
        <v>0</v>
      </c>
      <c r="AK27" s="69">
        <v>0</v>
      </c>
      <c r="AL27" s="69">
        <v>0</v>
      </c>
      <c r="AM27" s="69">
        <v>0</v>
      </c>
      <c r="AN27" s="69">
        <v>0</v>
      </c>
      <c r="AO27" s="69">
        <v>0</v>
      </c>
      <c r="AP27" s="69">
        <v>0</v>
      </c>
      <c r="AQ27" s="69">
        <v>0</v>
      </c>
      <c r="AR27" s="69">
        <v>0</v>
      </c>
      <c r="AS27" s="69">
        <v>0</v>
      </c>
      <c r="AT27" s="69">
        <v>0</v>
      </c>
      <c r="AU27" s="69">
        <v>0</v>
      </c>
      <c r="AV27" s="69">
        <v>0</v>
      </c>
      <c r="AW27" s="69">
        <v>0</v>
      </c>
      <c r="AX27" s="69">
        <v>0</v>
      </c>
      <c r="AY27" s="69">
        <v>0</v>
      </c>
      <c r="AZ27" s="127">
        <v>0</v>
      </c>
      <c r="BA27" s="68">
        <f t="shared" si="0"/>
        <v>0</v>
      </c>
      <c r="BB27" s="75">
        <f t="shared" si="2"/>
        <v>0</v>
      </c>
      <c r="BC27" s="25" t="s">
        <v>279</v>
      </c>
    </row>
    <row r="28" spans="1:55" ht="12.5" hidden="1">
      <c r="A28" s="27" t="s">
        <v>157</v>
      </c>
      <c r="B28" s="150" t="s">
        <v>92</v>
      </c>
      <c r="C28" s="151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127">
        <v>0</v>
      </c>
      <c r="AC28" s="126">
        <v>0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  <c r="AI28" s="69">
        <v>0</v>
      </c>
      <c r="AJ28" s="69">
        <v>0</v>
      </c>
      <c r="AK28" s="69">
        <v>0</v>
      </c>
      <c r="AL28" s="69">
        <v>0</v>
      </c>
      <c r="AM28" s="69">
        <v>0</v>
      </c>
      <c r="AN28" s="69">
        <v>0</v>
      </c>
      <c r="AO28" s="69">
        <v>0</v>
      </c>
      <c r="AP28" s="69">
        <v>0</v>
      </c>
      <c r="AQ28" s="69">
        <v>0</v>
      </c>
      <c r="AR28" s="69">
        <v>0</v>
      </c>
      <c r="AS28" s="69">
        <v>0</v>
      </c>
      <c r="AT28" s="69">
        <v>0</v>
      </c>
      <c r="AU28" s="69">
        <v>0</v>
      </c>
      <c r="AV28" s="69">
        <v>0</v>
      </c>
      <c r="AW28" s="69">
        <v>0</v>
      </c>
      <c r="AX28" s="69">
        <v>0</v>
      </c>
      <c r="AY28" s="69">
        <v>0</v>
      </c>
      <c r="AZ28" s="127">
        <v>0</v>
      </c>
      <c r="BA28" s="68">
        <f t="shared" si="0"/>
        <v>0</v>
      </c>
      <c r="BB28" s="75">
        <f t="shared" si="2"/>
        <v>0</v>
      </c>
      <c r="BC28" s="25" t="s">
        <v>279</v>
      </c>
    </row>
    <row r="29" spans="1:55" ht="12.5">
      <c r="A29" s="182" t="s">
        <v>176</v>
      </c>
      <c r="B29" s="150" t="s">
        <v>107</v>
      </c>
      <c r="C29" s="151">
        <v>1</v>
      </c>
      <c r="D29" s="28">
        <v>1</v>
      </c>
      <c r="E29" s="28">
        <v>1</v>
      </c>
      <c r="F29" s="28">
        <v>1</v>
      </c>
      <c r="G29" s="28">
        <v>1</v>
      </c>
      <c r="H29" s="28">
        <v>1</v>
      </c>
      <c r="I29" s="28">
        <v>1</v>
      </c>
      <c r="J29" s="28">
        <v>1</v>
      </c>
      <c r="K29" s="28">
        <v>1</v>
      </c>
      <c r="L29" s="99">
        <v>1</v>
      </c>
      <c r="M29" s="54">
        <v>0</v>
      </c>
      <c r="N29" s="28">
        <v>0</v>
      </c>
      <c r="O29" s="28">
        <v>0</v>
      </c>
      <c r="P29" s="28">
        <v>0</v>
      </c>
      <c r="Q29" s="28">
        <v>0</v>
      </c>
      <c r="R29" s="28">
        <v>1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1</v>
      </c>
      <c r="AA29" s="28">
        <v>1</v>
      </c>
      <c r="AB29" s="127">
        <v>1</v>
      </c>
      <c r="AC29" s="126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  <c r="AI29" s="69">
        <v>0</v>
      </c>
      <c r="AJ29" s="69">
        <v>0</v>
      </c>
      <c r="AK29" s="69">
        <v>0</v>
      </c>
      <c r="AL29" s="69">
        <v>0</v>
      </c>
      <c r="AM29" s="69">
        <v>0</v>
      </c>
      <c r="AN29" s="127">
        <v>0</v>
      </c>
      <c r="AO29" s="68">
        <v>0</v>
      </c>
      <c r="AP29" s="69">
        <v>0</v>
      </c>
      <c r="AQ29" s="69">
        <v>0</v>
      </c>
      <c r="AR29" s="69">
        <v>0</v>
      </c>
      <c r="AS29" s="69">
        <v>0</v>
      </c>
      <c r="AT29" s="69">
        <v>0</v>
      </c>
      <c r="AU29" s="69">
        <v>0</v>
      </c>
      <c r="AV29" s="69">
        <v>0</v>
      </c>
      <c r="AW29" s="69">
        <v>0</v>
      </c>
      <c r="AX29" s="69">
        <v>0</v>
      </c>
      <c r="AY29" s="69">
        <v>0</v>
      </c>
      <c r="AZ29" s="127">
        <v>0</v>
      </c>
      <c r="BA29" s="68">
        <f t="shared" si="0"/>
        <v>14</v>
      </c>
      <c r="BB29" s="203">
        <f t="shared" si="2"/>
        <v>4.9645390070921988E-2</v>
      </c>
      <c r="BC29" s="100" t="s">
        <v>289</v>
      </c>
    </row>
    <row r="30" spans="1:55" ht="12.5" hidden="1">
      <c r="A30" s="27" t="s">
        <v>151</v>
      </c>
      <c r="B30" s="150" t="s">
        <v>89</v>
      </c>
      <c r="C30" s="151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127">
        <v>0</v>
      </c>
      <c r="AC30" s="126">
        <v>0</v>
      </c>
      <c r="AD30" s="69">
        <v>0</v>
      </c>
      <c r="AE30" s="69">
        <v>0</v>
      </c>
      <c r="AF30" s="69">
        <v>0</v>
      </c>
      <c r="AG30" s="69">
        <v>0</v>
      </c>
      <c r="AH30" s="69">
        <v>0</v>
      </c>
      <c r="AI30" s="69">
        <v>0</v>
      </c>
      <c r="AJ30" s="69">
        <v>0</v>
      </c>
      <c r="AK30" s="69">
        <v>0</v>
      </c>
      <c r="AL30" s="69">
        <v>0</v>
      </c>
      <c r="AM30" s="69">
        <v>0</v>
      </c>
      <c r="AN30" s="69">
        <v>0</v>
      </c>
      <c r="AO30" s="69">
        <v>0</v>
      </c>
      <c r="AP30" s="69">
        <v>0</v>
      </c>
      <c r="AQ30" s="69">
        <v>0</v>
      </c>
      <c r="AR30" s="69">
        <v>0</v>
      </c>
      <c r="AS30" s="69">
        <v>0</v>
      </c>
      <c r="AT30" s="69">
        <v>0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127">
        <v>0</v>
      </c>
      <c r="BA30" s="68">
        <f t="shared" si="0"/>
        <v>0</v>
      </c>
      <c r="BB30" s="75">
        <f t="shared" si="2"/>
        <v>0</v>
      </c>
      <c r="BC30" s="25" t="s">
        <v>279</v>
      </c>
    </row>
    <row r="31" spans="1:55" ht="12.5" hidden="1">
      <c r="A31" s="27" t="s">
        <v>156</v>
      </c>
      <c r="B31" s="150" t="s">
        <v>92</v>
      </c>
      <c r="C31" s="151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127">
        <v>0</v>
      </c>
      <c r="AC31" s="126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  <c r="AI31" s="69">
        <v>0</v>
      </c>
      <c r="AJ31" s="69">
        <v>0</v>
      </c>
      <c r="AK31" s="69">
        <v>0</v>
      </c>
      <c r="AL31" s="69">
        <v>0</v>
      </c>
      <c r="AM31" s="69">
        <v>0</v>
      </c>
      <c r="AN31" s="69">
        <v>0</v>
      </c>
      <c r="AO31" s="69">
        <v>0</v>
      </c>
      <c r="AP31" s="69">
        <v>0</v>
      </c>
      <c r="AQ31" s="69">
        <v>0</v>
      </c>
      <c r="AR31" s="69">
        <v>0</v>
      </c>
      <c r="AS31" s="69">
        <v>0</v>
      </c>
      <c r="AT31" s="69">
        <v>0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127">
        <v>0</v>
      </c>
      <c r="BA31" s="68">
        <f t="shared" si="0"/>
        <v>0</v>
      </c>
      <c r="BB31" s="75">
        <f t="shared" si="2"/>
        <v>0</v>
      </c>
      <c r="BC31" s="25" t="s">
        <v>279</v>
      </c>
    </row>
    <row r="32" spans="1:55" ht="12.5" hidden="1">
      <c r="A32" s="27" t="s">
        <v>131</v>
      </c>
      <c r="B32" s="150" t="s">
        <v>92</v>
      </c>
      <c r="C32" s="151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127">
        <v>0</v>
      </c>
      <c r="AC32" s="126">
        <v>0</v>
      </c>
      <c r="AD32" s="69">
        <v>0</v>
      </c>
      <c r="AE32" s="69">
        <v>0</v>
      </c>
      <c r="AF32" s="69">
        <v>0</v>
      </c>
      <c r="AG32" s="69">
        <v>0</v>
      </c>
      <c r="AH32" s="69">
        <v>0</v>
      </c>
      <c r="AI32" s="69">
        <v>0</v>
      </c>
      <c r="AJ32" s="69">
        <v>0</v>
      </c>
      <c r="AK32" s="69">
        <v>0</v>
      </c>
      <c r="AL32" s="69">
        <v>0</v>
      </c>
      <c r="AM32" s="69">
        <v>0</v>
      </c>
      <c r="AN32" s="69">
        <v>0</v>
      </c>
      <c r="AO32" s="69">
        <v>0</v>
      </c>
      <c r="AP32" s="69">
        <v>0</v>
      </c>
      <c r="AQ32" s="69">
        <v>0</v>
      </c>
      <c r="AR32" s="69">
        <v>0</v>
      </c>
      <c r="AS32" s="69">
        <v>0</v>
      </c>
      <c r="AT32" s="69">
        <v>0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127">
        <v>0</v>
      </c>
      <c r="BA32" s="68">
        <f t="shared" si="0"/>
        <v>0</v>
      </c>
      <c r="BB32" s="75">
        <f t="shared" si="2"/>
        <v>0</v>
      </c>
      <c r="BC32" s="25" t="s">
        <v>279</v>
      </c>
    </row>
    <row r="33" spans="1:55" ht="12.5">
      <c r="A33" s="182" t="s">
        <v>103</v>
      </c>
      <c r="B33" s="150" t="s">
        <v>92</v>
      </c>
      <c r="C33" s="151">
        <v>1</v>
      </c>
      <c r="D33" s="28">
        <v>1</v>
      </c>
      <c r="E33" s="28">
        <v>1</v>
      </c>
      <c r="F33" s="28">
        <v>1</v>
      </c>
      <c r="G33" s="28">
        <v>0</v>
      </c>
      <c r="H33" s="28">
        <v>1</v>
      </c>
      <c r="I33" s="28">
        <v>1</v>
      </c>
      <c r="J33" s="28">
        <v>1</v>
      </c>
      <c r="K33" s="28">
        <v>1</v>
      </c>
      <c r="L33" s="99">
        <v>1</v>
      </c>
      <c r="M33" s="54">
        <v>0</v>
      </c>
      <c r="N33" s="28">
        <v>1</v>
      </c>
      <c r="O33" s="28">
        <v>0</v>
      </c>
      <c r="P33" s="28">
        <v>1</v>
      </c>
      <c r="Q33" s="28">
        <v>0</v>
      </c>
      <c r="R33" s="28">
        <v>0</v>
      </c>
      <c r="S33" s="28">
        <v>0</v>
      </c>
      <c r="T33" s="28">
        <v>0</v>
      </c>
      <c r="U33" s="28">
        <v>1</v>
      </c>
      <c r="V33" s="28">
        <v>0</v>
      </c>
      <c r="W33" s="28">
        <v>0</v>
      </c>
      <c r="X33" s="28">
        <v>0</v>
      </c>
      <c r="Y33" s="28">
        <v>0</v>
      </c>
      <c r="Z33" s="28">
        <v>1</v>
      </c>
      <c r="AA33" s="28">
        <v>0</v>
      </c>
      <c r="AB33" s="127">
        <v>0</v>
      </c>
      <c r="AC33" s="126">
        <v>0</v>
      </c>
      <c r="AD33" s="69">
        <v>0</v>
      </c>
      <c r="AE33" s="69">
        <v>0</v>
      </c>
      <c r="AF33" s="69">
        <v>0</v>
      </c>
      <c r="AG33" s="69">
        <v>0</v>
      </c>
      <c r="AH33" s="69">
        <v>0</v>
      </c>
      <c r="AI33" s="69">
        <v>0</v>
      </c>
      <c r="AJ33" s="69">
        <v>0</v>
      </c>
      <c r="AK33" s="69">
        <v>0</v>
      </c>
      <c r="AL33" s="69">
        <v>0</v>
      </c>
      <c r="AM33" s="69">
        <v>0</v>
      </c>
      <c r="AN33" s="127">
        <v>0</v>
      </c>
      <c r="AO33" s="68">
        <v>0</v>
      </c>
      <c r="AP33" s="69">
        <v>0</v>
      </c>
      <c r="AQ33" s="69">
        <v>0</v>
      </c>
      <c r="AR33" s="69">
        <v>0</v>
      </c>
      <c r="AS33" s="69">
        <v>0</v>
      </c>
      <c r="AT33" s="69">
        <v>0</v>
      </c>
      <c r="AU33" s="69">
        <v>0</v>
      </c>
      <c r="AV33" s="69">
        <v>0</v>
      </c>
      <c r="AW33" s="69">
        <v>0</v>
      </c>
      <c r="AX33" s="69">
        <v>0</v>
      </c>
      <c r="AY33" s="69">
        <v>0</v>
      </c>
      <c r="AZ33" s="127">
        <v>0</v>
      </c>
      <c r="BA33" s="68">
        <f t="shared" si="0"/>
        <v>13</v>
      </c>
      <c r="BB33" s="203">
        <f t="shared" si="2"/>
        <v>4.6099290780141841E-2</v>
      </c>
      <c r="BC33" s="25" t="s">
        <v>279</v>
      </c>
    </row>
    <row r="34" spans="1:55" ht="12.5">
      <c r="A34" s="182" t="s">
        <v>101</v>
      </c>
      <c r="B34" s="150" t="s">
        <v>102</v>
      </c>
      <c r="C34" s="151">
        <v>1</v>
      </c>
      <c r="D34" s="28">
        <v>1</v>
      </c>
      <c r="E34" s="28">
        <v>1</v>
      </c>
      <c r="F34" s="28">
        <v>1</v>
      </c>
      <c r="G34" s="28">
        <v>0</v>
      </c>
      <c r="H34" s="28">
        <v>1</v>
      </c>
      <c r="I34" s="28">
        <v>1</v>
      </c>
      <c r="J34" s="28">
        <v>1</v>
      </c>
      <c r="K34" s="28">
        <v>1</v>
      </c>
      <c r="L34" s="99">
        <v>1</v>
      </c>
      <c r="M34" s="54">
        <v>1</v>
      </c>
      <c r="N34" s="28">
        <v>0</v>
      </c>
      <c r="O34" s="28">
        <v>0</v>
      </c>
      <c r="P34" s="28">
        <v>0</v>
      </c>
      <c r="Q34" s="28">
        <v>1</v>
      </c>
      <c r="R34" s="28">
        <v>1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1</v>
      </c>
      <c r="AA34" s="28">
        <v>0</v>
      </c>
      <c r="AB34" s="127">
        <v>0</v>
      </c>
      <c r="AC34" s="126">
        <v>0</v>
      </c>
      <c r="AD34" s="69">
        <v>0</v>
      </c>
      <c r="AE34" s="69">
        <v>0</v>
      </c>
      <c r="AF34" s="69">
        <v>0</v>
      </c>
      <c r="AG34" s="69">
        <v>0</v>
      </c>
      <c r="AH34" s="69">
        <v>0</v>
      </c>
      <c r="AI34" s="69">
        <v>0</v>
      </c>
      <c r="AJ34" s="69">
        <v>0</v>
      </c>
      <c r="AK34" s="69">
        <v>0</v>
      </c>
      <c r="AL34" s="69">
        <v>0</v>
      </c>
      <c r="AM34" s="69">
        <v>0</v>
      </c>
      <c r="AN34" s="127">
        <v>0</v>
      </c>
      <c r="AO34" s="68">
        <v>0</v>
      </c>
      <c r="AP34" s="69">
        <v>0</v>
      </c>
      <c r="AQ34" s="69">
        <v>0</v>
      </c>
      <c r="AR34" s="69">
        <v>0</v>
      </c>
      <c r="AS34" s="69">
        <v>0</v>
      </c>
      <c r="AT34" s="69">
        <v>0</v>
      </c>
      <c r="AU34" s="69">
        <v>0</v>
      </c>
      <c r="AV34" s="69">
        <v>0</v>
      </c>
      <c r="AW34" s="69">
        <v>0</v>
      </c>
      <c r="AX34" s="69">
        <v>0</v>
      </c>
      <c r="AY34" s="69">
        <v>0</v>
      </c>
      <c r="AZ34" s="127">
        <v>0</v>
      </c>
      <c r="BA34" s="68">
        <f t="shared" si="0"/>
        <v>13</v>
      </c>
      <c r="BB34" s="203">
        <f t="shared" si="2"/>
        <v>4.6099290780141841E-2</v>
      </c>
      <c r="BC34" s="25" t="s">
        <v>279</v>
      </c>
    </row>
    <row r="35" spans="1:55" ht="12.5" hidden="1">
      <c r="A35" s="27" t="s">
        <v>233</v>
      </c>
      <c r="B35" s="150" t="s">
        <v>89</v>
      </c>
      <c r="C35" s="151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127">
        <v>0</v>
      </c>
      <c r="AC35" s="126">
        <v>0</v>
      </c>
      <c r="AD35" s="69">
        <v>0</v>
      </c>
      <c r="AE35" s="69">
        <v>0</v>
      </c>
      <c r="AF35" s="69">
        <v>0</v>
      </c>
      <c r="AG35" s="69">
        <v>0</v>
      </c>
      <c r="AH35" s="69">
        <v>0</v>
      </c>
      <c r="AI35" s="69">
        <v>0</v>
      </c>
      <c r="AJ35" s="69">
        <v>0</v>
      </c>
      <c r="AK35" s="69">
        <v>0</v>
      </c>
      <c r="AL35" s="69">
        <v>0</v>
      </c>
      <c r="AM35" s="69">
        <v>0</v>
      </c>
      <c r="AN35" s="69">
        <v>0</v>
      </c>
      <c r="AO35" s="69">
        <v>0</v>
      </c>
      <c r="AP35" s="69">
        <v>0</v>
      </c>
      <c r="AQ35" s="69">
        <v>0</v>
      </c>
      <c r="AR35" s="69">
        <v>0</v>
      </c>
      <c r="AS35" s="69">
        <v>0</v>
      </c>
      <c r="AT35" s="69">
        <v>0</v>
      </c>
      <c r="AU35" s="69">
        <v>0</v>
      </c>
      <c r="AV35" s="69">
        <v>0</v>
      </c>
      <c r="AW35" s="69">
        <v>0</v>
      </c>
      <c r="AX35" s="69">
        <v>0</v>
      </c>
      <c r="AY35" s="69">
        <v>0</v>
      </c>
      <c r="AZ35" s="127">
        <v>0</v>
      </c>
      <c r="BA35" s="68">
        <f t="shared" si="0"/>
        <v>0</v>
      </c>
      <c r="BB35" s="75">
        <f t="shared" si="2"/>
        <v>0</v>
      </c>
      <c r="BC35" s="25" t="s">
        <v>279</v>
      </c>
    </row>
    <row r="36" spans="1:55" ht="12.5" hidden="1">
      <c r="A36" s="27" t="s">
        <v>124</v>
      </c>
      <c r="B36" s="150" t="s">
        <v>86</v>
      </c>
      <c r="C36" s="151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69">
        <v>0</v>
      </c>
      <c r="U36" s="69">
        <v>0</v>
      </c>
      <c r="V36" s="69">
        <v>0</v>
      </c>
      <c r="W36" s="69">
        <v>0</v>
      </c>
      <c r="X36" s="69">
        <v>0</v>
      </c>
      <c r="Y36" s="69">
        <v>0</v>
      </c>
      <c r="Z36" s="69">
        <v>0</v>
      </c>
      <c r="AA36" s="69">
        <v>0</v>
      </c>
      <c r="AB36" s="127">
        <v>0</v>
      </c>
      <c r="AC36" s="126">
        <v>0</v>
      </c>
      <c r="AD36" s="69">
        <v>0</v>
      </c>
      <c r="AE36" s="69">
        <v>0</v>
      </c>
      <c r="AF36" s="69">
        <v>0</v>
      </c>
      <c r="AG36" s="69">
        <v>0</v>
      </c>
      <c r="AH36" s="69">
        <v>0</v>
      </c>
      <c r="AI36" s="69">
        <v>0</v>
      </c>
      <c r="AJ36" s="69">
        <v>0</v>
      </c>
      <c r="AK36" s="69">
        <v>0</v>
      </c>
      <c r="AL36" s="69">
        <v>0</v>
      </c>
      <c r="AM36" s="69">
        <v>0</v>
      </c>
      <c r="AN36" s="69">
        <v>0</v>
      </c>
      <c r="AO36" s="69">
        <v>0</v>
      </c>
      <c r="AP36" s="69">
        <v>0</v>
      </c>
      <c r="AQ36" s="69">
        <v>0</v>
      </c>
      <c r="AR36" s="69">
        <v>0</v>
      </c>
      <c r="AS36" s="69">
        <v>0</v>
      </c>
      <c r="AT36" s="69">
        <v>0</v>
      </c>
      <c r="AU36" s="69">
        <v>0</v>
      </c>
      <c r="AV36" s="69">
        <v>0</v>
      </c>
      <c r="AW36" s="69">
        <v>0</v>
      </c>
      <c r="AX36" s="69">
        <v>0</v>
      </c>
      <c r="AY36" s="69">
        <v>0</v>
      </c>
      <c r="AZ36" s="127">
        <v>0</v>
      </c>
      <c r="BA36" s="68">
        <f t="shared" si="0"/>
        <v>0</v>
      </c>
      <c r="BB36" s="75">
        <f t="shared" si="2"/>
        <v>0</v>
      </c>
      <c r="BC36" s="25" t="s">
        <v>279</v>
      </c>
    </row>
    <row r="37" spans="1:55" ht="12.5" hidden="1">
      <c r="A37" s="27" t="s">
        <v>104</v>
      </c>
      <c r="B37" s="150" t="s">
        <v>92</v>
      </c>
      <c r="C37" s="151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69">
        <v>0</v>
      </c>
      <c r="U37" s="69">
        <v>0</v>
      </c>
      <c r="V37" s="69">
        <v>0</v>
      </c>
      <c r="W37" s="69">
        <v>0</v>
      </c>
      <c r="X37" s="69">
        <v>0</v>
      </c>
      <c r="Y37" s="69">
        <v>0</v>
      </c>
      <c r="Z37" s="69">
        <v>0</v>
      </c>
      <c r="AA37" s="69">
        <v>0</v>
      </c>
      <c r="AB37" s="127">
        <v>0</v>
      </c>
      <c r="AC37" s="126">
        <v>0</v>
      </c>
      <c r="AD37" s="69">
        <v>0</v>
      </c>
      <c r="AE37" s="69">
        <v>0</v>
      </c>
      <c r="AF37" s="69">
        <v>0</v>
      </c>
      <c r="AG37" s="69">
        <v>0</v>
      </c>
      <c r="AH37" s="69">
        <v>0</v>
      </c>
      <c r="AI37" s="69">
        <v>0</v>
      </c>
      <c r="AJ37" s="69">
        <v>0</v>
      </c>
      <c r="AK37" s="69">
        <v>0</v>
      </c>
      <c r="AL37" s="69">
        <v>0</v>
      </c>
      <c r="AM37" s="69">
        <v>0</v>
      </c>
      <c r="AN37" s="69">
        <v>0</v>
      </c>
      <c r="AO37" s="69">
        <v>0</v>
      </c>
      <c r="AP37" s="69">
        <v>0</v>
      </c>
      <c r="AQ37" s="69">
        <v>0</v>
      </c>
      <c r="AR37" s="69">
        <v>0</v>
      </c>
      <c r="AS37" s="69">
        <v>0</v>
      </c>
      <c r="AT37" s="69">
        <v>0</v>
      </c>
      <c r="AU37" s="69">
        <v>0</v>
      </c>
      <c r="AV37" s="69">
        <v>0</v>
      </c>
      <c r="AW37" s="69">
        <v>0</v>
      </c>
      <c r="AX37" s="69">
        <v>0</v>
      </c>
      <c r="AY37" s="69">
        <v>0</v>
      </c>
      <c r="AZ37" s="127">
        <v>0</v>
      </c>
      <c r="BA37" s="68">
        <f t="shared" ref="BA37:BA68" si="3">SUM(C37:AZ37)</f>
        <v>0</v>
      </c>
      <c r="BB37" s="75">
        <f t="shared" si="2"/>
        <v>0</v>
      </c>
      <c r="BC37" s="25" t="s">
        <v>279</v>
      </c>
    </row>
    <row r="38" spans="1:55" ht="12.5" hidden="1">
      <c r="A38" s="27" t="s">
        <v>91</v>
      </c>
      <c r="B38" s="150" t="s">
        <v>92</v>
      </c>
      <c r="C38" s="151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127">
        <v>0</v>
      </c>
      <c r="AC38" s="126">
        <v>0</v>
      </c>
      <c r="AD38" s="69">
        <v>0</v>
      </c>
      <c r="AE38" s="69">
        <v>0</v>
      </c>
      <c r="AF38" s="69">
        <v>0</v>
      </c>
      <c r="AG38" s="69">
        <v>0</v>
      </c>
      <c r="AH38" s="69">
        <v>0</v>
      </c>
      <c r="AI38" s="69">
        <v>0</v>
      </c>
      <c r="AJ38" s="69">
        <v>0</v>
      </c>
      <c r="AK38" s="69">
        <v>0</v>
      </c>
      <c r="AL38" s="69">
        <v>0</v>
      </c>
      <c r="AM38" s="69">
        <v>0</v>
      </c>
      <c r="AN38" s="69">
        <v>0</v>
      </c>
      <c r="AO38" s="69">
        <v>0</v>
      </c>
      <c r="AP38" s="69">
        <v>0</v>
      </c>
      <c r="AQ38" s="69">
        <v>0</v>
      </c>
      <c r="AR38" s="69">
        <v>0</v>
      </c>
      <c r="AS38" s="69">
        <v>0</v>
      </c>
      <c r="AT38" s="69">
        <v>0</v>
      </c>
      <c r="AU38" s="69">
        <v>0</v>
      </c>
      <c r="AV38" s="69">
        <v>0</v>
      </c>
      <c r="AW38" s="69">
        <v>0</v>
      </c>
      <c r="AX38" s="69">
        <v>0</v>
      </c>
      <c r="AY38" s="69">
        <v>0</v>
      </c>
      <c r="AZ38" s="127">
        <v>0</v>
      </c>
      <c r="BA38" s="68">
        <f t="shared" si="3"/>
        <v>0</v>
      </c>
      <c r="BB38" s="75">
        <f t="shared" si="2"/>
        <v>0</v>
      </c>
      <c r="BC38" s="25" t="s">
        <v>279</v>
      </c>
    </row>
    <row r="39" spans="1:55" ht="12.5" hidden="1">
      <c r="A39" s="27" t="s">
        <v>232</v>
      </c>
      <c r="B39" s="150" t="s">
        <v>89</v>
      </c>
      <c r="C39" s="151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0</v>
      </c>
      <c r="AA39" s="69">
        <v>0</v>
      </c>
      <c r="AB39" s="127">
        <v>0</v>
      </c>
      <c r="AC39" s="126">
        <v>0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9">
        <v>0</v>
      </c>
      <c r="AJ39" s="69">
        <v>0</v>
      </c>
      <c r="AK39" s="69">
        <v>0</v>
      </c>
      <c r="AL39" s="69">
        <v>0</v>
      </c>
      <c r="AM39" s="69">
        <v>0</v>
      </c>
      <c r="AN39" s="69">
        <v>0</v>
      </c>
      <c r="AO39" s="69">
        <v>0</v>
      </c>
      <c r="AP39" s="69">
        <v>0</v>
      </c>
      <c r="AQ39" s="69">
        <v>0</v>
      </c>
      <c r="AR39" s="69">
        <v>0</v>
      </c>
      <c r="AS39" s="69">
        <v>0</v>
      </c>
      <c r="AT39" s="69">
        <v>0</v>
      </c>
      <c r="AU39" s="69">
        <v>0</v>
      </c>
      <c r="AV39" s="69">
        <v>0</v>
      </c>
      <c r="AW39" s="69">
        <v>0</v>
      </c>
      <c r="AX39" s="69">
        <v>0</v>
      </c>
      <c r="AY39" s="69">
        <v>0</v>
      </c>
      <c r="AZ39" s="127">
        <v>0</v>
      </c>
      <c r="BA39" s="68">
        <f t="shared" si="3"/>
        <v>0</v>
      </c>
      <c r="BB39" s="75">
        <f t="shared" si="2"/>
        <v>0</v>
      </c>
      <c r="BC39" s="25" t="s">
        <v>279</v>
      </c>
    </row>
    <row r="40" spans="1:55" ht="12.5" hidden="1">
      <c r="A40" s="27" t="s">
        <v>143</v>
      </c>
      <c r="B40" s="150" t="s">
        <v>89</v>
      </c>
      <c r="C40" s="151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0</v>
      </c>
      <c r="AB40" s="127">
        <v>0</v>
      </c>
      <c r="AC40" s="126">
        <v>0</v>
      </c>
      <c r="AD40" s="69">
        <v>0</v>
      </c>
      <c r="AE40" s="69">
        <v>0</v>
      </c>
      <c r="AF40" s="69">
        <v>0</v>
      </c>
      <c r="AG40" s="69">
        <v>0</v>
      </c>
      <c r="AH40" s="69">
        <v>0</v>
      </c>
      <c r="AI40" s="69">
        <v>0</v>
      </c>
      <c r="AJ40" s="69">
        <v>0</v>
      </c>
      <c r="AK40" s="69">
        <v>0</v>
      </c>
      <c r="AL40" s="69">
        <v>0</v>
      </c>
      <c r="AM40" s="69">
        <v>0</v>
      </c>
      <c r="AN40" s="69">
        <v>0</v>
      </c>
      <c r="AO40" s="69">
        <v>0</v>
      </c>
      <c r="AP40" s="69">
        <v>0</v>
      </c>
      <c r="AQ40" s="69">
        <v>0</v>
      </c>
      <c r="AR40" s="69">
        <v>0</v>
      </c>
      <c r="AS40" s="69">
        <v>0</v>
      </c>
      <c r="AT40" s="69">
        <v>0</v>
      </c>
      <c r="AU40" s="69">
        <v>0</v>
      </c>
      <c r="AV40" s="69">
        <v>0</v>
      </c>
      <c r="AW40" s="69">
        <v>0</v>
      </c>
      <c r="AX40" s="69">
        <v>0</v>
      </c>
      <c r="AY40" s="69">
        <v>0</v>
      </c>
      <c r="AZ40" s="127">
        <v>0</v>
      </c>
      <c r="BA40" s="68">
        <f t="shared" si="3"/>
        <v>0</v>
      </c>
      <c r="BB40" s="90">
        <f t="shared" si="2"/>
        <v>0</v>
      </c>
      <c r="BC40" s="175" t="s">
        <v>278</v>
      </c>
    </row>
    <row r="41" spans="1:55" ht="12.5" hidden="1">
      <c r="A41" s="27" t="s">
        <v>114</v>
      </c>
      <c r="B41" s="150" t="s">
        <v>92</v>
      </c>
      <c r="C41" s="151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127">
        <v>0</v>
      </c>
      <c r="AC41" s="126">
        <v>0</v>
      </c>
      <c r="AD41" s="69">
        <v>0</v>
      </c>
      <c r="AE41" s="69">
        <v>0</v>
      </c>
      <c r="AF41" s="69">
        <v>0</v>
      </c>
      <c r="AG41" s="69">
        <v>0</v>
      </c>
      <c r="AH41" s="69">
        <v>0</v>
      </c>
      <c r="AI41" s="69">
        <v>0</v>
      </c>
      <c r="AJ41" s="69">
        <v>0</v>
      </c>
      <c r="AK41" s="69">
        <v>0</v>
      </c>
      <c r="AL41" s="69">
        <v>0</v>
      </c>
      <c r="AM41" s="69">
        <v>0</v>
      </c>
      <c r="AN41" s="69">
        <v>0</v>
      </c>
      <c r="AO41" s="69">
        <v>0</v>
      </c>
      <c r="AP41" s="69">
        <v>0</v>
      </c>
      <c r="AQ41" s="69">
        <v>0</v>
      </c>
      <c r="AR41" s="69">
        <v>0</v>
      </c>
      <c r="AS41" s="69">
        <v>0</v>
      </c>
      <c r="AT41" s="69">
        <v>0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127">
        <v>0</v>
      </c>
      <c r="BA41" s="68">
        <f t="shared" si="3"/>
        <v>0</v>
      </c>
      <c r="BB41" s="75">
        <f t="shared" si="2"/>
        <v>0</v>
      </c>
      <c r="BC41" s="25" t="s">
        <v>279</v>
      </c>
    </row>
    <row r="42" spans="1:55" ht="12.5" hidden="1">
      <c r="A42" s="27" t="s">
        <v>185</v>
      </c>
      <c r="B42" s="150" t="s">
        <v>102</v>
      </c>
      <c r="C42" s="151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69">
        <v>0</v>
      </c>
      <c r="U42" s="69">
        <v>0</v>
      </c>
      <c r="V42" s="69">
        <v>0</v>
      </c>
      <c r="W42" s="69">
        <v>0</v>
      </c>
      <c r="X42" s="69">
        <v>0</v>
      </c>
      <c r="Y42" s="69">
        <v>0</v>
      </c>
      <c r="Z42" s="69">
        <v>0</v>
      </c>
      <c r="AA42" s="69">
        <v>0</v>
      </c>
      <c r="AB42" s="127">
        <v>0</v>
      </c>
      <c r="AC42" s="126">
        <v>0</v>
      </c>
      <c r="AD42" s="69">
        <v>0</v>
      </c>
      <c r="AE42" s="69">
        <v>0</v>
      </c>
      <c r="AF42" s="69">
        <v>0</v>
      </c>
      <c r="AG42" s="69">
        <v>0</v>
      </c>
      <c r="AH42" s="69">
        <v>0</v>
      </c>
      <c r="AI42" s="69">
        <v>0</v>
      </c>
      <c r="AJ42" s="69">
        <v>0</v>
      </c>
      <c r="AK42" s="69">
        <v>0</v>
      </c>
      <c r="AL42" s="69">
        <v>0</v>
      </c>
      <c r="AM42" s="69">
        <v>0</v>
      </c>
      <c r="AN42" s="69">
        <v>0</v>
      </c>
      <c r="AO42" s="69">
        <v>0</v>
      </c>
      <c r="AP42" s="69">
        <v>0</v>
      </c>
      <c r="AQ42" s="69">
        <v>0</v>
      </c>
      <c r="AR42" s="69">
        <v>0</v>
      </c>
      <c r="AS42" s="69">
        <v>0</v>
      </c>
      <c r="AT42" s="69">
        <v>0</v>
      </c>
      <c r="AU42" s="69">
        <v>0</v>
      </c>
      <c r="AV42" s="69">
        <v>0</v>
      </c>
      <c r="AW42" s="69">
        <v>0</v>
      </c>
      <c r="AX42" s="69">
        <v>0</v>
      </c>
      <c r="AY42" s="69">
        <v>0</v>
      </c>
      <c r="AZ42" s="127">
        <v>0</v>
      </c>
      <c r="BA42" s="68">
        <f t="shared" si="3"/>
        <v>0</v>
      </c>
      <c r="BB42" s="75">
        <f t="shared" si="2"/>
        <v>0</v>
      </c>
      <c r="BC42" s="25" t="s">
        <v>279</v>
      </c>
    </row>
    <row r="43" spans="1:55" ht="12.5">
      <c r="A43" s="182" t="s">
        <v>166</v>
      </c>
      <c r="B43" s="150" t="s">
        <v>164</v>
      </c>
      <c r="C43" s="151">
        <v>1</v>
      </c>
      <c r="D43" s="28">
        <v>1</v>
      </c>
      <c r="E43" s="28">
        <v>1</v>
      </c>
      <c r="F43" s="28">
        <v>1</v>
      </c>
      <c r="G43" s="28">
        <v>1</v>
      </c>
      <c r="H43" s="28">
        <v>1</v>
      </c>
      <c r="I43" s="28">
        <v>1</v>
      </c>
      <c r="J43" s="28">
        <v>1</v>
      </c>
      <c r="K43" s="28">
        <v>1</v>
      </c>
      <c r="L43" s="99">
        <v>1</v>
      </c>
      <c r="M43" s="54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1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1</v>
      </c>
      <c r="AA43" s="28">
        <v>0</v>
      </c>
      <c r="AB43" s="127">
        <v>1</v>
      </c>
      <c r="AC43" s="126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AL43" s="69">
        <v>0</v>
      </c>
      <c r="AM43" s="69">
        <v>0</v>
      </c>
      <c r="AN43" s="127">
        <v>0</v>
      </c>
      <c r="AO43" s="68">
        <v>0</v>
      </c>
      <c r="AP43" s="69">
        <v>0</v>
      </c>
      <c r="AQ43" s="69">
        <v>0</v>
      </c>
      <c r="AR43" s="69">
        <v>0</v>
      </c>
      <c r="AS43" s="69">
        <v>0</v>
      </c>
      <c r="AT43" s="69">
        <v>0</v>
      </c>
      <c r="AU43" s="69">
        <v>0</v>
      </c>
      <c r="AV43" s="69">
        <v>0</v>
      </c>
      <c r="AW43" s="69">
        <v>0</v>
      </c>
      <c r="AX43" s="69">
        <v>0</v>
      </c>
      <c r="AY43" s="69">
        <v>0</v>
      </c>
      <c r="AZ43" s="127">
        <v>0</v>
      </c>
      <c r="BA43" s="68">
        <f t="shared" si="3"/>
        <v>13</v>
      </c>
      <c r="BB43" s="203">
        <f t="shared" si="2"/>
        <v>4.6099290780141841E-2</v>
      </c>
      <c r="BC43" s="25" t="s">
        <v>279</v>
      </c>
    </row>
    <row r="44" spans="1:55" ht="12.5" hidden="1">
      <c r="A44" s="27" t="s">
        <v>115</v>
      </c>
      <c r="B44" s="150" t="s">
        <v>86</v>
      </c>
      <c r="C44" s="151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69">
        <v>0</v>
      </c>
      <c r="U44" s="69">
        <v>0</v>
      </c>
      <c r="V44" s="69">
        <v>0</v>
      </c>
      <c r="W44" s="69">
        <v>0</v>
      </c>
      <c r="X44" s="69">
        <v>0</v>
      </c>
      <c r="Y44" s="69">
        <v>0</v>
      </c>
      <c r="Z44" s="69">
        <v>0</v>
      </c>
      <c r="AA44" s="69">
        <v>0</v>
      </c>
      <c r="AB44" s="127">
        <v>0</v>
      </c>
      <c r="AC44" s="126">
        <v>0</v>
      </c>
      <c r="AD44" s="69">
        <v>0</v>
      </c>
      <c r="AE44" s="69">
        <v>0</v>
      </c>
      <c r="AF44" s="69">
        <v>0</v>
      </c>
      <c r="AG44" s="69">
        <v>0</v>
      </c>
      <c r="AH44" s="69">
        <v>0</v>
      </c>
      <c r="AI44" s="69">
        <v>0</v>
      </c>
      <c r="AJ44" s="69">
        <v>0</v>
      </c>
      <c r="AK44" s="69">
        <v>0</v>
      </c>
      <c r="AL44" s="69">
        <v>0</v>
      </c>
      <c r="AM44" s="69">
        <v>0</v>
      </c>
      <c r="AN44" s="69">
        <v>0</v>
      </c>
      <c r="AO44" s="69">
        <v>0</v>
      </c>
      <c r="AP44" s="69">
        <v>0</v>
      </c>
      <c r="AQ44" s="69">
        <v>0</v>
      </c>
      <c r="AR44" s="69">
        <v>0</v>
      </c>
      <c r="AS44" s="69">
        <v>0</v>
      </c>
      <c r="AT44" s="69">
        <v>0</v>
      </c>
      <c r="AU44" s="69">
        <v>0</v>
      </c>
      <c r="AV44" s="69">
        <v>0</v>
      </c>
      <c r="AW44" s="69">
        <v>0</v>
      </c>
      <c r="AX44" s="69">
        <v>0</v>
      </c>
      <c r="AY44" s="69">
        <v>0</v>
      </c>
      <c r="AZ44" s="127">
        <v>0</v>
      </c>
      <c r="BA44" s="68">
        <f t="shared" si="3"/>
        <v>0</v>
      </c>
      <c r="BB44" s="75">
        <f t="shared" si="2"/>
        <v>0</v>
      </c>
      <c r="BC44" s="25" t="s">
        <v>279</v>
      </c>
    </row>
    <row r="45" spans="1:55" ht="12.5" hidden="1">
      <c r="A45" s="27" t="s">
        <v>158</v>
      </c>
      <c r="B45" s="150" t="s">
        <v>92</v>
      </c>
      <c r="C45" s="151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69">
        <v>0</v>
      </c>
      <c r="U45" s="69">
        <v>0</v>
      </c>
      <c r="V45" s="69">
        <v>0</v>
      </c>
      <c r="W45" s="69">
        <v>0</v>
      </c>
      <c r="X45" s="69">
        <v>0</v>
      </c>
      <c r="Y45" s="69">
        <v>0</v>
      </c>
      <c r="Z45" s="69">
        <v>0</v>
      </c>
      <c r="AA45" s="69">
        <v>0</v>
      </c>
      <c r="AB45" s="127">
        <v>0</v>
      </c>
      <c r="AC45" s="126">
        <v>0</v>
      </c>
      <c r="AD45" s="69">
        <v>0</v>
      </c>
      <c r="AE45" s="69">
        <v>0</v>
      </c>
      <c r="AF45" s="69">
        <v>0</v>
      </c>
      <c r="AG45" s="69">
        <v>0</v>
      </c>
      <c r="AH45" s="69">
        <v>0</v>
      </c>
      <c r="AI45" s="69">
        <v>0</v>
      </c>
      <c r="AJ45" s="69">
        <v>0</v>
      </c>
      <c r="AK45" s="69">
        <v>0</v>
      </c>
      <c r="AL45" s="69">
        <v>0</v>
      </c>
      <c r="AM45" s="69">
        <v>0</v>
      </c>
      <c r="AN45" s="69">
        <v>0</v>
      </c>
      <c r="AO45" s="69">
        <v>0</v>
      </c>
      <c r="AP45" s="69">
        <v>0</v>
      </c>
      <c r="AQ45" s="69">
        <v>0</v>
      </c>
      <c r="AR45" s="69">
        <v>0</v>
      </c>
      <c r="AS45" s="69">
        <v>0</v>
      </c>
      <c r="AT45" s="69">
        <v>0</v>
      </c>
      <c r="AU45" s="69">
        <v>0</v>
      </c>
      <c r="AV45" s="69">
        <v>0</v>
      </c>
      <c r="AW45" s="69">
        <v>0</v>
      </c>
      <c r="AX45" s="69">
        <v>0</v>
      </c>
      <c r="AY45" s="69">
        <v>0</v>
      </c>
      <c r="AZ45" s="127">
        <v>0</v>
      </c>
      <c r="BA45" s="68">
        <f t="shared" si="3"/>
        <v>0</v>
      </c>
      <c r="BB45" s="75">
        <f t="shared" si="2"/>
        <v>0</v>
      </c>
      <c r="BC45" s="25" t="s">
        <v>279</v>
      </c>
    </row>
    <row r="46" spans="1:55" ht="12.5" hidden="1">
      <c r="A46" s="27" t="s">
        <v>153</v>
      </c>
      <c r="B46" s="150" t="s">
        <v>86</v>
      </c>
      <c r="C46" s="151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69">
        <v>0</v>
      </c>
      <c r="T46" s="69">
        <v>0</v>
      </c>
      <c r="U46" s="69">
        <v>0</v>
      </c>
      <c r="V46" s="69">
        <v>0</v>
      </c>
      <c r="W46" s="69">
        <v>0</v>
      </c>
      <c r="X46" s="69">
        <v>0</v>
      </c>
      <c r="Y46" s="69">
        <v>0</v>
      </c>
      <c r="Z46" s="69">
        <v>0</v>
      </c>
      <c r="AA46" s="69">
        <v>0</v>
      </c>
      <c r="AB46" s="127">
        <v>0</v>
      </c>
      <c r="AC46" s="126">
        <v>0</v>
      </c>
      <c r="AD46" s="69">
        <v>0</v>
      </c>
      <c r="AE46" s="69">
        <v>0</v>
      </c>
      <c r="AF46" s="69">
        <v>0</v>
      </c>
      <c r="AG46" s="69">
        <v>0</v>
      </c>
      <c r="AH46" s="69">
        <v>0</v>
      </c>
      <c r="AI46" s="69">
        <v>0</v>
      </c>
      <c r="AJ46" s="69">
        <v>0</v>
      </c>
      <c r="AK46" s="69">
        <v>0</v>
      </c>
      <c r="AL46" s="69">
        <v>0</v>
      </c>
      <c r="AM46" s="69">
        <v>0</v>
      </c>
      <c r="AN46" s="69">
        <v>0</v>
      </c>
      <c r="AO46" s="69">
        <v>0</v>
      </c>
      <c r="AP46" s="69">
        <v>0</v>
      </c>
      <c r="AQ46" s="69">
        <v>0</v>
      </c>
      <c r="AR46" s="69">
        <v>0</v>
      </c>
      <c r="AS46" s="69">
        <v>0</v>
      </c>
      <c r="AT46" s="69">
        <v>0</v>
      </c>
      <c r="AU46" s="69">
        <v>0</v>
      </c>
      <c r="AV46" s="69">
        <v>0</v>
      </c>
      <c r="AW46" s="69">
        <v>0</v>
      </c>
      <c r="AX46" s="69">
        <v>0</v>
      </c>
      <c r="AY46" s="69">
        <v>0</v>
      </c>
      <c r="AZ46" s="127">
        <v>0</v>
      </c>
      <c r="BA46" s="68">
        <f t="shared" si="3"/>
        <v>0</v>
      </c>
      <c r="BB46" s="75">
        <f t="shared" si="2"/>
        <v>0</v>
      </c>
      <c r="BC46" s="25" t="s">
        <v>279</v>
      </c>
    </row>
    <row r="47" spans="1:55" ht="12.5" hidden="1">
      <c r="A47" s="27" t="s">
        <v>148</v>
      </c>
      <c r="B47" s="150" t="s">
        <v>86</v>
      </c>
      <c r="C47" s="151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69">
        <v>0</v>
      </c>
      <c r="U47" s="69">
        <v>0</v>
      </c>
      <c r="V47" s="69">
        <v>0</v>
      </c>
      <c r="W47" s="69">
        <v>0</v>
      </c>
      <c r="X47" s="69">
        <v>0</v>
      </c>
      <c r="Y47" s="69">
        <v>0</v>
      </c>
      <c r="Z47" s="69">
        <v>0</v>
      </c>
      <c r="AA47" s="69">
        <v>0</v>
      </c>
      <c r="AB47" s="127">
        <v>0</v>
      </c>
      <c r="AC47" s="126">
        <v>0</v>
      </c>
      <c r="AD47" s="69">
        <v>0</v>
      </c>
      <c r="AE47" s="69">
        <v>0</v>
      </c>
      <c r="AF47" s="69">
        <v>0</v>
      </c>
      <c r="AG47" s="69">
        <v>0</v>
      </c>
      <c r="AH47" s="69">
        <v>0</v>
      </c>
      <c r="AI47" s="69">
        <v>0</v>
      </c>
      <c r="AJ47" s="69">
        <v>0</v>
      </c>
      <c r="AK47" s="69">
        <v>0</v>
      </c>
      <c r="AL47" s="69">
        <v>0</v>
      </c>
      <c r="AM47" s="69">
        <v>0</v>
      </c>
      <c r="AN47" s="69">
        <v>0</v>
      </c>
      <c r="AO47" s="69">
        <v>0</v>
      </c>
      <c r="AP47" s="69">
        <v>0</v>
      </c>
      <c r="AQ47" s="69">
        <v>0</v>
      </c>
      <c r="AR47" s="69">
        <v>0</v>
      </c>
      <c r="AS47" s="69">
        <v>0</v>
      </c>
      <c r="AT47" s="69">
        <v>0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127">
        <v>0</v>
      </c>
      <c r="BA47" s="68">
        <f t="shared" si="3"/>
        <v>0</v>
      </c>
      <c r="BB47" s="75">
        <f t="shared" si="2"/>
        <v>0</v>
      </c>
      <c r="BC47" s="25" t="s">
        <v>279</v>
      </c>
    </row>
    <row r="48" spans="1:55" ht="12.5" hidden="1">
      <c r="A48" s="27" t="s">
        <v>87</v>
      </c>
      <c r="B48" s="150" t="s">
        <v>86</v>
      </c>
      <c r="C48" s="151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69">
        <v>0</v>
      </c>
      <c r="T48" s="69">
        <v>0</v>
      </c>
      <c r="U48" s="69">
        <v>0</v>
      </c>
      <c r="V48" s="69">
        <v>0</v>
      </c>
      <c r="W48" s="69">
        <v>0</v>
      </c>
      <c r="X48" s="69">
        <v>0</v>
      </c>
      <c r="Y48" s="69">
        <v>0</v>
      </c>
      <c r="Z48" s="69">
        <v>0</v>
      </c>
      <c r="AA48" s="69">
        <v>0</v>
      </c>
      <c r="AB48" s="127">
        <v>0</v>
      </c>
      <c r="AC48" s="126">
        <v>0</v>
      </c>
      <c r="AD48" s="69">
        <v>0</v>
      </c>
      <c r="AE48" s="69">
        <v>0</v>
      </c>
      <c r="AF48" s="69">
        <v>0</v>
      </c>
      <c r="AG48" s="69">
        <v>0</v>
      </c>
      <c r="AH48" s="69">
        <v>0</v>
      </c>
      <c r="AI48" s="69">
        <v>0</v>
      </c>
      <c r="AJ48" s="69">
        <v>0</v>
      </c>
      <c r="AK48" s="69">
        <v>0</v>
      </c>
      <c r="AL48" s="69">
        <v>0</v>
      </c>
      <c r="AM48" s="69">
        <v>0</v>
      </c>
      <c r="AN48" s="69">
        <v>0</v>
      </c>
      <c r="AO48" s="69">
        <v>0</v>
      </c>
      <c r="AP48" s="69">
        <v>0</v>
      </c>
      <c r="AQ48" s="69">
        <v>0</v>
      </c>
      <c r="AR48" s="69">
        <v>0</v>
      </c>
      <c r="AS48" s="69">
        <v>0</v>
      </c>
      <c r="AT48" s="69">
        <v>0</v>
      </c>
      <c r="AU48" s="69">
        <v>0</v>
      </c>
      <c r="AV48" s="69">
        <v>0</v>
      </c>
      <c r="AW48" s="69">
        <v>0</v>
      </c>
      <c r="AX48" s="69">
        <v>0</v>
      </c>
      <c r="AY48" s="69">
        <v>0</v>
      </c>
      <c r="AZ48" s="127">
        <v>0</v>
      </c>
      <c r="BA48" s="68">
        <f t="shared" si="3"/>
        <v>0</v>
      </c>
      <c r="BB48" s="90">
        <f t="shared" si="2"/>
        <v>0</v>
      </c>
      <c r="BC48" s="175" t="s">
        <v>278</v>
      </c>
    </row>
    <row r="49" spans="1:55" ht="12.5" hidden="1">
      <c r="A49" s="27" t="s">
        <v>243</v>
      </c>
      <c r="B49" s="150" t="s">
        <v>86</v>
      </c>
      <c r="C49" s="151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69">
        <v>0</v>
      </c>
      <c r="U49" s="69">
        <v>0</v>
      </c>
      <c r="V49" s="69">
        <v>0</v>
      </c>
      <c r="W49" s="69">
        <v>0</v>
      </c>
      <c r="X49" s="69">
        <v>0</v>
      </c>
      <c r="Y49" s="69">
        <v>0</v>
      </c>
      <c r="Z49" s="69">
        <v>0</v>
      </c>
      <c r="AA49" s="69">
        <v>0</v>
      </c>
      <c r="AB49" s="127">
        <v>0</v>
      </c>
      <c r="AC49" s="126">
        <v>0</v>
      </c>
      <c r="AD49" s="69">
        <v>0</v>
      </c>
      <c r="AE49" s="69">
        <v>0</v>
      </c>
      <c r="AF49" s="69">
        <v>0</v>
      </c>
      <c r="AG49" s="69">
        <v>0</v>
      </c>
      <c r="AH49" s="69">
        <v>0</v>
      </c>
      <c r="AI49" s="69">
        <v>0</v>
      </c>
      <c r="AJ49" s="69">
        <v>0</v>
      </c>
      <c r="AK49" s="69">
        <v>0</v>
      </c>
      <c r="AL49" s="69">
        <v>0</v>
      </c>
      <c r="AM49" s="69">
        <v>0</v>
      </c>
      <c r="AN49" s="69">
        <v>0</v>
      </c>
      <c r="AO49" s="69">
        <v>0</v>
      </c>
      <c r="AP49" s="69">
        <v>0</v>
      </c>
      <c r="AQ49" s="69">
        <v>0</v>
      </c>
      <c r="AR49" s="69">
        <v>0</v>
      </c>
      <c r="AS49" s="69">
        <v>0</v>
      </c>
      <c r="AT49" s="69">
        <v>0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127">
        <v>0</v>
      </c>
      <c r="BA49" s="68">
        <f t="shared" si="3"/>
        <v>0</v>
      </c>
      <c r="BB49" s="75">
        <f t="shared" si="2"/>
        <v>0</v>
      </c>
      <c r="BC49" s="25" t="s">
        <v>279</v>
      </c>
    </row>
    <row r="50" spans="1:55" ht="12.5" hidden="1">
      <c r="A50" s="27" t="s">
        <v>180</v>
      </c>
      <c r="B50" s="150" t="s">
        <v>92</v>
      </c>
      <c r="C50" s="151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69">
        <v>0</v>
      </c>
      <c r="Z50" s="69">
        <v>0</v>
      </c>
      <c r="AA50" s="69">
        <v>0</v>
      </c>
      <c r="AB50" s="127">
        <v>0</v>
      </c>
      <c r="AC50" s="126">
        <v>0</v>
      </c>
      <c r="AD50" s="69">
        <v>0</v>
      </c>
      <c r="AE50" s="69">
        <v>0</v>
      </c>
      <c r="AF50" s="69">
        <v>0</v>
      </c>
      <c r="AG50" s="69">
        <v>0</v>
      </c>
      <c r="AH50" s="69">
        <v>0</v>
      </c>
      <c r="AI50" s="69">
        <v>0</v>
      </c>
      <c r="AJ50" s="69">
        <v>0</v>
      </c>
      <c r="AK50" s="69">
        <v>0</v>
      </c>
      <c r="AL50" s="69">
        <v>0</v>
      </c>
      <c r="AM50" s="69">
        <v>0</v>
      </c>
      <c r="AN50" s="69">
        <v>0</v>
      </c>
      <c r="AO50" s="69">
        <v>0</v>
      </c>
      <c r="AP50" s="69">
        <v>0</v>
      </c>
      <c r="AQ50" s="69">
        <v>0</v>
      </c>
      <c r="AR50" s="69">
        <v>0</v>
      </c>
      <c r="AS50" s="69">
        <v>0</v>
      </c>
      <c r="AT50" s="69">
        <v>0</v>
      </c>
      <c r="AU50" s="69">
        <v>0</v>
      </c>
      <c r="AV50" s="69">
        <v>0</v>
      </c>
      <c r="AW50" s="69">
        <v>0</v>
      </c>
      <c r="AX50" s="69">
        <v>0</v>
      </c>
      <c r="AY50" s="69">
        <v>0</v>
      </c>
      <c r="AZ50" s="127">
        <v>0</v>
      </c>
      <c r="BA50" s="68">
        <f t="shared" si="3"/>
        <v>0</v>
      </c>
      <c r="BB50" s="75">
        <f t="shared" si="2"/>
        <v>0</v>
      </c>
      <c r="BC50" s="25" t="s">
        <v>279</v>
      </c>
    </row>
    <row r="51" spans="1:55" ht="12.5" hidden="1">
      <c r="A51" s="27" t="s">
        <v>179</v>
      </c>
      <c r="B51" s="150" t="s">
        <v>92</v>
      </c>
      <c r="C51" s="151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69">
        <v>0</v>
      </c>
      <c r="S51" s="69">
        <v>0</v>
      </c>
      <c r="T51" s="69">
        <v>0</v>
      </c>
      <c r="U51" s="69">
        <v>0</v>
      </c>
      <c r="V51" s="69">
        <v>0</v>
      </c>
      <c r="W51" s="69">
        <v>0</v>
      </c>
      <c r="X51" s="69">
        <v>0</v>
      </c>
      <c r="Y51" s="69">
        <v>0</v>
      </c>
      <c r="Z51" s="69">
        <v>0</v>
      </c>
      <c r="AA51" s="69">
        <v>0</v>
      </c>
      <c r="AB51" s="127">
        <v>0</v>
      </c>
      <c r="AC51" s="126">
        <v>0</v>
      </c>
      <c r="AD51" s="69">
        <v>0</v>
      </c>
      <c r="AE51" s="69">
        <v>0</v>
      </c>
      <c r="AF51" s="69">
        <v>0</v>
      </c>
      <c r="AG51" s="69">
        <v>0</v>
      </c>
      <c r="AH51" s="69">
        <v>0</v>
      </c>
      <c r="AI51" s="69">
        <v>0</v>
      </c>
      <c r="AJ51" s="69">
        <v>0</v>
      </c>
      <c r="AK51" s="69">
        <v>0</v>
      </c>
      <c r="AL51" s="69">
        <v>0</v>
      </c>
      <c r="AM51" s="69">
        <v>0</v>
      </c>
      <c r="AN51" s="69">
        <v>0</v>
      </c>
      <c r="AO51" s="69">
        <v>0</v>
      </c>
      <c r="AP51" s="69">
        <v>0</v>
      </c>
      <c r="AQ51" s="69">
        <v>0</v>
      </c>
      <c r="AR51" s="69">
        <v>0</v>
      </c>
      <c r="AS51" s="69">
        <v>0</v>
      </c>
      <c r="AT51" s="69">
        <v>0</v>
      </c>
      <c r="AU51" s="69">
        <v>0</v>
      </c>
      <c r="AV51" s="69">
        <v>0</v>
      </c>
      <c r="AW51" s="69">
        <v>0</v>
      </c>
      <c r="AX51" s="69">
        <v>0</v>
      </c>
      <c r="AY51" s="69">
        <v>0</v>
      </c>
      <c r="AZ51" s="127">
        <v>0</v>
      </c>
      <c r="BA51" s="68">
        <f t="shared" si="3"/>
        <v>0</v>
      </c>
      <c r="BB51" s="75">
        <f t="shared" si="2"/>
        <v>0</v>
      </c>
      <c r="BC51" s="25" t="s">
        <v>279</v>
      </c>
    </row>
    <row r="52" spans="1:55" ht="12.5" hidden="1">
      <c r="A52" s="27" t="s">
        <v>116</v>
      </c>
      <c r="B52" s="150" t="s">
        <v>86</v>
      </c>
      <c r="C52" s="151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69">
        <v>0</v>
      </c>
      <c r="U52" s="69">
        <v>0</v>
      </c>
      <c r="V52" s="69">
        <v>0</v>
      </c>
      <c r="W52" s="69">
        <v>0</v>
      </c>
      <c r="X52" s="69">
        <v>0</v>
      </c>
      <c r="Y52" s="69">
        <v>0</v>
      </c>
      <c r="Z52" s="69">
        <v>0</v>
      </c>
      <c r="AA52" s="69">
        <v>0</v>
      </c>
      <c r="AB52" s="127">
        <v>0</v>
      </c>
      <c r="AC52" s="126">
        <v>0</v>
      </c>
      <c r="AD52" s="69">
        <v>0</v>
      </c>
      <c r="AE52" s="69">
        <v>0</v>
      </c>
      <c r="AF52" s="69">
        <v>0</v>
      </c>
      <c r="AG52" s="69">
        <v>0</v>
      </c>
      <c r="AH52" s="69">
        <v>0</v>
      </c>
      <c r="AI52" s="69">
        <v>0</v>
      </c>
      <c r="AJ52" s="69">
        <v>0</v>
      </c>
      <c r="AK52" s="69">
        <v>0</v>
      </c>
      <c r="AL52" s="69">
        <v>0</v>
      </c>
      <c r="AM52" s="69">
        <v>0</v>
      </c>
      <c r="AN52" s="69">
        <v>0</v>
      </c>
      <c r="AO52" s="69">
        <v>0</v>
      </c>
      <c r="AP52" s="69">
        <v>0</v>
      </c>
      <c r="AQ52" s="69">
        <v>0</v>
      </c>
      <c r="AR52" s="69">
        <v>0</v>
      </c>
      <c r="AS52" s="69">
        <v>0</v>
      </c>
      <c r="AT52" s="69">
        <v>0</v>
      </c>
      <c r="AU52" s="69">
        <v>0</v>
      </c>
      <c r="AV52" s="69">
        <v>0</v>
      </c>
      <c r="AW52" s="69">
        <v>0</v>
      </c>
      <c r="AX52" s="69">
        <v>0</v>
      </c>
      <c r="AY52" s="69">
        <v>0</v>
      </c>
      <c r="AZ52" s="127">
        <v>0</v>
      </c>
      <c r="BA52" s="68">
        <f t="shared" si="3"/>
        <v>0</v>
      </c>
      <c r="BB52" s="75">
        <f t="shared" si="2"/>
        <v>0</v>
      </c>
      <c r="BC52" s="25" t="s">
        <v>279</v>
      </c>
    </row>
    <row r="53" spans="1:55" ht="12.5" hidden="1">
      <c r="A53" s="27" t="s">
        <v>117</v>
      </c>
      <c r="B53" s="150" t="s">
        <v>92</v>
      </c>
      <c r="C53" s="151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69">
        <v>0</v>
      </c>
      <c r="N53" s="69">
        <v>0</v>
      </c>
      <c r="O53" s="69">
        <v>0</v>
      </c>
      <c r="P53" s="69">
        <v>0</v>
      </c>
      <c r="Q53" s="69">
        <v>0</v>
      </c>
      <c r="R53" s="69">
        <v>0</v>
      </c>
      <c r="S53" s="69">
        <v>0</v>
      </c>
      <c r="T53" s="69">
        <v>0</v>
      </c>
      <c r="U53" s="69">
        <v>0</v>
      </c>
      <c r="V53" s="69">
        <v>0</v>
      </c>
      <c r="W53" s="69">
        <v>0</v>
      </c>
      <c r="X53" s="69">
        <v>0</v>
      </c>
      <c r="Y53" s="69">
        <v>0</v>
      </c>
      <c r="Z53" s="69">
        <v>0</v>
      </c>
      <c r="AA53" s="69">
        <v>0</v>
      </c>
      <c r="AB53" s="127">
        <v>0</v>
      </c>
      <c r="AC53" s="126">
        <v>0</v>
      </c>
      <c r="AD53" s="69">
        <v>0</v>
      </c>
      <c r="AE53" s="69">
        <v>0</v>
      </c>
      <c r="AF53" s="69">
        <v>0</v>
      </c>
      <c r="AG53" s="69">
        <v>0</v>
      </c>
      <c r="AH53" s="69">
        <v>0</v>
      </c>
      <c r="AI53" s="69">
        <v>0</v>
      </c>
      <c r="AJ53" s="69">
        <v>0</v>
      </c>
      <c r="AK53" s="69">
        <v>0</v>
      </c>
      <c r="AL53" s="69">
        <v>0</v>
      </c>
      <c r="AM53" s="69">
        <v>0</v>
      </c>
      <c r="AN53" s="69">
        <v>0</v>
      </c>
      <c r="AO53" s="69">
        <v>0</v>
      </c>
      <c r="AP53" s="69">
        <v>0</v>
      </c>
      <c r="AQ53" s="69">
        <v>0</v>
      </c>
      <c r="AR53" s="69">
        <v>0</v>
      </c>
      <c r="AS53" s="69">
        <v>0</v>
      </c>
      <c r="AT53" s="69">
        <v>0</v>
      </c>
      <c r="AU53" s="69">
        <v>0</v>
      </c>
      <c r="AV53" s="69">
        <v>0</v>
      </c>
      <c r="AW53" s="69">
        <v>0</v>
      </c>
      <c r="AX53" s="69">
        <v>0</v>
      </c>
      <c r="AY53" s="69">
        <v>0</v>
      </c>
      <c r="AZ53" s="127">
        <v>0</v>
      </c>
      <c r="BA53" s="68">
        <f t="shared" si="3"/>
        <v>0</v>
      </c>
      <c r="BB53" s="75">
        <f t="shared" si="2"/>
        <v>0</v>
      </c>
      <c r="BC53" s="25" t="s">
        <v>279</v>
      </c>
    </row>
    <row r="54" spans="1:55" ht="12.5" hidden="1">
      <c r="A54" s="27" t="s">
        <v>161</v>
      </c>
      <c r="B54" s="150" t="s">
        <v>107</v>
      </c>
      <c r="C54" s="151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69">
        <v>0</v>
      </c>
      <c r="T54" s="69">
        <v>0</v>
      </c>
      <c r="U54" s="69">
        <v>0</v>
      </c>
      <c r="V54" s="69">
        <v>0</v>
      </c>
      <c r="W54" s="69">
        <v>0</v>
      </c>
      <c r="X54" s="69">
        <v>0</v>
      </c>
      <c r="Y54" s="69">
        <v>0</v>
      </c>
      <c r="Z54" s="69">
        <v>0</v>
      </c>
      <c r="AA54" s="69">
        <v>0</v>
      </c>
      <c r="AB54" s="127">
        <v>0</v>
      </c>
      <c r="AC54" s="126">
        <v>0</v>
      </c>
      <c r="AD54" s="69">
        <v>0</v>
      </c>
      <c r="AE54" s="69">
        <v>0</v>
      </c>
      <c r="AF54" s="69">
        <v>0</v>
      </c>
      <c r="AG54" s="69">
        <v>0</v>
      </c>
      <c r="AH54" s="69">
        <v>0</v>
      </c>
      <c r="AI54" s="69">
        <v>0</v>
      </c>
      <c r="AJ54" s="69">
        <v>0</v>
      </c>
      <c r="AK54" s="69">
        <v>0</v>
      </c>
      <c r="AL54" s="69">
        <v>0</v>
      </c>
      <c r="AM54" s="69">
        <v>0</v>
      </c>
      <c r="AN54" s="69">
        <v>0</v>
      </c>
      <c r="AO54" s="69">
        <v>0</v>
      </c>
      <c r="AP54" s="69">
        <v>0</v>
      </c>
      <c r="AQ54" s="69">
        <v>0</v>
      </c>
      <c r="AR54" s="69">
        <v>0</v>
      </c>
      <c r="AS54" s="69">
        <v>0</v>
      </c>
      <c r="AT54" s="69">
        <v>0</v>
      </c>
      <c r="AU54" s="69">
        <v>0</v>
      </c>
      <c r="AV54" s="69">
        <v>0</v>
      </c>
      <c r="AW54" s="69">
        <v>0</v>
      </c>
      <c r="AX54" s="69">
        <v>0</v>
      </c>
      <c r="AY54" s="69">
        <v>0</v>
      </c>
      <c r="AZ54" s="127">
        <v>0</v>
      </c>
      <c r="BA54" s="68">
        <f t="shared" si="3"/>
        <v>0</v>
      </c>
      <c r="BB54" s="75">
        <f t="shared" si="2"/>
        <v>0</v>
      </c>
      <c r="BC54" s="25" t="s">
        <v>279</v>
      </c>
    </row>
    <row r="55" spans="1:55" ht="12.5" hidden="1">
      <c r="A55" s="27" t="s">
        <v>118</v>
      </c>
      <c r="B55" s="150" t="s">
        <v>86</v>
      </c>
      <c r="C55" s="151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69">
        <v>0</v>
      </c>
      <c r="S55" s="69">
        <v>0</v>
      </c>
      <c r="T55" s="69">
        <v>0</v>
      </c>
      <c r="U55" s="69">
        <v>0</v>
      </c>
      <c r="V55" s="69">
        <v>0</v>
      </c>
      <c r="W55" s="69">
        <v>0</v>
      </c>
      <c r="X55" s="69">
        <v>0</v>
      </c>
      <c r="Y55" s="69">
        <v>0</v>
      </c>
      <c r="Z55" s="69">
        <v>0</v>
      </c>
      <c r="AA55" s="69">
        <v>0</v>
      </c>
      <c r="AB55" s="127">
        <v>0</v>
      </c>
      <c r="AC55" s="126">
        <v>0</v>
      </c>
      <c r="AD55" s="69">
        <v>0</v>
      </c>
      <c r="AE55" s="69">
        <v>0</v>
      </c>
      <c r="AF55" s="69">
        <v>0</v>
      </c>
      <c r="AG55" s="69">
        <v>0</v>
      </c>
      <c r="AH55" s="69">
        <v>0</v>
      </c>
      <c r="AI55" s="69">
        <v>0</v>
      </c>
      <c r="AJ55" s="69">
        <v>0</v>
      </c>
      <c r="AK55" s="69">
        <v>0</v>
      </c>
      <c r="AL55" s="69">
        <v>0</v>
      </c>
      <c r="AM55" s="69">
        <v>0</v>
      </c>
      <c r="AN55" s="69">
        <v>0</v>
      </c>
      <c r="AO55" s="69">
        <v>0</v>
      </c>
      <c r="AP55" s="69">
        <v>0</v>
      </c>
      <c r="AQ55" s="69">
        <v>0</v>
      </c>
      <c r="AR55" s="69">
        <v>0</v>
      </c>
      <c r="AS55" s="69">
        <v>0</v>
      </c>
      <c r="AT55" s="69">
        <v>0</v>
      </c>
      <c r="AU55" s="69">
        <v>0</v>
      </c>
      <c r="AV55" s="69">
        <v>0</v>
      </c>
      <c r="AW55" s="69">
        <v>0</v>
      </c>
      <c r="AX55" s="69">
        <v>0</v>
      </c>
      <c r="AY55" s="69">
        <v>0</v>
      </c>
      <c r="AZ55" s="127">
        <v>0</v>
      </c>
      <c r="BA55" s="68">
        <f t="shared" si="3"/>
        <v>0</v>
      </c>
      <c r="BB55" s="75">
        <f t="shared" si="2"/>
        <v>0</v>
      </c>
      <c r="BC55" s="25" t="s">
        <v>279</v>
      </c>
    </row>
    <row r="56" spans="1:55" ht="12.5" hidden="1">
      <c r="A56" s="27" t="s">
        <v>245</v>
      </c>
      <c r="B56" s="150" t="s">
        <v>86</v>
      </c>
      <c r="C56" s="151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69">
        <v>0</v>
      </c>
      <c r="T56" s="69">
        <v>0</v>
      </c>
      <c r="U56" s="69">
        <v>0</v>
      </c>
      <c r="V56" s="69">
        <v>0</v>
      </c>
      <c r="W56" s="69">
        <v>0</v>
      </c>
      <c r="X56" s="69">
        <v>0</v>
      </c>
      <c r="Y56" s="69">
        <v>0</v>
      </c>
      <c r="Z56" s="69">
        <v>0</v>
      </c>
      <c r="AA56" s="69">
        <v>0</v>
      </c>
      <c r="AB56" s="127">
        <v>0</v>
      </c>
      <c r="AC56" s="126">
        <v>0</v>
      </c>
      <c r="AD56" s="69">
        <v>0</v>
      </c>
      <c r="AE56" s="69">
        <v>0</v>
      </c>
      <c r="AF56" s="69">
        <v>0</v>
      </c>
      <c r="AG56" s="69">
        <v>0</v>
      </c>
      <c r="AH56" s="69">
        <v>0</v>
      </c>
      <c r="AI56" s="69">
        <v>0</v>
      </c>
      <c r="AJ56" s="69">
        <v>0</v>
      </c>
      <c r="AK56" s="69">
        <v>0</v>
      </c>
      <c r="AL56" s="69">
        <v>0</v>
      </c>
      <c r="AM56" s="69">
        <v>0</v>
      </c>
      <c r="AN56" s="69">
        <v>0</v>
      </c>
      <c r="AO56" s="69">
        <v>0</v>
      </c>
      <c r="AP56" s="69">
        <v>0</v>
      </c>
      <c r="AQ56" s="69">
        <v>0</v>
      </c>
      <c r="AR56" s="69">
        <v>0</v>
      </c>
      <c r="AS56" s="69">
        <v>0</v>
      </c>
      <c r="AT56" s="69">
        <v>0</v>
      </c>
      <c r="AU56" s="69">
        <v>0</v>
      </c>
      <c r="AV56" s="69">
        <v>0</v>
      </c>
      <c r="AW56" s="69">
        <v>0</v>
      </c>
      <c r="AX56" s="69">
        <v>0</v>
      </c>
      <c r="AY56" s="69">
        <v>0</v>
      </c>
      <c r="AZ56" s="127">
        <v>0</v>
      </c>
      <c r="BA56" s="68">
        <f t="shared" si="3"/>
        <v>0</v>
      </c>
      <c r="BB56" s="75">
        <f t="shared" ref="BB56:BB87" si="4">+BA56/((SUM($BA$5:$BA$107)))</f>
        <v>0</v>
      </c>
      <c r="BC56" s="25" t="s">
        <v>279</v>
      </c>
    </row>
    <row r="57" spans="1:55" ht="12.5" hidden="1">
      <c r="A57" s="27" t="s">
        <v>171</v>
      </c>
      <c r="B57" s="150" t="s">
        <v>89</v>
      </c>
      <c r="C57" s="151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69">
        <v>0</v>
      </c>
      <c r="U57" s="69">
        <v>0</v>
      </c>
      <c r="V57" s="69">
        <v>0</v>
      </c>
      <c r="W57" s="69">
        <v>0</v>
      </c>
      <c r="X57" s="69">
        <v>0</v>
      </c>
      <c r="Y57" s="69">
        <v>0</v>
      </c>
      <c r="Z57" s="69">
        <v>0</v>
      </c>
      <c r="AA57" s="69">
        <v>0</v>
      </c>
      <c r="AB57" s="127">
        <v>0</v>
      </c>
      <c r="AC57" s="126">
        <v>0</v>
      </c>
      <c r="AD57" s="69">
        <v>0</v>
      </c>
      <c r="AE57" s="69">
        <v>0</v>
      </c>
      <c r="AF57" s="69">
        <v>0</v>
      </c>
      <c r="AG57" s="69">
        <v>0</v>
      </c>
      <c r="AH57" s="69">
        <v>0</v>
      </c>
      <c r="AI57" s="69">
        <v>0</v>
      </c>
      <c r="AJ57" s="69">
        <v>0</v>
      </c>
      <c r="AK57" s="69">
        <v>0</v>
      </c>
      <c r="AL57" s="69">
        <v>0</v>
      </c>
      <c r="AM57" s="69">
        <v>0</v>
      </c>
      <c r="AN57" s="69">
        <v>0</v>
      </c>
      <c r="AO57" s="69">
        <v>0</v>
      </c>
      <c r="AP57" s="69">
        <v>0</v>
      </c>
      <c r="AQ57" s="69">
        <v>0</v>
      </c>
      <c r="AR57" s="69">
        <v>0</v>
      </c>
      <c r="AS57" s="69">
        <v>0</v>
      </c>
      <c r="AT57" s="69">
        <v>0</v>
      </c>
      <c r="AU57" s="69">
        <v>0</v>
      </c>
      <c r="AV57" s="69">
        <v>0</v>
      </c>
      <c r="AW57" s="69">
        <v>0</v>
      </c>
      <c r="AX57" s="69">
        <v>0</v>
      </c>
      <c r="AY57" s="69">
        <v>0</v>
      </c>
      <c r="AZ57" s="127">
        <v>0</v>
      </c>
      <c r="BA57" s="68">
        <f t="shared" si="3"/>
        <v>0</v>
      </c>
      <c r="BB57" s="75">
        <f t="shared" si="4"/>
        <v>0</v>
      </c>
      <c r="BC57" s="25" t="s">
        <v>279</v>
      </c>
    </row>
    <row r="58" spans="1:55" ht="12.5" hidden="1">
      <c r="A58" s="27" t="s">
        <v>109</v>
      </c>
      <c r="B58" s="150" t="s">
        <v>102</v>
      </c>
      <c r="C58" s="151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69">
        <v>0</v>
      </c>
      <c r="U58" s="69">
        <v>0</v>
      </c>
      <c r="V58" s="69">
        <v>0</v>
      </c>
      <c r="W58" s="69">
        <v>0</v>
      </c>
      <c r="X58" s="69">
        <v>0</v>
      </c>
      <c r="Y58" s="69">
        <v>0</v>
      </c>
      <c r="Z58" s="69">
        <v>0</v>
      </c>
      <c r="AA58" s="69">
        <v>0</v>
      </c>
      <c r="AB58" s="127">
        <v>0</v>
      </c>
      <c r="AC58" s="126">
        <v>0</v>
      </c>
      <c r="AD58" s="69">
        <v>0</v>
      </c>
      <c r="AE58" s="69">
        <v>0</v>
      </c>
      <c r="AF58" s="69">
        <v>0</v>
      </c>
      <c r="AG58" s="69">
        <v>0</v>
      </c>
      <c r="AH58" s="69">
        <v>0</v>
      </c>
      <c r="AI58" s="69">
        <v>0</v>
      </c>
      <c r="AJ58" s="69">
        <v>0</v>
      </c>
      <c r="AK58" s="69">
        <v>0</v>
      </c>
      <c r="AL58" s="69">
        <v>0</v>
      </c>
      <c r="AM58" s="69">
        <v>0</v>
      </c>
      <c r="AN58" s="69">
        <v>0</v>
      </c>
      <c r="AO58" s="69">
        <v>0</v>
      </c>
      <c r="AP58" s="69">
        <v>0</v>
      </c>
      <c r="AQ58" s="69">
        <v>0</v>
      </c>
      <c r="AR58" s="69">
        <v>0</v>
      </c>
      <c r="AS58" s="69">
        <v>0</v>
      </c>
      <c r="AT58" s="69">
        <v>0</v>
      </c>
      <c r="AU58" s="69">
        <v>0</v>
      </c>
      <c r="AV58" s="69">
        <v>0</v>
      </c>
      <c r="AW58" s="69">
        <v>0</v>
      </c>
      <c r="AX58" s="69">
        <v>0</v>
      </c>
      <c r="AY58" s="69">
        <v>0</v>
      </c>
      <c r="AZ58" s="127">
        <v>0</v>
      </c>
      <c r="BA58" s="68">
        <f t="shared" si="3"/>
        <v>0</v>
      </c>
      <c r="BB58" s="75">
        <f t="shared" si="4"/>
        <v>0</v>
      </c>
      <c r="BC58" s="25" t="s">
        <v>279</v>
      </c>
    </row>
    <row r="59" spans="1:55" ht="12.5" hidden="1">
      <c r="A59" s="27" t="s">
        <v>159</v>
      </c>
      <c r="B59" s="150" t="s">
        <v>92</v>
      </c>
      <c r="C59" s="151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69">
        <v>0</v>
      </c>
      <c r="N59" s="69">
        <v>0</v>
      </c>
      <c r="O59" s="69">
        <v>0</v>
      </c>
      <c r="P59" s="69">
        <v>0</v>
      </c>
      <c r="Q59" s="69">
        <v>0</v>
      </c>
      <c r="R59" s="69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0</v>
      </c>
      <c r="AA59" s="69">
        <v>0</v>
      </c>
      <c r="AB59" s="127">
        <v>0</v>
      </c>
      <c r="AC59" s="126">
        <v>0</v>
      </c>
      <c r="AD59" s="69">
        <v>0</v>
      </c>
      <c r="AE59" s="69">
        <v>0</v>
      </c>
      <c r="AF59" s="69">
        <v>0</v>
      </c>
      <c r="AG59" s="69">
        <v>0</v>
      </c>
      <c r="AH59" s="69">
        <v>0</v>
      </c>
      <c r="AI59" s="69">
        <v>0</v>
      </c>
      <c r="AJ59" s="69">
        <v>0</v>
      </c>
      <c r="AK59" s="69">
        <v>0</v>
      </c>
      <c r="AL59" s="69">
        <v>0</v>
      </c>
      <c r="AM59" s="69">
        <v>0</v>
      </c>
      <c r="AN59" s="69">
        <v>0</v>
      </c>
      <c r="AO59" s="69">
        <v>0</v>
      </c>
      <c r="AP59" s="69">
        <v>0</v>
      </c>
      <c r="AQ59" s="69">
        <v>0</v>
      </c>
      <c r="AR59" s="69">
        <v>0</v>
      </c>
      <c r="AS59" s="69">
        <v>0</v>
      </c>
      <c r="AT59" s="69">
        <v>0</v>
      </c>
      <c r="AU59" s="69">
        <v>0</v>
      </c>
      <c r="AV59" s="69">
        <v>0</v>
      </c>
      <c r="AW59" s="69">
        <v>0</v>
      </c>
      <c r="AX59" s="69">
        <v>0</v>
      </c>
      <c r="AY59" s="69">
        <v>0</v>
      </c>
      <c r="AZ59" s="127">
        <v>0</v>
      </c>
      <c r="BA59" s="68">
        <f t="shared" si="3"/>
        <v>0</v>
      </c>
      <c r="BB59" s="75">
        <f t="shared" si="4"/>
        <v>0</v>
      </c>
      <c r="BC59" s="25" t="s">
        <v>279</v>
      </c>
    </row>
    <row r="60" spans="1:55" ht="12.5" hidden="1">
      <c r="A60" s="27" t="s">
        <v>119</v>
      </c>
      <c r="B60" s="150" t="s">
        <v>89</v>
      </c>
      <c r="C60" s="151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69">
        <v>0</v>
      </c>
      <c r="T60" s="69">
        <v>0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  <c r="Z60" s="69">
        <v>0</v>
      </c>
      <c r="AA60" s="69">
        <v>0</v>
      </c>
      <c r="AB60" s="127">
        <v>0</v>
      </c>
      <c r="AC60" s="126">
        <v>0</v>
      </c>
      <c r="AD60" s="69">
        <v>0</v>
      </c>
      <c r="AE60" s="69">
        <v>0</v>
      </c>
      <c r="AF60" s="69">
        <v>0</v>
      </c>
      <c r="AG60" s="69">
        <v>0</v>
      </c>
      <c r="AH60" s="69">
        <v>0</v>
      </c>
      <c r="AI60" s="69">
        <v>0</v>
      </c>
      <c r="AJ60" s="69">
        <v>0</v>
      </c>
      <c r="AK60" s="69">
        <v>0</v>
      </c>
      <c r="AL60" s="69">
        <v>0</v>
      </c>
      <c r="AM60" s="69">
        <v>0</v>
      </c>
      <c r="AN60" s="69">
        <v>0</v>
      </c>
      <c r="AO60" s="69">
        <v>0</v>
      </c>
      <c r="AP60" s="69">
        <v>0</v>
      </c>
      <c r="AQ60" s="69">
        <v>0</v>
      </c>
      <c r="AR60" s="69">
        <v>0</v>
      </c>
      <c r="AS60" s="69">
        <v>0</v>
      </c>
      <c r="AT60" s="69">
        <v>0</v>
      </c>
      <c r="AU60" s="69">
        <v>0</v>
      </c>
      <c r="AV60" s="69">
        <v>0</v>
      </c>
      <c r="AW60" s="69">
        <v>0</v>
      </c>
      <c r="AX60" s="69">
        <v>0</v>
      </c>
      <c r="AY60" s="69">
        <v>0</v>
      </c>
      <c r="AZ60" s="127">
        <v>0</v>
      </c>
      <c r="BA60" s="68">
        <f t="shared" si="3"/>
        <v>0</v>
      </c>
      <c r="BB60" s="75">
        <f t="shared" si="4"/>
        <v>0</v>
      </c>
      <c r="BC60" s="25" t="s">
        <v>279</v>
      </c>
    </row>
    <row r="61" spans="1:55" ht="12.5" hidden="1">
      <c r="A61" s="27" t="s">
        <v>137</v>
      </c>
      <c r="B61" s="150" t="s">
        <v>89</v>
      </c>
      <c r="C61" s="151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69">
        <v>0</v>
      </c>
      <c r="U61" s="69">
        <v>0</v>
      </c>
      <c r="V61" s="69">
        <v>0</v>
      </c>
      <c r="W61" s="69">
        <v>0</v>
      </c>
      <c r="X61" s="69">
        <v>0</v>
      </c>
      <c r="Y61" s="69">
        <v>0</v>
      </c>
      <c r="Z61" s="69">
        <v>0</v>
      </c>
      <c r="AA61" s="69">
        <v>0</v>
      </c>
      <c r="AB61" s="127">
        <v>0</v>
      </c>
      <c r="AC61" s="126">
        <v>0</v>
      </c>
      <c r="AD61" s="69">
        <v>0</v>
      </c>
      <c r="AE61" s="69">
        <v>0</v>
      </c>
      <c r="AF61" s="69">
        <v>0</v>
      </c>
      <c r="AG61" s="69">
        <v>0</v>
      </c>
      <c r="AH61" s="69">
        <v>0</v>
      </c>
      <c r="AI61" s="69">
        <v>0</v>
      </c>
      <c r="AJ61" s="69">
        <v>0</v>
      </c>
      <c r="AK61" s="69">
        <v>0</v>
      </c>
      <c r="AL61" s="69">
        <v>0</v>
      </c>
      <c r="AM61" s="69">
        <v>0</v>
      </c>
      <c r="AN61" s="69">
        <v>0</v>
      </c>
      <c r="AO61" s="69">
        <v>0</v>
      </c>
      <c r="AP61" s="69">
        <v>0</v>
      </c>
      <c r="AQ61" s="69">
        <v>0</v>
      </c>
      <c r="AR61" s="69">
        <v>0</v>
      </c>
      <c r="AS61" s="69">
        <v>0</v>
      </c>
      <c r="AT61" s="69">
        <v>0</v>
      </c>
      <c r="AU61" s="69">
        <v>0</v>
      </c>
      <c r="AV61" s="69">
        <v>0</v>
      </c>
      <c r="AW61" s="69">
        <v>0</v>
      </c>
      <c r="AX61" s="69">
        <v>0</v>
      </c>
      <c r="AY61" s="69">
        <v>0</v>
      </c>
      <c r="AZ61" s="127">
        <v>0</v>
      </c>
      <c r="BA61" s="68">
        <f t="shared" si="3"/>
        <v>0</v>
      </c>
      <c r="BB61" s="90">
        <f t="shared" si="4"/>
        <v>0</v>
      </c>
      <c r="BC61" s="175" t="s">
        <v>278</v>
      </c>
    </row>
    <row r="62" spans="1:55" ht="12.5" hidden="1">
      <c r="A62" s="27" t="s">
        <v>99</v>
      </c>
      <c r="B62" s="150" t="s">
        <v>92</v>
      </c>
      <c r="C62" s="151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69">
        <v>0</v>
      </c>
      <c r="U62" s="69">
        <v>0</v>
      </c>
      <c r="V62" s="69">
        <v>0</v>
      </c>
      <c r="W62" s="69">
        <v>0</v>
      </c>
      <c r="X62" s="69">
        <v>0</v>
      </c>
      <c r="Y62" s="69">
        <v>0</v>
      </c>
      <c r="Z62" s="69">
        <v>0</v>
      </c>
      <c r="AA62" s="69">
        <v>0</v>
      </c>
      <c r="AB62" s="127">
        <v>0</v>
      </c>
      <c r="AC62" s="126">
        <v>0</v>
      </c>
      <c r="AD62" s="69">
        <v>0</v>
      </c>
      <c r="AE62" s="69">
        <v>0</v>
      </c>
      <c r="AF62" s="69">
        <v>0</v>
      </c>
      <c r="AG62" s="69">
        <v>0</v>
      </c>
      <c r="AH62" s="69">
        <v>0</v>
      </c>
      <c r="AI62" s="69">
        <v>0</v>
      </c>
      <c r="AJ62" s="69">
        <v>0</v>
      </c>
      <c r="AK62" s="69">
        <v>0</v>
      </c>
      <c r="AL62" s="69">
        <v>0</v>
      </c>
      <c r="AM62" s="69">
        <v>0</v>
      </c>
      <c r="AN62" s="69">
        <v>0</v>
      </c>
      <c r="AO62" s="69">
        <v>0</v>
      </c>
      <c r="AP62" s="69">
        <v>0</v>
      </c>
      <c r="AQ62" s="69">
        <v>0</v>
      </c>
      <c r="AR62" s="69">
        <v>0</v>
      </c>
      <c r="AS62" s="69">
        <v>0</v>
      </c>
      <c r="AT62" s="69">
        <v>0</v>
      </c>
      <c r="AU62" s="69">
        <v>0</v>
      </c>
      <c r="AV62" s="69">
        <v>0</v>
      </c>
      <c r="AW62" s="69">
        <v>0</v>
      </c>
      <c r="AX62" s="69">
        <v>0</v>
      </c>
      <c r="AY62" s="69">
        <v>0</v>
      </c>
      <c r="AZ62" s="127">
        <v>0</v>
      </c>
      <c r="BA62" s="68">
        <f t="shared" si="3"/>
        <v>0</v>
      </c>
      <c r="BB62" s="75">
        <f t="shared" si="4"/>
        <v>0</v>
      </c>
      <c r="BC62" s="25" t="s">
        <v>279</v>
      </c>
    </row>
    <row r="63" spans="1:55" ht="12.5" hidden="1">
      <c r="A63" s="27" t="s">
        <v>134</v>
      </c>
      <c r="B63" s="150" t="s">
        <v>89</v>
      </c>
      <c r="C63" s="151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69">
        <v>0</v>
      </c>
      <c r="N63" s="69">
        <v>0</v>
      </c>
      <c r="O63" s="69">
        <v>0</v>
      </c>
      <c r="P63" s="69">
        <v>0</v>
      </c>
      <c r="Q63" s="69">
        <v>0</v>
      </c>
      <c r="R63" s="69">
        <v>0</v>
      </c>
      <c r="S63" s="69">
        <v>0</v>
      </c>
      <c r="T63" s="69">
        <v>0</v>
      </c>
      <c r="U63" s="69">
        <v>0</v>
      </c>
      <c r="V63" s="69">
        <v>0</v>
      </c>
      <c r="W63" s="69">
        <v>0</v>
      </c>
      <c r="X63" s="69">
        <v>0</v>
      </c>
      <c r="Y63" s="69">
        <v>0</v>
      </c>
      <c r="Z63" s="69">
        <v>0</v>
      </c>
      <c r="AA63" s="69">
        <v>0</v>
      </c>
      <c r="AB63" s="127">
        <v>0</v>
      </c>
      <c r="AC63" s="126">
        <v>0</v>
      </c>
      <c r="AD63" s="69">
        <v>0</v>
      </c>
      <c r="AE63" s="69">
        <v>0</v>
      </c>
      <c r="AF63" s="69">
        <v>0</v>
      </c>
      <c r="AG63" s="69">
        <v>0</v>
      </c>
      <c r="AH63" s="69">
        <v>0</v>
      </c>
      <c r="AI63" s="69">
        <v>0</v>
      </c>
      <c r="AJ63" s="69">
        <v>0</v>
      </c>
      <c r="AK63" s="69">
        <v>0</v>
      </c>
      <c r="AL63" s="69">
        <v>0</v>
      </c>
      <c r="AM63" s="69">
        <v>0</v>
      </c>
      <c r="AN63" s="69">
        <v>0</v>
      </c>
      <c r="AO63" s="69">
        <v>0</v>
      </c>
      <c r="AP63" s="69">
        <v>0</v>
      </c>
      <c r="AQ63" s="69">
        <v>0</v>
      </c>
      <c r="AR63" s="69">
        <v>0</v>
      </c>
      <c r="AS63" s="69">
        <v>0</v>
      </c>
      <c r="AT63" s="69">
        <v>0</v>
      </c>
      <c r="AU63" s="69">
        <v>0</v>
      </c>
      <c r="AV63" s="69">
        <v>0</v>
      </c>
      <c r="AW63" s="69">
        <v>0</v>
      </c>
      <c r="AX63" s="69">
        <v>0</v>
      </c>
      <c r="AY63" s="69">
        <v>0</v>
      </c>
      <c r="AZ63" s="127">
        <v>0</v>
      </c>
      <c r="BA63" s="68">
        <f t="shared" si="3"/>
        <v>0</v>
      </c>
      <c r="BB63" s="75">
        <f t="shared" si="4"/>
        <v>0</v>
      </c>
      <c r="BC63" s="25" t="s">
        <v>279</v>
      </c>
    </row>
    <row r="64" spans="1:55" ht="12.5" hidden="1">
      <c r="A64" s="27" t="s">
        <v>149</v>
      </c>
      <c r="B64" s="150" t="s">
        <v>86</v>
      </c>
      <c r="C64" s="151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69">
        <v>0</v>
      </c>
      <c r="U64" s="69">
        <v>0</v>
      </c>
      <c r="V64" s="69">
        <v>0</v>
      </c>
      <c r="W64" s="69">
        <v>0</v>
      </c>
      <c r="X64" s="69">
        <v>0</v>
      </c>
      <c r="Y64" s="69">
        <v>0</v>
      </c>
      <c r="Z64" s="69">
        <v>0</v>
      </c>
      <c r="AA64" s="69">
        <v>0</v>
      </c>
      <c r="AB64" s="127">
        <v>0</v>
      </c>
      <c r="AC64" s="126">
        <v>0</v>
      </c>
      <c r="AD64" s="69">
        <v>0</v>
      </c>
      <c r="AE64" s="69">
        <v>0</v>
      </c>
      <c r="AF64" s="69">
        <v>0</v>
      </c>
      <c r="AG64" s="69">
        <v>0</v>
      </c>
      <c r="AH64" s="69">
        <v>0</v>
      </c>
      <c r="AI64" s="69">
        <v>0</v>
      </c>
      <c r="AJ64" s="69">
        <v>0</v>
      </c>
      <c r="AK64" s="69">
        <v>0</v>
      </c>
      <c r="AL64" s="69">
        <v>0</v>
      </c>
      <c r="AM64" s="69">
        <v>0</v>
      </c>
      <c r="AN64" s="69">
        <v>0</v>
      </c>
      <c r="AO64" s="69">
        <v>0</v>
      </c>
      <c r="AP64" s="69">
        <v>0</v>
      </c>
      <c r="AQ64" s="69">
        <v>0</v>
      </c>
      <c r="AR64" s="69">
        <v>0</v>
      </c>
      <c r="AS64" s="69">
        <v>0</v>
      </c>
      <c r="AT64" s="69">
        <v>0</v>
      </c>
      <c r="AU64" s="69">
        <v>0</v>
      </c>
      <c r="AV64" s="69">
        <v>0</v>
      </c>
      <c r="AW64" s="69">
        <v>0</v>
      </c>
      <c r="AX64" s="69">
        <v>0</v>
      </c>
      <c r="AY64" s="69">
        <v>0</v>
      </c>
      <c r="AZ64" s="127">
        <v>0</v>
      </c>
      <c r="BA64" s="68">
        <f t="shared" si="3"/>
        <v>0</v>
      </c>
      <c r="BB64" s="75">
        <f t="shared" si="4"/>
        <v>0</v>
      </c>
      <c r="BC64" s="25" t="s">
        <v>279</v>
      </c>
    </row>
    <row r="65" spans="1:55" ht="12.5" hidden="1">
      <c r="A65" s="27" t="s">
        <v>140</v>
      </c>
      <c r="B65" s="150" t="s">
        <v>89</v>
      </c>
      <c r="C65" s="151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127">
        <v>0</v>
      </c>
      <c r="AC65" s="126">
        <v>0</v>
      </c>
      <c r="AD65" s="69">
        <v>0</v>
      </c>
      <c r="AE65" s="69">
        <v>0</v>
      </c>
      <c r="AF65" s="69">
        <v>0</v>
      </c>
      <c r="AG65" s="69">
        <v>0</v>
      </c>
      <c r="AH65" s="69">
        <v>0</v>
      </c>
      <c r="AI65" s="69">
        <v>0</v>
      </c>
      <c r="AJ65" s="69">
        <v>0</v>
      </c>
      <c r="AK65" s="69">
        <v>0</v>
      </c>
      <c r="AL65" s="69">
        <v>0</v>
      </c>
      <c r="AM65" s="69">
        <v>0</v>
      </c>
      <c r="AN65" s="69">
        <v>0</v>
      </c>
      <c r="AO65" s="69">
        <v>0</v>
      </c>
      <c r="AP65" s="69">
        <v>0</v>
      </c>
      <c r="AQ65" s="69">
        <v>0</v>
      </c>
      <c r="AR65" s="69">
        <v>0</v>
      </c>
      <c r="AS65" s="69">
        <v>0</v>
      </c>
      <c r="AT65" s="69">
        <v>0</v>
      </c>
      <c r="AU65" s="69">
        <v>0</v>
      </c>
      <c r="AV65" s="69">
        <v>0</v>
      </c>
      <c r="AW65" s="69">
        <v>0</v>
      </c>
      <c r="AX65" s="69">
        <v>0</v>
      </c>
      <c r="AY65" s="69">
        <v>0</v>
      </c>
      <c r="AZ65" s="127">
        <v>0</v>
      </c>
      <c r="BA65" s="68">
        <f t="shared" si="3"/>
        <v>0</v>
      </c>
      <c r="BB65" s="75">
        <f t="shared" si="4"/>
        <v>0</v>
      </c>
      <c r="BC65" s="25" t="s">
        <v>279</v>
      </c>
    </row>
    <row r="66" spans="1:55" ht="12.5">
      <c r="A66" s="182" t="s">
        <v>120</v>
      </c>
      <c r="B66" s="150" t="s">
        <v>92</v>
      </c>
      <c r="C66" s="151">
        <v>1</v>
      </c>
      <c r="D66" s="28">
        <v>1</v>
      </c>
      <c r="E66" s="28">
        <v>1</v>
      </c>
      <c r="F66" s="28">
        <v>1</v>
      </c>
      <c r="G66" s="28">
        <v>0</v>
      </c>
      <c r="H66" s="28">
        <v>1</v>
      </c>
      <c r="I66" s="28">
        <v>1</v>
      </c>
      <c r="J66" s="28">
        <v>1</v>
      </c>
      <c r="K66" s="28">
        <v>1</v>
      </c>
      <c r="L66" s="99">
        <v>1</v>
      </c>
      <c r="M66" s="54">
        <v>0</v>
      </c>
      <c r="N66" s="28">
        <v>0</v>
      </c>
      <c r="O66" s="28">
        <v>0</v>
      </c>
      <c r="P66" s="28">
        <v>0</v>
      </c>
      <c r="Q66" s="28">
        <v>1</v>
      </c>
      <c r="R66" s="28">
        <v>1</v>
      </c>
      <c r="S66" s="28">
        <v>1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1</v>
      </c>
      <c r="AA66" s="28">
        <v>0</v>
      </c>
      <c r="AB66" s="127">
        <v>0</v>
      </c>
      <c r="AC66" s="126">
        <v>0</v>
      </c>
      <c r="AD66" s="69">
        <v>0</v>
      </c>
      <c r="AE66" s="69">
        <v>0</v>
      </c>
      <c r="AF66" s="69">
        <v>0</v>
      </c>
      <c r="AG66" s="69">
        <v>0</v>
      </c>
      <c r="AH66" s="69">
        <v>0</v>
      </c>
      <c r="AI66" s="69">
        <v>0</v>
      </c>
      <c r="AJ66" s="69">
        <v>0</v>
      </c>
      <c r="AK66" s="69">
        <v>0</v>
      </c>
      <c r="AL66" s="69">
        <v>0</v>
      </c>
      <c r="AM66" s="69">
        <v>0</v>
      </c>
      <c r="AN66" s="127">
        <v>0</v>
      </c>
      <c r="AO66" s="68">
        <v>0</v>
      </c>
      <c r="AP66" s="69">
        <v>0</v>
      </c>
      <c r="AQ66" s="69">
        <v>0</v>
      </c>
      <c r="AR66" s="69">
        <v>0</v>
      </c>
      <c r="AS66" s="69">
        <v>0</v>
      </c>
      <c r="AT66" s="69">
        <v>0</v>
      </c>
      <c r="AU66" s="69">
        <v>0</v>
      </c>
      <c r="AV66" s="69">
        <v>0</v>
      </c>
      <c r="AW66" s="69">
        <v>0</v>
      </c>
      <c r="AX66" s="69">
        <v>0</v>
      </c>
      <c r="AY66" s="69">
        <v>0</v>
      </c>
      <c r="AZ66" s="127">
        <v>0</v>
      </c>
      <c r="BA66" s="68">
        <f t="shared" si="3"/>
        <v>13</v>
      </c>
      <c r="BB66" s="203">
        <f t="shared" si="4"/>
        <v>4.6099290780141841E-2</v>
      </c>
      <c r="BC66" s="25" t="s">
        <v>279</v>
      </c>
    </row>
    <row r="67" spans="1:55" ht="12.5" hidden="1">
      <c r="A67" s="27" t="s">
        <v>135</v>
      </c>
      <c r="B67" s="150" t="s">
        <v>89</v>
      </c>
      <c r="C67" s="151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127">
        <v>0</v>
      </c>
      <c r="AC67" s="126">
        <v>0</v>
      </c>
      <c r="AD67" s="69">
        <v>0</v>
      </c>
      <c r="AE67" s="69">
        <v>0</v>
      </c>
      <c r="AF67" s="69">
        <v>0</v>
      </c>
      <c r="AG67" s="69">
        <v>0</v>
      </c>
      <c r="AH67" s="69">
        <v>0</v>
      </c>
      <c r="AI67" s="69">
        <v>0</v>
      </c>
      <c r="AJ67" s="69">
        <v>0</v>
      </c>
      <c r="AK67" s="69">
        <v>0</v>
      </c>
      <c r="AL67" s="69">
        <v>0</v>
      </c>
      <c r="AM67" s="69">
        <v>0</v>
      </c>
      <c r="AN67" s="69">
        <v>0</v>
      </c>
      <c r="AO67" s="69">
        <v>0</v>
      </c>
      <c r="AP67" s="69">
        <v>0</v>
      </c>
      <c r="AQ67" s="69">
        <v>0</v>
      </c>
      <c r="AR67" s="69">
        <v>0</v>
      </c>
      <c r="AS67" s="69">
        <v>0</v>
      </c>
      <c r="AT67" s="69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127">
        <v>0</v>
      </c>
      <c r="BA67" s="68">
        <f t="shared" si="3"/>
        <v>0</v>
      </c>
      <c r="BB67" s="90">
        <f t="shared" si="4"/>
        <v>0</v>
      </c>
      <c r="BC67" s="175" t="s">
        <v>278</v>
      </c>
    </row>
    <row r="68" spans="1:55" ht="12.5" hidden="1">
      <c r="A68" s="27" t="s">
        <v>139</v>
      </c>
      <c r="B68" s="150" t="s">
        <v>89</v>
      </c>
      <c r="C68" s="151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69">
        <v>0</v>
      </c>
      <c r="N68" s="69">
        <v>0</v>
      </c>
      <c r="O68" s="69">
        <v>0</v>
      </c>
      <c r="P68" s="69">
        <v>0</v>
      </c>
      <c r="Q68" s="69">
        <v>0</v>
      </c>
      <c r="R68" s="69">
        <v>0</v>
      </c>
      <c r="S68" s="69">
        <v>0</v>
      </c>
      <c r="T68" s="69">
        <v>0</v>
      </c>
      <c r="U68" s="69">
        <v>0</v>
      </c>
      <c r="V68" s="69">
        <v>0</v>
      </c>
      <c r="W68" s="69">
        <v>0</v>
      </c>
      <c r="X68" s="69">
        <v>0</v>
      </c>
      <c r="Y68" s="69">
        <v>0</v>
      </c>
      <c r="Z68" s="69">
        <v>0</v>
      </c>
      <c r="AA68" s="69">
        <v>0</v>
      </c>
      <c r="AB68" s="127">
        <v>0</v>
      </c>
      <c r="AC68" s="126">
        <v>0</v>
      </c>
      <c r="AD68" s="69">
        <v>0</v>
      </c>
      <c r="AE68" s="69">
        <v>0</v>
      </c>
      <c r="AF68" s="69">
        <v>0</v>
      </c>
      <c r="AG68" s="69">
        <v>0</v>
      </c>
      <c r="AH68" s="69">
        <v>0</v>
      </c>
      <c r="AI68" s="69">
        <v>0</v>
      </c>
      <c r="AJ68" s="69">
        <v>0</v>
      </c>
      <c r="AK68" s="69">
        <v>0</v>
      </c>
      <c r="AL68" s="69">
        <v>0</v>
      </c>
      <c r="AM68" s="69">
        <v>0</v>
      </c>
      <c r="AN68" s="69">
        <v>0</v>
      </c>
      <c r="AO68" s="69">
        <v>0</v>
      </c>
      <c r="AP68" s="69">
        <v>0</v>
      </c>
      <c r="AQ68" s="69">
        <v>0</v>
      </c>
      <c r="AR68" s="69">
        <v>0</v>
      </c>
      <c r="AS68" s="69">
        <v>0</v>
      </c>
      <c r="AT68" s="69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127">
        <v>0</v>
      </c>
      <c r="BA68" s="68">
        <f t="shared" si="3"/>
        <v>0</v>
      </c>
      <c r="BB68" s="90">
        <f t="shared" si="4"/>
        <v>0</v>
      </c>
      <c r="BC68" s="175" t="s">
        <v>278</v>
      </c>
    </row>
    <row r="69" spans="1:55" ht="12.5">
      <c r="A69" s="182" t="s">
        <v>121</v>
      </c>
      <c r="B69" s="150" t="s">
        <v>102</v>
      </c>
      <c r="C69" s="151">
        <v>1</v>
      </c>
      <c r="D69" s="28">
        <v>1</v>
      </c>
      <c r="E69" s="28">
        <v>1</v>
      </c>
      <c r="F69" s="28">
        <v>1</v>
      </c>
      <c r="G69" s="28">
        <v>0</v>
      </c>
      <c r="H69" s="28">
        <v>1</v>
      </c>
      <c r="I69" s="28">
        <v>1</v>
      </c>
      <c r="J69" s="28">
        <v>1</v>
      </c>
      <c r="K69" s="28">
        <v>1</v>
      </c>
      <c r="L69" s="99">
        <v>1</v>
      </c>
      <c r="M69" s="69">
        <v>0</v>
      </c>
      <c r="N69" s="69">
        <v>1</v>
      </c>
      <c r="O69" s="69">
        <v>1</v>
      </c>
      <c r="P69" s="69">
        <v>0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1</v>
      </c>
      <c r="AA69" s="69">
        <v>0</v>
      </c>
      <c r="AB69" s="127">
        <v>1</v>
      </c>
      <c r="AC69" s="126">
        <v>0</v>
      </c>
      <c r="AD69" s="69">
        <v>0</v>
      </c>
      <c r="AE69" s="69">
        <v>0</v>
      </c>
      <c r="AF69" s="69">
        <v>0</v>
      </c>
      <c r="AG69" s="69">
        <v>0</v>
      </c>
      <c r="AH69" s="69">
        <v>0</v>
      </c>
      <c r="AI69" s="69">
        <v>0</v>
      </c>
      <c r="AJ69" s="69">
        <v>0</v>
      </c>
      <c r="AK69" s="69">
        <v>0</v>
      </c>
      <c r="AL69" s="69">
        <v>0</v>
      </c>
      <c r="AM69" s="69">
        <v>0</v>
      </c>
      <c r="AN69" s="69">
        <v>0</v>
      </c>
      <c r="AO69" s="69">
        <v>0</v>
      </c>
      <c r="AP69" s="69">
        <v>0</v>
      </c>
      <c r="AQ69" s="69">
        <v>0</v>
      </c>
      <c r="AR69" s="69">
        <v>0</v>
      </c>
      <c r="AS69" s="69">
        <v>0</v>
      </c>
      <c r="AT69" s="69">
        <v>0</v>
      </c>
      <c r="AU69" s="69">
        <v>0</v>
      </c>
      <c r="AV69" s="69">
        <v>0</v>
      </c>
      <c r="AW69" s="69">
        <v>0</v>
      </c>
      <c r="AX69" s="69">
        <v>0</v>
      </c>
      <c r="AY69" s="69">
        <v>0</v>
      </c>
      <c r="AZ69" s="127">
        <v>0</v>
      </c>
      <c r="BA69" s="68">
        <f t="shared" ref="BA69:BA100" si="5">SUM(C69:AZ69)</f>
        <v>13</v>
      </c>
      <c r="BB69" s="203">
        <f t="shared" si="4"/>
        <v>4.6099290780141841E-2</v>
      </c>
      <c r="BC69" s="25" t="s">
        <v>279</v>
      </c>
    </row>
    <row r="70" spans="1:55" ht="12.5" hidden="1">
      <c r="A70" s="27" t="s">
        <v>93</v>
      </c>
      <c r="B70" s="150" t="s">
        <v>92</v>
      </c>
      <c r="C70" s="151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0</v>
      </c>
      <c r="X70" s="69">
        <v>0</v>
      </c>
      <c r="Y70" s="69">
        <v>0</v>
      </c>
      <c r="Z70" s="69">
        <v>0</v>
      </c>
      <c r="AA70" s="69">
        <v>0</v>
      </c>
      <c r="AB70" s="127">
        <v>0</v>
      </c>
      <c r="AC70" s="126">
        <v>0</v>
      </c>
      <c r="AD70" s="69">
        <v>0</v>
      </c>
      <c r="AE70" s="69">
        <v>0</v>
      </c>
      <c r="AF70" s="69">
        <v>0</v>
      </c>
      <c r="AG70" s="69">
        <v>0</v>
      </c>
      <c r="AH70" s="69">
        <v>0</v>
      </c>
      <c r="AI70" s="69">
        <v>0</v>
      </c>
      <c r="AJ70" s="69">
        <v>0</v>
      </c>
      <c r="AK70" s="69">
        <v>0</v>
      </c>
      <c r="AL70" s="69">
        <v>0</v>
      </c>
      <c r="AM70" s="69">
        <v>0</v>
      </c>
      <c r="AN70" s="69">
        <v>0</v>
      </c>
      <c r="AO70" s="69">
        <v>0</v>
      </c>
      <c r="AP70" s="69">
        <v>0</v>
      </c>
      <c r="AQ70" s="69">
        <v>0</v>
      </c>
      <c r="AR70" s="69">
        <v>0</v>
      </c>
      <c r="AS70" s="69">
        <v>0</v>
      </c>
      <c r="AT70" s="69">
        <v>0</v>
      </c>
      <c r="AU70" s="69">
        <v>0</v>
      </c>
      <c r="AV70" s="69">
        <v>0</v>
      </c>
      <c r="AW70" s="69">
        <v>0</v>
      </c>
      <c r="AX70" s="69">
        <v>0</v>
      </c>
      <c r="AY70" s="69">
        <v>0</v>
      </c>
      <c r="AZ70" s="127">
        <v>0</v>
      </c>
      <c r="BA70" s="68">
        <f t="shared" si="5"/>
        <v>0</v>
      </c>
      <c r="BB70" s="75">
        <f t="shared" si="4"/>
        <v>0</v>
      </c>
      <c r="BC70" s="25" t="s">
        <v>279</v>
      </c>
    </row>
    <row r="71" spans="1:55" ht="12.5" hidden="1">
      <c r="A71" s="27" t="s">
        <v>122</v>
      </c>
      <c r="B71" s="150" t="s">
        <v>92</v>
      </c>
      <c r="C71" s="151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127">
        <v>0</v>
      </c>
      <c r="AC71" s="126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0</v>
      </c>
      <c r="AI71" s="69">
        <v>0</v>
      </c>
      <c r="AJ71" s="69">
        <v>0</v>
      </c>
      <c r="AK71" s="69">
        <v>0</v>
      </c>
      <c r="AL71" s="69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69">
        <v>0</v>
      </c>
      <c r="AT71" s="69">
        <v>0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127">
        <v>0</v>
      </c>
      <c r="BA71" s="68">
        <f t="shared" si="5"/>
        <v>0</v>
      </c>
      <c r="BB71" s="75">
        <f t="shared" si="4"/>
        <v>0</v>
      </c>
      <c r="BC71" s="25" t="s">
        <v>279</v>
      </c>
    </row>
    <row r="72" spans="1:55" ht="12.5" hidden="1">
      <c r="A72" s="27" t="s">
        <v>168</v>
      </c>
      <c r="B72" s="150" t="s">
        <v>86</v>
      </c>
      <c r="C72" s="151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69">
        <v>0</v>
      </c>
      <c r="U72" s="69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127">
        <v>0</v>
      </c>
      <c r="AC72" s="126">
        <v>0</v>
      </c>
      <c r="AD72" s="69">
        <v>0</v>
      </c>
      <c r="AE72" s="69">
        <v>0</v>
      </c>
      <c r="AF72" s="69">
        <v>0</v>
      </c>
      <c r="AG72" s="69">
        <v>0</v>
      </c>
      <c r="AH72" s="69">
        <v>0</v>
      </c>
      <c r="AI72" s="69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0</v>
      </c>
      <c r="AO72" s="69">
        <v>0</v>
      </c>
      <c r="AP72" s="69">
        <v>0</v>
      </c>
      <c r="AQ72" s="69">
        <v>0</v>
      </c>
      <c r="AR72" s="69">
        <v>0</v>
      </c>
      <c r="AS72" s="69">
        <v>0</v>
      </c>
      <c r="AT72" s="69">
        <v>0</v>
      </c>
      <c r="AU72" s="69">
        <v>0</v>
      </c>
      <c r="AV72" s="69">
        <v>0</v>
      </c>
      <c r="AW72" s="69">
        <v>0</v>
      </c>
      <c r="AX72" s="69">
        <v>0</v>
      </c>
      <c r="AY72" s="69">
        <v>0</v>
      </c>
      <c r="AZ72" s="127">
        <v>0</v>
      </c>
      <c r="BA72" s="68">
        <f t="shared" si="5"/>
        <v>0</v>
      </c>
      <c r="BB72" s="75">
        <f t="shared" si="4"/>
        <v>0</v>
      </c>
      <c r="BC72" s="25" t="s">
        <v>279</v>
      </c>
    </row>
    <row r="73" spans="1:55" ht="12.5" hidden="1">
      <c r="A73" s="27" t="s">
        <v>173</v>
      </c>
      <c r="B73" s="150" t="s">
        <v>86</v>
      </c>
      <c r="C73" s="151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0</v>
      </c>
      <c r="X73" s="69">
        <v>0</v>
      </c>
      <c r="Y73" s="69">
        <v>0</v>
      </c>
      <c r="Z73" s="69">
        <v>0</v>
      </c>
      <c r="AA73" s="69">
        <v>0</v>
      </c>
      <c r="AB73" s="127">
        <v>0</v>
      </c>
      <c r="AC73" s="126">
        <v>0</v>
      </c>
      <c r="AD73" s="69">
        <v>0</v>
      </c>
      <c r="AE73" s="69">
        <v>0</v>
      </c>
      <c r="AF73" s="69">
        <v>0</v>
      </c>
      <c r="AG73" s="69">
        <v>0</v>
      </c>
      <c r="AH73" s="69">
        <v>0</v>
      </c>
      <c r="AI73" s="69">
        <v>0</v>
      </c>
      <c r="AJ73" s="69">
        <v>0</v>
      </c>
      <c r="AK73" s="69">
        <v>0</v>
      </c>
      <c r="AL73" s="69">
        <v>0</v>
      </c>
      <c r="AM73" s="69">
        <v>0</v>
      </c>
      <c r="AN73" s="69">
        <v>0</v>
      </c>
      <c r="AO73" s="69">
        <v>0</v>
      </c>
      <c r="AP73" s="69">
        <v>0</v>
      </c>
      <c r="AQ73" s="69">
        <v>0</v>
      </c>
      <c r="AR73" s="69">
        <v>0</v>
      </c>
      <c r="AS73" s="69">
        <v>0</v>
      </c>
      <c r="AT73" s="69">
        <v>0</v>
      </c>
      <c r="AU73" s="69">
        <v>0</v>
      </c>
      <c r="AV73" s="69">
        <v>0</v>
      </c>
      <c r="AW73" s="69">
        <v>0</v>
      </c>
      <c r="AX73" s="69">
        <v>0</v>
      </c>
      <c r="AY73" s="69">
        <v>0</v>
      </c>
      <c r="AZ73" s="127">
        <v>0</v>
      </c>
      <c r="BA73" s="68">
        <f t="shared" si="5"/>
        <v>0</v>
      </c>
      <c r="BB73" s="75">
        <f t="shared" si="4"/>
        <v>0</v>
      </c>
      <c r="BC73" s="25" t="s">
        <v>279</v>
      </c>
    </row>
    <row r="74" spans="1:55" ht="12.5" hidden="1">
      <c r="A74" s="27" t="s">
        <v>186</v>
      </c>
      <c r="B74" s="150" t="s">
        <v>102</v>
      </c>
      <c r="C74" s="151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69">
        <v>0</v>
      </c>
      <c r="U74" s="69">
        <v>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127">
        <v>0</v>
      </c>
      <c r="AC74" s="126">
        <v>0</v>
      </c>
      <c r="AD74" s="69">
        <v>0</v>
      </c>
      <c r="AE74" s="69">
        <v>0</v>
      </c>
      <c r="AF74" s="69">
        <v>0</v>
      </c>
      <c r="AG74" s="69">
        <v>0</v>
      </c>
      <c r="AH74" s="69">
        <v>0</v>
      </c>
      <c r="AI74" s="69">
        <v>0</v>
      </c>
      <c r="AJ74" s="69">
        <v>0</v>
      </c>
      <c r="AK74" s="69">
        <v>0</v>
      </c>
      <c r="AL74" s="69">
        <v>0</v>
      </c>
      <c r="AM74" s="69">
        <v>0</v>
      </c>
      <c r="AN74" s="69">
        <v>0</v>
      </c>
      <c r="AO74" s="69">
        <v>0</v>
      </c>
      <c r="AP74" s="69">
        <v>0</v>
      </c>
      <c r="AQ74" s="69">
        <v>0</v>
      </c>
      <c r="AR74" s="69">
        <v>0</v>
      </c>
      <c r="AS74" s="69">
        <v>0</v>
      </c>
      <c r="AT74" s="69">
        <v>0</v>
      </c>
      <c r="AU74" s="69">
        <v>0</v>
      </c>
      <c r="AV74" s="69">
        <v>0</v>
      </c>
      <c r="AW74" s="69">
        <v>0</v>
      </c>
      <c r="AX74" s="69">
        <v>0</v>
      </c>
      <c r="AY74" s="69">
        <v>0</v>
      </c>
      <c r="AZ74" s="127">
        <v>0</v>
      </c>
      <c r="BA74" s="68">
        <f t="shared" si="5"/>
        <v>0</v>
      </c>
      <c r="BB74" s="75">
        <f t="shared" si="4"/>
        <v>0</v>
      </c>
      <c r="BC74" s="100" t="s">
        <v>289</v>
      </c>
    </row>
    <row r="75" spans="1:55" ht="12.5" hidden="1">
      <c r="A75" s="27" t="s">
        <v>142</v>
      </c>
      <c r="B75" s="150" t="s">
        <v>89</v>
      </c>
      <c r="C75" s="151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127">
        <v>0</v>
      </c>
      <c r="AC75" s="126">
        <v>0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9">
        <v>0</v>
      </c>
      <c r="AO75" s="69">
        <v>0</v>
      </c>
      <c r="AP75" s="69">
        <v>0</v>
      </c>
      <c r="AQ75" s="69">
        <v>0</v>
      </c>
      <c r="AR75" s="69">
        <v>0</v>
      </c>
      <c r="AS75" s="69">
        <v>0</v>
      </c>
      <c r="AT75" s="69">
        <v>0</v>
      </c>
      <c r="AU75" s="69">
        <v>0</v>
      </c>
      <c r="AV75" s="69">
        <v>0</v>
      </c>
      <c r="AW75" s="69">
        <v>0</v>
      </c>
      <c r="AX75" s="69">
        <v>0</v>
      </c>
      <c r="AY75" s="69">
        <v>0</v>
      </c>
      <c r="AZ75" s="127">
        <v>0</v>
      </c>
      <c r="BA75" s="68">
        <f t="shared" si="5"/>
        <v>0</v>
      </c>
      <c r="BB75" s="90">
        <f t="shared" si="4"/>
        <v>0</v>
      </c>
      <c r="BC75" s="175" t="s">
        <v>278</v>
      </c>
    </row>
    <row r="76" spans="1:55" ht="12.5" hidden="1">
      <c r="A76" s="27" t="s">
        <v>144</v>
      </c>
      <c r="B76" s="150" t="s">
        <v>89</v>
      </c>
      <c r="C76" s="151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69">
        <v>0</v>
      </c>
      <c r="U76" s="69">
        <v>0</v>
      </c>
      <c r="V76" s="69">
        <v>0</v>
      </c>
      <c r="W76" s="69">
        <v>0</v>
      </c>
      <c r="X76" s="69">
        <v>0</v>
      </c>
      <c r="Y76" s="69">
        <v>0</v>
      </c>
      <c r="Z76" s="69">
        <v>0</v>
      </c>
      <c r="AA76" s="69">
        <v>0</v>
      </c>
      <c r="AB76" s="127">
        <v>0</v>
      </c>
      <c r="AC76" s="126">
        <v>0</v>
      </c>
      <c r="AD76" s="69">
        <v>0</v>
      </c>
      <c r="AE76" s="69">
        <v>0</v>
      </c>
      <c r="AF76" s="69">
        <v>0</v>
      </c>
      <c r="AG76" s="69">
        <v>0</v>
      </c>
      <c r="AH76" s="69">
        <v>0</v>
      </c>
      <c r="AI76" s="69">
        <v>0</v>
      </c>
      <c r="AJ76" s="69">
        <v>0</v>
      </c>
      <c r="AK76" s="69">
        <v>0</v>
      </c>
      <c r="AL76" s="69">
        <v>0</v>
      </c>
      <c r="AM76" s="69">
        <v>0</v>
      </c>
      <c r="AN76" s="69">
        <v>0</v>
      </c>
      <c r="AO76" s="69">
        <v>0</v>
      </c>
      <c r="AP76" s="69">
        <v>0</v>
      </c>
      <c r="AQ76" s="69">
        <v>0</v>
      </c>
      <c r="AR76" s="69">
        <v>0</v>
      </c>
      <c r="AS76" s="69">
        <v>0</v>
      </c>
      <c r="AT76" s="69">
        <v>0</v>
      </c>
      <c r="AU76" s="69">
        <v>0</v>
      </c>
      <c r="AV76" s="69">
        <v>0</v>
      </c>
      <c r="AW76" s="69">
        <v>0</v>
      </c>
      <c r="AX76" s="69">
        <v>0</v>
      </c>
      <c r="AY76" s="69">
        <v>0</v>
      </c>
      <c r="AZ76" s="127">
        <v>0</v>
      </c>
      <c r="BA76" s="68">
        <f t="shared" si="5"/>
        <v>0</v>
      </c>
      <c r="BB76" s="90">
        <f t="shared" si="4"/>
        <v>0</v>
      </c>
      <c r="BC76" s="175" t="s">
        <v>278</v>
      </c>
    </row>
    <row r="77" spans="1:55" ht="12.5" hidden="1">
      <c r="A77" s="27" t="s">
        <v>123</v>
      </c>
      <c r="B77" s="150" t="s">
        <v>92</v>
      </c>
      <c r="C77" s="151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127">
        <v>0</v>
      </c>
      <c r="AC77" s="126">
        <v>0</v>
      </c>
      <c r="AD77" s="69">
        <v>0</v>
      </c>
      <c r="AE77" s="69">
        <v>0</v>
      </c>
      <c r="AF77" s="69">
        <v>0</v>
      </c>
      <c r="AG77" s="69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9">
        <v>0</v>
      </c>
      <c r="AO77" s="69">
        <v>0</v>
      </c>
      <c r="AP77" s="69">
        <v>0</v>
      </c>
      <c r="AQ77" s="69">
        <v>0</v>
      </c>
      <c r="AR77" s="69">
        <v>0</v>
      </c>
      <c r="AS77" s="69">
        <v>0</v>
      </c>
      <c r="AT77" s="69">
        <v>0</v>
      </c>
      <c r="AU77" s="69">
        <v>0</v>
      </c>
      <c r="AV77" s="69">
        <v>0</v>
      </c>
      <c r="AW77" s="69">
        <v>0</v>
      </c>
      <c r="AX77" s="69">
        <v>0</v>
      </c>
      <c r="AY77" s="69">
        <v>0</v>
      </c>
      <c r="AZ77" s="127">
        <v>0</v>
      </c>
      <c r="BA77" s="68">
        <f t="shared" si="5"/>
        <v>0</v>
      </c>
      <c r="BB77" s="75">
        <f t="shared" si="4"/>
        <v>0</v>
      </c>
      <c r="BC77" s="25" t="s">
        <v>279</v>
      </c>
    </row>
    <row r="78" spans="1:55" ht="12.5" hidden="1">
      <c r="A78" s="27" t="s">
        <v>181</v>
      </c>
      <c r="B78" s="150" t="s">
        <v>182</v>
      </c>
      <c r="C78" s="151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69">
        <v>0</v>
      </c>
      <c r="U78" s="69">
        <v>0</v>
      </c>
      <c r="V78" s="69">
        <v>0</v>
      </c>
      <c r="W78" s="69">
        <v>0</v>
      </c>
      <c r="X78" s="69">
        <v>0</v>
      </c>
      <c r="Y78" s="69">
        <v>0</v>
      </c>
      <c r="Z78" s="69">
        <v>0</v>
      </c>
      <c r="AA78" s="69">
        <v>0</v>
      </c>
      <c r="AB78" s="127">
        <v>0</v>
      </c>
      <c r="AC78" s="126">
        <v>0</v>
      </c>
      <c r="AD78" s="69">
        <v>0</v>
      </c>
      <c r="AE78" s="69">
        <v>0</v>
      </c>
      <c r="AF78" s="69">
        <v>0</v>
      </c>
      <c r="AG78" s="69">
        <v>0</v>
      </c>
      <c r="AH78" s="69">
        <v>0</v>
      </c>
      <c r="AI78" s="69">
        <v>0</v>
      </c>
      <c r="AJ78" s="69">
        <v>0</v>
      </c>
      <c r="AK78" s="69">
        <v>0</v>
      </c>
      <c r="AL78" s="69">
        <v>0</v>
      </c>
      <c r="AM78" s="69">
        <v>0</v>
      </c>
      <c r="AN78" s="69">
        <v>0</v>
      </c>
      <c r="AO78" s="69">
        <v>0</v>
      </c>
      <c r="AP78" s="69">
        <v>0</v>
      </c>
      <c r="AQ78" s="69">
        <v>0</v>
      </c>
      <c r="AR78" s="69">
        <v>0</v>
      </c>
      <c r="AS78" s="69">
        <v>0</v>
      </c>
      <c r="AT78" s="69">
        <v>0</v>
      </c>
      <c r="AU78" s="69">
        <v>0</v>
      </c>
      <c r="AV78" s="69">
        <v>0</v>
      </c>
      <c r="AW78" s="69">
        <v>0</v>
      </c>
      <c r="AX78" s="69">
        <v>0</v>
      </c>
      <c r="AY78" s="69">
        <v>0</v>
      </c>
      <c r="AZ78" s="127">
        <v>0</v>
      </c>
      <c r="BA78" s="68">
        <f t="shared" si="5"/>
        <v>0</v>
      </c>
      <c r="BB78" s="75">
        <f t="shared" si="4"/>
        <v>0</v>
      </c>
      <c r="BC78" s="25" t="s">
        <v>279</v>
      </c>
    </row>
    <row r="79" spans="1:55" ht="12.5" hidden="1">
      <c r="A79" s="27" t="s">
        <v>242</v>
      </c>
      <c r="B79" s="150" t="s">
        <v>92</v>
      </c>
      <c r="C79" s="151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69">
        <v>0</v>
      </c>
      <c r="U79" s="69">
        <v>0</v>
      </c>
      <c r="V79" s="69">
        <v>0</v>
      </c>
      <c r="W79" s="69">
        <v>0</v>
      </c>
      <c r="X79" s="69">
        <v>0</v>
      </c>
      <c r="Y79" s="69">
        <v>0</v>
      </c>
      <c r="Z79" s="69">
        <v>0</v>
      </c>
      <c r="AA79" s="69">
        <v>0</v>
      </c>
      <c r="AB79" s="127">
        <v>0</v>
      </c>
      <c r="AC79" s="126">
        <v>0</v>
      </c>
      <c r="AD79" s="69">
        <v>0</v>
      </c>
      <c r="AE79" s="69">
        <v>0</v>
      </c>
      <c r="AF79" s="69">
        <v>0</v>
      </c>
      <c r="AG79" s="69">
        <v>0</v>
      </c>
      <c r="AH79" s="69">
        <v>0</v>
      </c>
      <c r="AI79" s="69">
        <v>0</v>
      </c>
      <c r="AJ79" s="69">
        <v>0</v>
      </c>
      <c r="AK79" s="69">
        <v>0</v>
      </c>
      <c r="AL79" s="69">
        <v>0</v>
      </c>
      <c r="AM79" s="69">
        <v>0</v>
      </c>
      <c r="AN79" s="69">
        <v>0</v>
      </c>
      <c r="AO79" s="69">
        <v>0</v>
      </c>
      <c r="AP79" s="69">
        <v>0</v>
      </c>
      <c r="AQ79" s="69">
        <v>0</v>
      </c>
      <c r="AR79" s="69">
        <v>0</v>
      </c>
      <c r="AS79" s="69">
        <v>0</v>
      </c>
      <c r="AT79" s="69">
        <v>0</v>
      </c>
      <c r="AU79" s="69">
        <v>0</v>
      </c>
      <c r="AV79" s="69">
        <v>0</v>
      </c>
      <c r="AW79" s="69">
        <v>0</v>
      </c>
      <c r="AX79" s="69">
        <v>0</v>
      </c>
      <c r="AY79" s="69">
        <v>0</v>
      </c>
      <c r="AZ79" s="127">
        <v>0</v>
      </c>
      <c r="BA79" s="68">
        <f t="shared" si="5"/>
        <v>0</v>
      </c>
      <c r="BB79" s="75">
        <f t="shared" si="4"/>
        <v>0</v>
      </c>
      <c r="BC79" s="25" t="s">
        <v>279</v>
      </c>
    </row>
    <row r="80" spans="1:55" ht="12.5" hidden="1">
      <c r="A80" s="27" t="s">
        <v>152</v>
      </c>
      <c r="B80" s="150" t="s">
        <v>86</v>
      </c>
      <c r="C80" s="151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9">
        <v>0</v>
      </c>
      <c r="Z80" s="69">
        <v>0</v>
      </c>
      <c r="AA80" s="69">
        <v>0</v>
      </c>
      <c r="AB80" s="127">
        <v>0</v>
      </c>
      <c r="AC80" s="126">
        <v>0</v>
      </c>
      <c r="AD80" s="69">
        <v>0</v>
      </c>
      <c r="AE80" s="69">
        <v>0</v>
      </c>
      <c r="AF80" s="69">
        <v>0</v>
      </c>
      <c r="AG80" s="69">
        <v>0</v>
      </c>
      <c r="AH80" s="69">
        <v>0</v>
      </c>
      <c r="AI80" s="69">
        <v>0</v>
      </c>
      <c r="AJ80" s="69">
        <v>0</v>
      </c>
      <c r="AK80" s="69">
        <v>0</v>
      </c>
      <c r="AL80" s="69">
        <v>0</v>
      </c>
      <c r="AM80" s="69">
        <v>0</v>
      </c>
      <c r="AN80" s="69">
        <v>0</v>
      </c>
      <c r="AO80" s="69">
        <v>0</v>
      </c>
      <c r="AP80" s="69">
        <v>0</v>
      </c>
      <c r="AQ80" s="69">
        <v>0</v>
      </c>
      <c r="AR80" s="69">
        <v>0</v>
      </c>
      <c r="AS80" s="69">
        <v>0</v>
      </c>
      <c r="AT80" s="69">
        <v>0</v>
      </c>
      <c r="AU80" s="69">
        <v>0</v>
      </c>
      <c r="AV80" s="69">
        <v>0</v>
      </c>
      <c r="AW80" s="69">
        <v>0</v>
      </c>
      <c r="AX80" s="69">
        <v>0</v>
      </c>
      <c r="AY80" s="69">
        <v>0</v>
      </c>
      <c r="AZ80" s="127">
        <v>0</v>
      </c>
      <c r="BA80" s="68">
        <f t="shared" si="5"/>
        <v>0</v>
      </c>
      <c r="BB80" s="75">
        <f t="shared" si="4"/>
        <v>0</v>
      </c>
      <c r="BC80" s="25" t="s">
        <v>279</v>
      </c>
    </row>
    <row r="81" spans="1:55" ht="12.5" hidden="1">
      <c r="A81" s="27" t="s">
        <v>172</v>
      </c>
      <c r="B81" s="150" t="s">
        <v>86</v>
      </c>
      <c r="C81" s="151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69">
        <v>0</v>
      </c>
      <c r="U81" s="69">
        <v>0</v>
      </c>
      <c r="V81" s="69">
        <v>0</v>
      </c>
      <c r="W81" s="69">
        <v>0</v>
      </c>
      <c r="X81" s="69">
        <v>0</v>
      </c>
      <c r="Y81" s="69">
        <v>0</v>
      </c>
      <c r="Z81" s="69">
        <v>0</v>
      </c>
      <c r="AA81" s="69">
        <v>0</v>
      </c>
      <c r="AB81" s="127">
        <v>0</v>
      </c>
      <c r="AC81" s="126">
        <v>0</v>
      </c>
      <c r="AD81" s="69">
        <v>0</v>
      </c>
      <c r="AE81" s="69">
        <v>0</v>
      </c>
      <c r="AF81" s="69">
        <v>0</v>
      </c>
      <c r="AG81" s="69">
        <v>0</v>
      </c>
      <c r="AH81" s="69">
        <v>0</v>
      </c>
      <c r="AI81" s="69">
        <v>0</v>
      </c>
      <c r="AJ81" s="69">
        <v>0</v>
      </c>
      <c r="AK81" s="69">
        <v>0</v>
      </c>
      <c r="AL81" s="69">
        <v>0</v>
      </c>
      <c r="AM81" s="69">
        <v>0</v>
      </c>
      <c r="AN81" s="69">
        <v>0</v>
      </c>
      <c r="AO81" s="69">
        <v>0</v>
      </c>
      <c r="AP81" s="69">
        <v>0</v>
      </c>
      <c r="AQ81" s="69">
        <v>0</v>
      </c>
      <c r="AR81" s="69">
        <v>0</v>
      </c>
      <c r="AS81" s="69">
        <v>0</v>
      </c>
      <c r="AT81" s="69">
        <v>0</v>
      </c>
      <c r="AU81" s="69">
        <v>0</v>
      </c>
      <c r="AV81" s="69">
        <v>0</v>
      </c>
      <c r="AW81" s="69">
        <v>0</v>
      </c>
      <c r="AX81" s="69">
        <v>0</v>
      </c>
      <c r="AY81" s="69">
        <v>0</v>
      </c>
      <c r="AZ81" s="127">
        <v>0</v>
      </c>
      <c r="BA81" s="68">
        <f t="shared" si="5"/>
        <v>0</v>
      </c>
      <c r="BB81" s="75">
        <f t="shared" si="4"/>
        <v>0</v>
      </c>
      <c r="BC81" s="25" t="s">
        <v>279</v>
      </c>
    </row>
    <row r="82" spans="1:55" ht="12.5">
      <c r="A82" s="182" t="s">
        <v>244</v>
      </c>
      <c r="B82" s="150" t="s">
        <v>164</v>
      </c>
      <c r="C82" s="151">
        <v>1</v>
      </c>
      <c r="D82" s="28">
        <v>1</v>
      </c>
      <c r="E82" s="28">
        <v>1</v>
      </c>
      <c r="F82" s="28">
        <v>1</v>
      </c>
      <c r="G82" s="28">
        <v>1</v>
      </c>
      <c r="H82" s="28">
        <v>1</v>
      </c>
      <c r="I82" s="28">
        <v>1</v>
      </c>
      <c r="J82" s="28">
        <v>1</v>
      </c>
      <c r="K82" s="28">
        <v>1</v>
      </c>
      <c r="L82" s="99">
        <v>1</v>
      </c>
      <c r="M82" s="54">
        <v>0</v>
      </c>
      <c r="N82" s="28">
        <v>1</v>
      </c>
      <c r="O82" s="28">
        <v>0</v>
      </c>
      <c r="P82" s="28">
        <v>0</v>
      </c>
      <c r="Q82" s="28">
        <v>0</v>
      </c>
      <c r="R82" s="28">
        <v>0</v>
      </c>
      <c r="S82" s="28">
        <v>1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1</v>
      </c>
      <c r="AA82" s="28">
        <v>0</v>
      </c>
      <c r="AB82" s="127">
        <v>1</v>
      </c>
      <c r="AC82" s="126">
        <v>0</v>
      </c>
      <c r="AD82" s="69">
        <v>0</v>
      </c>
      <c r="AE82" s="69">
        <v>0</v>
      </c>
      <c r="AF82" s="69">
        <v>0</v>
      </c>
      <c r="AG82" s="69">
        <v>0</v>
      </c>
      <c r="AH82" s="69">
        <v>0</v>
      </c>
      <c r="AI82" s="69">
        <v>0</v>
      </c>
      <c r="AJ82" s="69">
        <v>0</v>
      </c>
      <c r="AK82" s="69">
        <v>0</v>
      </c>
      <c r="AL82" s="69">
        <v>0</v>
      </c>
      <c r="AM82" s="69">
        <v>0</v>
      </c>
      <c r="AN82" s="127">
        <v>0</v>
      </c>
      <c r="AO82" s="68">
        <v>0</v>
      </c>
      <c r="AP82" s="69">
        <v>0</v>
      </c>
      <c r="AQ82" s="69">
        <v>0</v>
      </c>
      <c r="AR82" s="69">
        <v>0</v>
      </c>
      <c r="AS82" s="69">
        <v>0</v>
      </c>
      <c r="AT82" s="69">
        <v>0</v>
      </c>
      <c r="AU82" s="69">
        <v>0</v>
      </c>
      <c r="AV82" s="69">
        <v>0</v>
      </c>
      <c r="AW82" s="69">
        <v>0</v>
      </c>
      <c r="AX82" s="69">
        <v>0</v>
      </c>
      <c r="AY82" s="69">
        <v>0</v>
      </c>
      <c r="AZ82" s="127">
        <v>0</v>
      </c>
      <c r="BA82" s="68">
        <f t="shared" si="5"/>
        <v>14</v>
      </c>
      <c r="BB82" s="203">
        <f t="shared" si="4"/>
        <v>4.9645390070921988E-2</v>
      </c>
      <c r="BC82" s="25" t="s">
        <v>279</v>
      </c>
    </row>
    <row r="83" spans="1:55" ht="12.5" hidden="1">
      <c r="A83" s="27" t="s">
        <v>160</v>
      </c>
      <c r="B83" s="150" t="s">
        <v>107</v>
      </c>
      <c r="C83" s="151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69">
        <v>0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0</v>
      </c>
      <c r="T83" s="69">
        <v>0</v>
      </c>
      <c r="U83" s="69">
        <v>0</v>
      </c>
      <c r="V83" s="69">
        <v>0</v>
      </c>
      <c r="W83" s="69">
        <v>0</v>
      </c>
      <c r="X83" s="69">
        <v>0</v>
      </c>
      <c r="Y83" s="69">
        <v>0</v>
      </c>
      <c r="Z83" s="69">
        <v>0</v>
      </c>
      <c r="AA83" s="69">
        <v>0</v>
      </c>
      <c r="AB83" s="127">
        <v>0</v>
      </c>
      <c r="AC83" s="126">
        <v>0</v>
      </c>
      <c r="AD83" s="69">
        <v>0</v>
      </c>
      <c r="AE83" s="69">
        <v>0</v>
      </c>
      <c r="AF83" s="69">
        <v>0</v>
      </c>
      <c r="AG83" s="69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9">
        <v>0</v>
      </c>
      <c r="AO83" s="69">
        <v>0</v>
      </c>
      <c r="AP83" s="69">
        <v>0</v>
      </c>
      <c r="AQ83" s="69">
        <v>0</v>
      </c>
      <c r="AR83" s="69">
        <v>0</v>
      </c>
      <c r="AS83" s="69">
        <v>0</v>
      </c>
      <c r="AT83" s="69">
        <v>0</v>
      </c>
      <c r="AU83" s="69">
        <v>0</v>
      </c>
      <c r="AV83" s="69">
        <v>0</v>
      </c>
      <c r="AW83" s="69">
        <v>0</v>
      </c>
      <c r="AX83" s="69">
        <v>0</v>
      </c>
      <c r="AY83" s="69">
        <v>0</v>
      </c>
      <c r="AZ83" s="127">
        <v>0</v>
      </c>
      <c r="BA83" s="68">
        <f t="shared" si="5"/>
        <v>0</v>
      </c>
      <c r="BB83" s="75">
        <f t="shared" si="4"/>
        <v>0</v>
      </c>
      <c r="BC83" s="25" t="s">
        <v>279</v>
      </c>
    </row>
    <row r="84" spans="1:55" ht="12.5">
      <c r="A84" s="182" t="s">
        <v>175</v>
      </c>
      <c r="B84" s="150" t="s">
        <v>107</v>
      </c>
      <c r="C84" s="151">
        <v>1</v>
      </c>
      <c r="D84" s="28">
        <v>1</v>
      </c>
      <c r="E84" s="28">
        <v>1</v>
      </c>
      <c r="F84" s="28">
        <v>1</v>
      </c>
      <c r="G84" s="28">
        <v>1</v>
      </c>
      <c r="H84" s="28">
        <v>1</v>
      </c>
      <c r="I84" s="28">
        <v>1</v>
      </c>
      <c r="J84" s="28">
        <v>1</v>
      </c>
      <c r="K84" s="28">
        <v>1</v>
      </c>
      <c r="L84" s="99">
        <v>1</v>
      </c>
      <c r="M84" s="54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1</v>
      </c>
      <c r="T84" s="28">
        <v>0</v>
      </c>
      <c r="U84" s="28">
        <v>0</v>
      </c>
      <c r="V84" s="28">
        <v>0</v>
      </c>
      <c r="W84" s="28">
        <v>0</v>
      </c>
      <c r="X84" s="28">
        <v>1</v>
      </c>
      <c r="Y84" s="28">
        <v>0</v>
      </c>
      <c r="Z84" s="28">
        <v>1</v>
      </c>
      <c r="AA84" s="28">
        <v>0</v>
      </c>
      <c r="AB84" s="127">
        <v>1</v>
      </c>
      <c r="AC84" s="126">
        <v>0</v>
      </c>
      <c r="AD84" s="69">
        <v>0</v>
      </c>
      <c r="AE84" s="69">
        <v>0</v>
      </c>
      <c r="AF84" s="69">
        <v>0</v>
      </c>
      <c r="AG84" s="69">
        <v>0</v>
      </c>
      <c r="AH84" s="69">
        <v>0</v>
      </c>
      <c r="AI84" s="69">
        <v>0</v>
      </c>
      <c r="AJ84" s="69">
        <v>0</v>
      </c>
      <c r="AK84" s="69">
        <v>0</v>
      </c>
      <c r="AL84" s="69">
        <v>0</v>
      </c>
      <c r="AM84" s="69">
        <v>0</v>
      </c>
      <c r="AN84" s="127">
        <v>0</v>
      </c>
      <c r="AO84" s="68">
        <v>0</v>
      </c>
      <c r="AP84" s="69">
        <v>0</v>
      </c>
      <c r="AQ84" s="69">
        <v>0</v>
      </c>
      <c r="AR84" s="69">
        <v>0</v>
      </c>
      <c r="AS84" s="69">
        <v>0</v>
      </c>
      <c r="AT84" s="69">
        <v>0</v>
      </c>
      <c r="AU84" s="69">
        <v>0</v>
      </c>
      <c r="AV84" s="69">
        <v>0</v>
      </c>
      <c r="AW84" s="69">
        <v>0</v>
      </c>
      <c r="AX84" s="69">
        <v>0</v>
      </c>
      <c r="AY84" s="69">
        <v>0</v>
      </c>
      <c r="AZ84" s="127">
        <v>0</v>
      </c>
      <c r="BA84" s="68">
        <f t="shared" si="5"/>
        <v>14</v>
      </c>
      <c r="BB84" s="203">
        <f t="shared" si="4"/>
        <v>4.9645390070921988E-2</v>
      </c>
      <c r="BC84" s="25" t="s">
        <v>279</v>
      </c>
    </row>
    <row r="85" spans="1:55" ht="12.5" hidden="1">
      <c r="A85" s="27" t="s">
        <v>94</v>
      </c>
      <c r="B85" s="150" t="s">
        <v>92</v>
      </c>
      <c r="C85" s="151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69">
        <v>0</v>
      </c>
      <c r="N85" s="69">
        <v>0</v>
      </c>
      <c r="O85" s="69">
        <v>0</v>
      </c>
      <c r="P85" s="69">
        <v>0</v>
      </c>
      <c r="Q85" s="69">
        <v>0</v>
      </c>
      <c r="R85" s="69">
        <v>0</v>
      </c>
      <c r="S85" s="69">
        <v>0</v>
      </c>
      <c r="T85" s="69">
        <v>0</v>
      </c>
      <c r="U85" s="69">
        <v>0</v>
      </c>
      <c r="V85" s="69">
        <v>0</v>
      </c>
      <c r="W85" s="69">
        <v>0</v>
      </c>
      <c r="X85" s="69">
        <v>0</v>
      </c>
      <c r="Y85" s="69">
        <v>0</v>
      </c>
      <c r="Z85" s="69">
        <v>0</v>
      </c>
      <c r="AA85" s="69">
        <v>0</v>
      </c>
      <c r="AB85" s="127">
        <v>0</v>
      </c>
      <c r="AC85" s="126">
        <v>0</v>
      </c>
      <c r="AD85" s="69">
        <v>0</v>
      </c>
      <c r="AE85" s="69">
        <v>0</v>
      </c>
      <c r="AF85" s="69">
        <v>0</v>
      </c>
      <c r="AG85" s="69">
        <v>0</v>
      </c>
      <c r="AH85" s="69">
        <v>0</v>
      </c>
      <c r="AI85" s="69">
        <v>0</v>
      </c>
      <c r="AJ85" s="69">
        <v>0</v>
      </c>
      <c r="AK85" s="69">
        <v>0</v>
      </c>
      <c r="AL85" s="69">
        <v>0</v>
      </c>
      <c r="AM85" s="69">
        <v>0</v>
      </c>
      <c r="AN85" s="69">
        <v>0</v>
      </c>
      <c r="AO85" s="69">
        <v>0</v>
      </c>
      <c r="AP85" s="69">
        <v>0</v>
      </c>
      <c r="AQ85" s="69">
        <v>0</v>
      </c>
      <c r="AR85" s="69">
        <v>0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127">
        <v>0</v>
      </c>
      <c r="BA85" s="68">
        <f t="shared" si="5"/>
        <v>0</v>
      </c>
      <c r="BB85" s="75">
        <f t="shared" si="4"/>
        <v>0</v>
      </c>
      <c r="BC85" s="25" t="s">
        <v>279</v>
      </c>
    </row>
    <row r="86" spans="1:55" ht="12.5" hidden="1">
      <c r="A86" s="27" t="s">
        <v>95</v>
      </c>
      <c r="B86" s="150" t="s">
        <v>92</v>
      </c>
      <c r="C86" s="151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69">
        <v>0</v>
      </c>
      <c r="T86" s="69">
        <v>0</v>
      </c>
      <c r="U86" s="69">
        <v>0</v>
      </c>
      <c r="V86" s="69">
        <v>0</v>
      </c>
      <c r="W86" s="69">
        <v>0</v>
      </c>
      <c r="X86" s="69">
        <v>0</v>
      </c>
      <c r="Y86" s="69">
        <v>0</v>
      </c>
      <c r="Z86" s="69">
        <v>0</v>
      </c>
      <c r="AA86" s="69">
        <v>0</v>
      </c>
      <c r="AB86" s="127">
        <v>0</v>
      </c>
      <c r="AC86" s="126">
        <v>0</v>
      </c>
      <c r="AD86" s="69">
        <v>0</v>
      </c>
      <c r="AE86" s="69">
        <v>0</v>
      </c>
      <c r="AF86" s="69">
        <v>0</v>
      </c>
      <c r="AG86" s="69">
        <v>0</v>
      </c>
      <c r="AH86" s="69">
        <v>0</v>
      </c>
      <c r="AI86" s="69">
        <v>0</v>
      </c>
      <c r="AJ86" s="69">
        <v>0</v>
      </c>
      <c r="AK86" s="69">
        <v>0</v>
      </c>
      <c r="AL86" s="69">
        <v>0</v>
      </c>
      <c r="AM86" s="69">
        <v>0</v>
      </c>
      <c r="AN86" s="69">
        <v>0</v>
      </c>
      <c r="AO86" s="69">
        <v>0</v>
      </c>
      <c r="AP86" s="69">
        <v>0</v>
      </c>
      <c r="AQ86" s="69">
        <v>0</v>
      </c>
      <c r="AR86" s="69">
        <v>0</v>
      </c>
      <c r="AS86" s="69">
        <v>0</v>
      </c>
      <c r="AT86" s="69">
        <v>0</v>
      </c>
      <c r="AU86" s="69">
        <v>0</v>
      </c>
      <c r="AV86" s="69">
        <v>0</v>
      </c>
      <c r="AW86" s="69">
        <v>0</v>
      </c>
      <c r="AX86" s="69">
        <v>0</v>
      </c>
      <c r="AY86" s="69">
        <v>0</v>
      </c>
      <c r="AZ86" s="127">
        <v>0</v>
      </c>
      <c r="BA86" s="68">
        <f t="shared" si="5"/>
        <v>0</v>
      </c>
      <c r="BB86" s="75">
        <f t="shared" si="4"/>
        <v>0</v>
      </c>
      <c r="BC86" s="25" t="s">
        <v>279</v>
      </c>
    </row>
    <row r="87" spans="1:55" ht="12.5">
      <c r="A87" s="182" t="s">
        <v>167</v>
      </c>
      <c r="B87" s="150" t="s">
        <v>164</v>
      </c>
      <c r="C87" s="151">
        <v>0</v>
      </c>
      <c r="D87" s="28">
        <v>1</v>
      </c>
      <c r="E87" s="28">
        <v>1</v>
      </c>
      <c r="F87" s="28">
        <v>1</v>
      </c>
      <c r="G87" s="28">
        <v>1</v>
      </c>
      <c r="H87" s="28">
        <v>1</v>
      </c>
      <c r="I87" s="28">
        <v>1</v>
      </c>
      <c r="J87" s="28">
        <v>1</v>
      </c>
      <c r="K87" s="28">
        <v>1</v>
      </c>
      <c r="L87" s="99">
        <v>1</v>
      </c>
      <c r="M87" s="54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1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1</v>
      </c>
      <c r="AA87" s="28">
        <v>0</v>
      </c>
      <c r="AB87" s="127">
        <v>0</v>
      </c>
      <c r="AC87" s="126">
        <v>0</v>
      </c>
      <c r="AD87" s="69">
        <v>0</v>
      </c>
      <c r="AE87" s="69">
        <v>0</v>
      </c>
      <c r="AF87" s="69">
        <v>0</v>
      </c>
      <c r="AG87" s="69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127">
        <v>0</v>
      </c>
      <c r="AO87" s="68">
        <v>0</v>
      </c>
      <c r="AP87" s="69">
        <v>0</v>
      </c>
      <c r="AQ87" s="69">
        <v>0</v>
      </c>
      <c r="AR87" s="69">
        <v>0</v>
      </c>
      <c r="AS87" s="69">
        <v>0</v>
      </c>
      <c r="AT87" s="69">
        <v>0</v>
      </c>
      <c r="AU87" s="69">
        <v>0</v>
      </c>
      <c r="AV87" s="69">
        <v>0</v>
      </c>
      <c r="AW87" s="69">
        <v>0</v>
      </c>
      <c r="AX87" s="69">
        <v>0</v>
      </c>
      <c r="AY87" s="69">
        <v>0</v>
      </c>
      <c r="AZ87" s="127">
        <v>0</v>
      </c>
      <c r="BA87" s="68">
        <f t="shared" si="5"/>
        <v>11</v>
      </c>
      <c r="BB87" s="203">
        <f t="shared" si="4"/>
        <v>3.9007092198581561E-2</v>
      </c>
      <c r="BC87" s="25" t="s">
        <v>279</v>
      </c>
    </row>
    <row r="88" spans="1:55" ht="12.5" hidden="1">
      <c r="A88" s="27" t="s">
        <v>125</v>
      </c>
      <c r="B88" s="150" t="s">
        <v>92</v>
      </c>
      <c r="C88" s="151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69">
        <v>0</v>
      </c>
      <c r="T88" s="69">
        <v>0</v>
      </c>
      <c r="U88" s="69">
        <v>0</v>
      </c>
      <c r="V88" s="69">
        <v>0</v>
      </c>
      <c r="W88" s="69">
        <v>0</v>
      </c>
      <c r="X88" s="69">
        <v>0</v>
      </c>
      <c r="Y88" s="69">
        <v>0</v>
      </c>
      <c r="Z88" s="69">
        <v>0</v>
      </c>
      <c r="AA88" s="69">
        <v>0</v>
      </c>
      <c r="AB88" s="127">
        <v>0</v>
      </c>
      <c r="AC88" s="126">
        <v>0</v>
      </c>
      <c r="AD88" s="69">
        <v>0</v>
      </c>
      <c r="AE88" s="69">
        <v>0</v>
      </c>
      <c r="AF88" s="69">
        <v>0</v>
      </c>
      <c r="AG88" s="69">
        <v>0</v>
      </c>
      <c r="AH88" s="69">
        <v>0</v>
      </c>
      <c r="AI88" s="69">
        <v>0</v>
      </c>
      <c r="AJ88" s="69">
        <v>0</v>
      </c>
      <c r="AK88" s="69">
        <v>0</v>
      </c>
      <c r="AL88" s="69">
        <v>0</v>
      </c>
      <c r="AM88" s="69">
        <v>0</v>
      </c>
      <c r="AN88" s="69">
        <v>0</v>
      </c>
      <c r="AO88" s="69">
        <v>0</v>
      </c>
      <c r="AP88" s="69">
        <v>0</v>
      </c>
      <c r="AQ88" s="69">
        <v>0</v>
      </c>
      <c r="AR88" s="69">
        <v>0</v>
      </c>
      <c r="AS88" s="69">
        <v>0</v>
      </c>
      <c r="AT88" s="69">
        <v>0</v>
      </c>
      <c r="AU88" s="69">
        <v>0</v>
      </c>
      <c r="AV88" s="69">
        <v>0</v>
      </c>
      <c r="AW88" s="69">
        <v>0</v>
      </c>
      <c r="AX88" s="69">
        <v>0</v>
      </c>
      <c r="AY88" s="69">
        <v>0</v>
      </c>
      <c r="AZ88" s="127">
        <v>0</v>
      </c>
      <c r="BA88" s="68">
        <f t="shared" si="5"/>
        <v>0</v>
      </c>
      <c r="BB88" s="75">
        <f t="shared" ref="BB88:BB107" si="6">+BA88/((SUM($BA$5:$BA$107)))</f>
        <v>0</v>
      </c>
      <c r="BC88" s="25" t="s">
        <v>279</v>
      </c>
    </row>
    <row r="89" spans="1:55" ht="12.5" hidden="1">
      <c r="A89" s="27" t="s">
        <v>126</v>
      </c>
      <c r="B89" s="150" t="s">
        <v>92</v>
      </c>
      <c r="C89" s="151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69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0</v>
      </c>
      <c r="AA89" s="69">
        <v>0</v>
      </c>
      <c r="AB89" s="127">
        <v>0</v>
      </c>
      <c r="AC89" s="126">
        <v>0</v>
      </c>
      <c r="AD89" s="69">
        <v>0</v>
      </c>
      <c r="AE89" s="69">
        <v>0</v>
      </c>
      <c r="AF89" s="69">
        <v>0</v>
      </c>
      <c r="AG89" s="69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9">
        <v>0</v>
      </c>
      <c r="AO89" s="69">
        <v>0</v>
      </c>
      <c r="AP89" s="69">
        <v>0</v>
      </c>
      <c r="AQ89" s="69">
        <v>0</v>
      </c>
      <c r="AR89" s="69">
        <v>0</v>
      </c>
      <c r="AS89" s="69">
        <v>0</v>
      </c>
      <c r="AT89" s="69">
        <v>0</v>
      </c>
      <c r="AU89" s="69">
        <v>0</v>
      </c>
      <c r="AV89" s="69">
        <v>0</v>
      </c>
      <c r="AW89" s="69">
        <v>0</v>
      </c>
      <c r="AX89" s="69">
        <v>0</v>
      </c>
      <c r="AY89" s="69">
        <v>0</v>
      </c>
      <c r="AZ89" s="127">
        <v>0</v>
      </c>
      <c r="BA89" s="68">
        <f t="shared" si="5"/>
        <v>0</v>
      </c>
      <c r="BB89" s="90">
        <f t="shared" si="6"/>
        <v>0</v>
      </c>
      <c r="BC89" s="175" t="s">
        <v>278</v>
      </c>
    </row>
    <row r="90" spans="1:55" ht="12.5" hidden="1">
      <c r="A90" s="27" t="s">
        <v>138</v>
      </c>
      <c r="B90" s="150" t="s">
        <v>89</v>
      </c>
      <c r="C90" s="151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69">
        <v>0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0</v>
      </c>
      <c r="AA90" s="69">
        <v>0</v>
      </c>
      <c r="AB90" s="127">
        <v>0</v>
      </c>
      <c r="AC90" s="126">
        <v>0</v>
      </c>
      <c r="AD90" s="69">
        <v>0</v>
      </c>
      <c r="AE90" s="69">
        <v>0</v>
      </c>
      <c r="AF90" s="69">
        <v>0</v>
      </c>
      <c r="AG90" s="69">
        <v>0</v>
      </c>
      <c r="AH90" s="69">
        <v>0</v>
      </c>
      <c r="AI90" s="69">
        <v>0</v>
      </c>
      <c r="AJ90" s="69">
        <v>0</v>
      </c>
      <c r="AK90" s="69">
        <v>0</v>
      </c>
      <c r="AL90" s="69">
        <v>0</v>
      </c>
      <c r="AM90" s="69">
        <v>0</v>
      </c>
      <c r="AN90" s="69">
        <v>0</v>
      </c>
      <c r="AO90" s="69">
        <v>0</v>
      </c>
      <c r="AP90" s="69">
        <v>0</v>
      </c>
      <c r="AQ90" s="69">
        <v>0</v>
      </c>
      <c r="AR90" s="69">
        <v>0</v>
      </c>
      <c r="AS90" s="69">
        <v>0</v>
      </c>
      <c r="AT90" s="69">
        <v>0</v>
      </c>
      <c r="AU90" s="69">
        <v>0</v>
      </c>
      <c r="AV90" s="69">
        <v>0</v>
      </c>
      <c r="AW90" s="69">
        <v>0</v>
      </c>
      <c r="AX90" s="69">
        <v>0</v>
      </c>
      <c r="AY90" s="69">
        <v>0</v>
      </c>
      <c r="AZ90" s="127">
        <v>0</v>
      </c>
      <c r="BA90" s="68">
        <f t="shared" si="5"/>
        <v>0</v>
      </c>
      <c r="BB90" s="75">
        <f t="shared" si="6"/>
        <v>0</v>
      </c>
      <c r="BC90" s="25" t="s">
        <v>279</v>
      </c>
    </row>
    <row r="91" spans="1:55" ht="12.5" hidden="1">
      <c r="A91" s="27" t="s">
        <v>129</v>
      </c>
      <c r="B91" s="150" t="s">
        <v>89</v>
      </c>
      <c r="C91" s="151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69">
        <v>0</v>
      </c>
      <c r="N91" s="69">
        <v>0</v>
      </c>
      <c r="O91" s="69">
        <v>0</v>
      </c>
      <c r="P91" s="69">
        <v>0</v>
      </c>
      <c r="Q91" s="69">
        <v>0</v>
      </c>
      <c r="R91" s="69">
        <v>0</v>
      </c>
      <c r="S91" s="69">
        <v>0</v>
      </c>
      <c r="T91" s="69">
        <v>0</v>
      </c>
      <c r="U91" s="69">
        <v>0</v>
      </c>
      <c r="V91" s="69">
        <v>0</v>
      </c>
      <c r="W91" s="69">
        <v>0</v>
      </c>
      <c r="X91" s="69">
        <v>0</v>
      </c>
      <c r="Y91" s="69">
        <v>0</v>
      </c>
      <c r="Z91" s="69">
        <v>0</v>
      </c>
      <c r="AA91" s="69">
        <v>0</v>
      </c>
      <c r="AB91" s="127">
        <v>0</v>
      </c>
      <c r="AC91" s="126">
        <v>0</v>
      </c>
      <c r="AD91" s="69">
        <v>0</v>
      </c>
      <c r="AE91" s="69">
        <v>0</v>
      </c>
      <c r="AF91" s="69">
        <v>0</v>
      </c>
      <c r="AG91" s="69">
        <v>0</v>
      </c>
      <c r="AH91" s="69">
        <v>0</v>
      </c>
      <c r="AI91" s="69">
        <v>0</v>
      </c>
      <c r="AJ91" s="69">
        <v>0</v>
      </c>
      <c r="AK91" s="69">
        <v>0</v>
      </c>
      <c r="AL91" s="69">
        <v>0</v>
      </c>
      <c r="AM91" s="69">
        <v>0</v>
      </c>
      <c r="AN91" s="69">
        <v>0</v>
      </c>
      <c r="AO91" s="69">
        <v>0</v>
      </c>
      <c r="AP91" s="69">
        <v>0</v>
      </c>
      <c r="AQ91" s="69">
        <v>0</v>
      </c>
      <c r="AR91" s="69">
        <v>0</v>
      </c>
      <c r="AS91" s="69">
        <v>0</v>
      </c>
      <c r="AT91" s="69">
        <v>0</v>
      </c>
      <c r="AU91" s="69">
        <v>0</v>
      </c>
      <c r="AV91" s="69">
        <v>0</v>
      </c>
      <c r="AW91" s="69">
        <v>0</v>
      </c>
      <c r="AX91" s="69">
        <v>0</v>
      </c>
      <c r="AY91" s="69">
        <v>0</v>
      </c>
      <c r="AZ91" s="127">
        <v>0</v>
      </c>
      <c r="BA91" s="68">
        <f t="shared" si="5"/>
        <v>0</v>
      </c>
      <c r="BB91" s="90">
        <f t="shared" si="6"/>
        <v>0</v>
      </c>
      <c r="BC91" s="175" t="s">
        <v>278</v>
      </c>
    </row>
    <row r="92" spans="1:55" ht="12.5" hidden="1">
      <c r="A92" s="27" t="s">
        <v>128</v>
      </c>
      <c r="B92" s="150" t="s">
        <v>92</v>
      </c>
      <c r="C92" s="151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69">
        <v>0</v>
      </c>
      <c r="T92" s="69">
        <v>0</v>
      </c>
      <c r="U92" s="69">
        <v>0</v>
      </c>
      <c r="V92" s="69">
        <v>0</v>
      </c>
      <c r="W92" s="69">
        <v>0</v>
      </c>
      <c r="X92" s="69">
        <v>0</v>
      </c>
      <c r="Y92" s="69">
        <v>0</v>
      </c>
      <c r="Z92" s="69">
        <v>0</v>
      </c>
      <c r="AA92" s="69">
        <v>0</v>
      </c>
      <c r="AB92" s="127">
        <v>0</v>
      </c>
      <c r="AC92" s="126">
        <v>0</v>
      </c>
      <c r="AD92" s="69">
        <v>0</v>
      </c>
      <c r="AE92" s="69">
        <v>0</v>
      </c>
      <c r="AF92" s="69">
        <v>0</v>
      </c>
      <c r="AG92" s="69">
        <v>0</v>
      </c>
      <c r="AH92" s="69">
        <v>0</v>
      </c>
      <c r="AI92" s="69">
        <v>0</v>
      </c>
      <c r="AJ92" s="69">
        <v>0</v>
      </c>
      <c r="AK92" s="69">
        <v>0</v>
      </c>
      <c r="AL92" s="69">
        <v>0</v>
      </c>
      <c r="AM92" s="69">
        <v>0</v>
      </c>
      <c r="AN92" s="69">
        <v>0</v>
      </c>
      <c r="AO92" s="69">
        <v>0</v>
      </c>
      <c r="AP92" s="69">
        <v>0</v>
      </c>
      <c r="AQ92" s="69">
        <v>0</v>
      </c>
      <c r="AR92" s="69">
        <v>0</v>
      </c>
      <c r="AS92" s="69">
        <v>0</v>
      </c>
      <c r="AT92" s="69">
        <v>0</v>
      </c>
      <c r="AU92" s="69">
        <v>0</v>
      </c>
      <c r="AV92" s="69">
        <v>0</v>
      </c>
      <c r="AW92" s="69">
        <v>0</v>
      </c>
      <c r="AX92" s="69">
        <v>0</v>
      </c>
      <c r="AY92" s="69">
        <v>0</v>
      </c>
      <c r="AZ92" s="127">
        <v>0</v>
      </c>
      <c r="BA92" s="68">
        <f t="shared" si="5"/>
        <v>0</v>
      </c>
      <c r="BB92" s="75">
        <f t="shared" si="6"/>
        <v>0</v>
      </c>
      <c r="BC92" s="25" t="s">
        <v>279</v>
      </c>
    </row>
    <row r="93" spans="1:55" ht="12.5" hidden="1">
      <c r="A93" s="27" t="s">
        <v>130</v>
      </c>
      <c r="B93" s="150" t="s">
        <v>86</v>
      </c>
      <c r="C93" s="151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69">
        <v>0</v>
      </c>
      <c r="N93" s="69">
        <v>0</v>
      </c>
      <c r="O93" s="69">
        <v>0</v>
      </c>
      <c r="P93" s="69">
        <v>0</v>
      </c>
      <c r="Q93" s="69">
        <v>0</v>
      </c>
      <c r="R93" s="69">
        <v>0</v>
      </c>
      <c r="S93" s="69">
        <v>0</v>
      </c>
      <c r="T93" s="69">
        <v>0</v>
      </c>
      <c r="U93" s="69">
        <v>0</v>
      </c>
      <c r="V93" s="69">
        <v>0</v>
      </c>
      <c r="W93" s="69">
        <v>0</v>
      </c>
      <c r="X93" s="69">
        <v>0</v>
      </c>
      <c r="Y93" s="69">
        <v>0</v>
      </c>
      <c r="Z93" s="69">
        <v>0</v>
      </c>
      <c r="AA93" s="69">
        <v>0</v>
      </c>
      <c r="AB93" s="127">
        <v>0</v>
      </c>
      <c r="AC93" s="126">
        <v>0</v>
      </c>
      <c r="AD93" s="69">
        <v>0</v>
      </c>
      <c r="AE93" s="69">
        <v>0</v>
      </c>
      <c r="AF93" s="69">
        <v>0</v>
      </c>
      <c r="AG93" s="69">
        <v>0</v>
      </c>
      <c r="AH93" s="69">
        <v>0</v>
      </c>
      <c r="AI93" s="69">
        <v>0</v>
      </c>
      <c r="AJ93" s="69">
        <v>0</v>
      </c>
      <c r="AK93" s="69">
        <v>0</v>
      </c>
      <c r="AL93" s="69">
        <v>0</v>
      </c>
      <c r="AM93" s="69">
        <v>0</v>
      </c>
      <c r="AN93" s="69">
        <v>0</v>
      </c>
      <c r="AO93" s="69">
        <v>0</v>
      </c>
      <c r="AP93" s="69">
        <v>0</v>
      </c>
      <c r="AQ93" s="69">
        <v>0</v>
      </c>
      <c r="AR93" s="69">
        <v>0</v>
      </c>
      <c r="AS93" s="69">
        <v>0</v>
      </c>
      <c r="AT93" s="69">
        <v>0</v>
      </c>
      <c r="AU93" s="69">
        <v>0</v>
      </c>
      <c r="AV93" s="69">
        <v>0</v>
      </c>
      <c r="AW93" s="69">
        <v>0</v>
      </c>
      <c r="AX93" s="69">
        <v>0</v>
      </c>
      <c r="AY93" s="69">
        <v>0</v>
      </c>
      <c r="AZ93" s="127">
        <v>0</v>
      </c>
      <c r="BA93" s="68">
        <f t="shared" si="5"/>
        <v>0</v>
      </c>
      <c r="BB93" s="75">
        <f t="shared" si="6"/>
        <v>0</v>
      </c>
      <c r="BC93" s="25" t="s">
        <v>279</v>
      </c>
    </row>
    <row r="94" spans="1:55" ht="12.5">
      <c r="A94" s="182" t="s">
        <v>85</v>
      </c>
      <c r="B94" s="150" t="s">
        <v>86</v>
      </c>
      <c r="C94" s="151">
        <v>1</v>
      </c>
      <c r="D94" s="28">
        <v>1</v>
      </c>
      <c r="E94" s="28">
        <v>1</v>
      </c>
      <c r="F94" s="28">
        <v>1</v>
      </c>
      <c r="G94" s="28">
        <v>0</v>
      </c>
      <c r="H94" s="28">
        <v>0</v>
      </c>
      <c r="I94" s="28">
        <v>0</v>
      </c>
      <c r="J94" s="28">
        <v>1</v>
      </c>
      <c r="K94" s="28">
        <v>1</v>
      </c>
      <c r="L94" s="99">
        <v>1</v>
      </c>
      <c r="M94" s="54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1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1</v>
      </c>
      <c r="AA94" s="28">
        <v>0</v>
      </c>
      <c r="AB94" s="127">
        <v>0</v>
      </c>
      <c r="AC94" s="126">
        <v>0</v>
      </c>
      <c r="AD94" s="69">
        <v>0</v>
      </c>
      <c r="AE94" s="69">
        <v>0</v>
      </c>
      <c r="AF94" s="69">
        <v>0</v>
      </c>
      <c r="AG94" s="69">
        <v>0</v>
      </c>
      <c r="AH94" s="69">
        <v>0</v>
      </c>
      <c r="AI94" s="69">
        <v>0</v>
      </c>
      <c r="AJ94" s="69">
        <v>0</v>
      </c>
      <c r="AK94" s="69">
        <v>0</v>
      </c>
      <c r="AL94" s="69">
        <v>0</v>
      </c>
      <c r="AM94" s="69">
        <v>0</v>
      </c>
      <c r="AN94" s="127">
        <v>0</v>
      </c>
      <c r="AO94" s="68">
        <v>0</v>
      </c>
      <c r="AP94" s="69">
        <v>0</v>
      </c>
      <c r="AQ94" s="69">
        <v>0</v>
      </c>
      <c r="AR94" s="69">
        <v>0</v>
      </c>
      <c r="AS94" s="69">
        <v>0</v>
      </c>
      <c r="AT94" s="69">
        <v>0</v>
      </c>
      <c r="AU94" s="69">
        <v>0</v>
      </c>
      <c r="AV94" s="69">
        <v>0</v>
      </c>
      <c r="AW94" s="69">
        <v>0</v>
      </c>
      <c r="AX94" s="69">
        <v>0</v>
      </c>
      <c r="AY94" s="69">
        <v>0</v>
      </c>
      <c r="AZ94" s="127">
        <v>0</v>
      </c>
      <c r="BA94" s="68">
        <f t="shared" si="5"/>
        <v>9</v>
      </c>
      <c r="BB94" s="204">
        <f t="shared" si="6"/>
        <v>3.1914893617021274E-2</v>
      </c>
      <c r="BC94" s="175" t="s">
        <v>278</v>
      </c>
    </row>
    <row r="95" spans="1:55" ht="12.5" hidden="1">
      <c r="A95" s="27" t="s">
        <v>150</v>
      </c>
      <c r="B95" s="150" t="s">
        <v>89</v>
      </c>
      <c r="C95" s="151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69">
        <v>0</v>
      </c>
      <c r="N95" s="69">
        <v>0</v>
      </c>
      <c r="O95" s="69">
        <v>0</v>
      </c>
      <c r="P95" s="69">
        <v>0</v>
      </c>
      <c r="Q95" s="69">
        <v>0</v>
      </c>
      <c r="R95" s="69">
        <v>0</v>
      </c>
      <c r="S95" s="69">
        <v>0</v>
      </c>
      <c r="T95" s="69">
        <v>0</v>
      </c>
      <c r="U95" s="69">
        <v>0</v>
      </c>
      <c r="V95" s="69">
        <v>0</v>
      </c>
      <c r="W95" s="69">
        <v>0</v>
      </c>
      <c r="X95" s="69">
        <v>0</v>
      </c>
      <c r="Y95" s="69">
        <v>0</v>
      </c>
      <c r="Z95" s="69">
        <v>0</v>
      </c>
      <c r="AA95" s="69">
        <v>0</v>
      </c>
      <c r="AB95" s="127">
        <v>0</v>
      </c>
      <c r="AC95" s="126">
        <v>0</v>
      </c>
      <c r="AD95" s="69">
        <v>0</v>
      </c>
      <c r="AE95" s="69">
        <v>0</v>
      </c>
      <c r="AF95" s="69">
        <v>0</v>
      </c>
      <c r="AG95" s="69">
        <v>0</v>
      </c>
      <c r="AH95" s="69">
        <v>0</v>
      </c>
      <c r="AI95" s="69">
        <v>0</v>
      </c>
      <c r="AJ95" s="69">
        <v>0</v>
      </c>
      <c r="AK95" s="69">
        <v>0</v>
      </c>
      <c r="AL95" s="69">
        <v>0</v>
      </c>
      <c r="AM95" s="69">
        <v>0</v>
      </c>
      <c r="AN95" s="69">
        <v>0</v>
      </c>
      <c r="AO95" s="69">
        <v>0</v>
      </c>
      <c r="AP95" s="69">
        <v>0</v>
      </c>
      <c r="AQ95" s="69">
        <v>0</v>
      </c>
      <c r="AR95" s="69">
        <v>0</v>
      </c>
      <c r="AS95" s="69">
        <v>0</v>
      </c>
      <c r="AT95" s="69">
        <v>0</v>
      </c>
      <c r="AU95" s="69">
        <v>0</v>
      </c>
      <c r="AV95" s="69">
        <v>0</v>
      </c>
      <c r="AW95" s="69">
        <v>0</v>
      </c>
      <c r="AX95" s="69">
        <v>0</v>
      </c>
      <c r="AY95" s="69">
        <v>0</v>
      </c>
      <c r="AZ95" s="127">
        <v>0</v>
      </c>
      <c r="BA95" s="68">
        <f t="shared" si="5"/>
        <v>0</v>
      </c>
      <c r="BB95" s="75">
        <f t="shared" si="6"/>
        <v>0</v>
      </c>
      <c r="BC95" s="25" t="s">
        <v>279</v>
      </c>
    </row>
    <row r="96" spans="1:55" ht="12.5" hidden="1">
      <c r="A96" s="27" t="s">
        <v>88</v>
      </c>
      <c r="B96" s="150" t="s">
        <v>89</v>
      </c>
      <c r="C96" s="151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0</v>
      </c>
      <c r="AA96" s="69">
        <v>0</v>
      </c>
      <c r="AB96" s="127">
        <v>0</v>
      </c>
      <c r="AC96" s="126">
        <v>0</v>
      </c>
      <c r="AD96" s="69">
        <v>0</v>
      </c>
      <c r="AE96" s="69">
        <v>0</v>
      </c>
      <c r="AF96" s="69">
        <v>0</v>
      </c>
      <c r="AG96" s="69">
        <v>0</v>
      </c>
      <c r="AH96" s="69">
        <v>0</v>
      </c>
      <c r="AI96" s="69">
        <v>0</v>
      </c>
      <c r="AJ96" s="69">
        <v>0</v>
      </c>
      <c r="AK96" s="69">
        <v>0</v>
      </c>
      <c r="AL96" s="69">
        <v>0</v>
      </c>
      <c r="AM96" s="69">
        <v>0</v>
      </c>
      <c r="AN96" s="69">
        <v>0</v>
      </c>
      <c r="AO96" s="69">
        <v>0</v>
      </c>
      <c r="AP96" s="69">
        <v>0</v>
      </c>
      <c r="AQ96" s="69">
        <v>0</v>
      </c>
      <c r="AR96" s="69">
        <v>0</v>
      </c>
      <c r="AS96" s="69">
        <v>0</v>
      </c>
      <c r="AT96" s="69">
        <v>0</v>
      </c>
      <c r="AU96" s="69">
        <v>0</v>
      </c>
      <c r="AV96" s="69">
        <v>0</v>
      </c>
      <c r="AW96" s="69">
        <v>0</v>
      </c>
      <c r="AX96" s="69">
        <v>0</v>
      </c>
      <c r="AY96" s="69">
        <v>0</v>
      </c>
      <c r="AZ96" s="127">
        <v>0</v>
      </c>
      <c r="BA96" s="68">
        <f t="shared" si="5"/>
        <v>0</v>
      </c>
      <c r="BB96" s="75">
        <f t="shared" si="6"/>
        <v>0</v>
      </c>
      <c r="BC96" s="25" t="s">
        <v>279</v>
      </c>
    </row>
    <row r="97" spans="1:55" ht="12.5" hidden="1">
      <c r="A97" s="27" t="s">
        <v>132</v>
      </c>
      <c r="B97" s="150" t="s">
        <v>92</v>
      </c>
      <c r="C97" s="151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69">
        <v>0</v>
      </c>
      <c r="N97" s="69">
        <v>0</v>
      </c>
      <c r="O97" s="69">
        <v>0</v>
      </c>
      <c r="P97" s="69">
        <v>0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0</v>
      </c>
      <c r="AA97" s="69">
        <v>0</v>
      </c>
      <c r="AB97" s="127">
        <v>0</v>
      </c>
      <c r="AC97" s="126">
        <v>0</v>
      </c>
      <c r="AD97" s="69">
        <v>0</v>
      </c>
      <c r="AE97" s="69">
        <v>0</v>
      </c>
      <c r="AF97" s="69">
        <v>0</v>
      </c>
      <c r="AG97" s="69">
        <v>0</v>
      </c>
      <c r="AH97" s="69">
        <v>0</v>
      </c>
      <c r="AI97" s="69">
        <v>0</v>
      </c>
      <c r="AJ97" s="69">
        <v>0</v>
      </c>
      <c r="AK97" s="69">
        <v>0</v>
      </c>
      <c r="AL97" s="69">
        <v>0</v>
      </c>
      <c r="AM97" s="69">
        <v>0</v>
      </c>
      <c r="AN97" s="69">
        <v>0</v>
      </c>
      <c r="AO97" s="69">
        <v>0</v>
      </c>
      <c r="AP97" s="69">
        <v>0</v>
      </c>
      <c r="AQ97" s="69">
        <v>0</v>
      </c>
      <c r="AR97" s="69">
        <v>0</v>
      </c>
      <c r="AS97" s="69">
        <v>0</v>
      </c>
      <c r="AT97" s="69">
        <v>0</v>
      </c>
      <c r="AU97" s="69">
        <v>0</v>
      </c>
      <c r="AV97" s="69">
        <v>0</v>
      </c>
      <c r="AW97" s="69">
        <v>0</v>
      </c>
      <c r="AX97" s="69">
        <v>0</v>
      </c>
      <c r="AY97" s="69">
        <v>0</v>
      </c>
      <c r="AZ97" s="127">
        <v>0</v>
      </c>
      <c r="BA97" s="68">
        <f t="shared" si="5"/>
        <v>0</v>
      </c>
      <c r="BB97" s="75">
        <f t="shared" si="6"/>
        <v>0</v>
      </c>
      <c r="BC97" s="25" t="s">
        <v>279</v>
      </c>
    </row>
    <row r="98" spans="1:55" ht="12.5" hidden="1">
      <c r="A98" s="27" t="s">
        <v>133</v>
      </c>
      <c r="B98" s="150" t="s">
        <v>92</v>
      </c>
      <c r="C98" s="151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69">
        <v>0</v>
      </c>
      <c r="T98" s="69">
        <v>0</v>
      </c>
      <c r="U98" s="69">
        <v>0</v>
      </c>
      <c r="V98" s="69">
        <v>0</v>
      </c>
      <c r="W98" s="69">
        <v>0</v>
      </c>
      <c r="X98" s="69">
        <v>0</v>
      </c>
      <c r="Y98" s="69">
        <v>0</v>
      </c>
      <c r="Z98" s="69">
        <v>0</v>
      </c>
      <c r="AA98" s="69">
        <v>0</v>
      </c>
      <c r="AB98" s="127">
        <v>0</v>
      </c>
      <c r="AC98" s="126">
        <v>0</v>
      </c>
      <c r="AD98" s="69">
        <v>0</v>
      </c>
      <c r="AE98" s="69">
        <v>0</v>
      </c>
      <c r="AF98" s="69">
        <v>0</v>
      </c>
      <c r="AG98" s="69">
        <v>0</v>
      </c>
      <c r="AH98" s="69">
        <v>0</v>
      </c>
      <c r="AI98" s="69">
        <v>0</v>
      </c>
      <c r="AJ98" s="69">
        <v>0</v>
      </c>
      <c r="AK98" s="69">
        <v>0</v>
      </c>
      <c r="AL98" s="69">
        <v>0</v>
      </c>
      <c r="AM98" s="69">
        <v>0</v>
      </c>
      <c r="AN98" s="69">
        <v>0</v>
      </c>
      <c r="AO98" s="69">
        <v>0</v>
      </c>
      <c r="AP98" s="69">
        <v>0</v>
      </c>
      <c r="AQ98" s="69">
        <v>0</v>
      </c>
      <c r="AR98" s="69">
        <v>0</v>
      </c>
      <c r="AS98" s="69">
        <v>0</v>
      </c>
      <c r="AT98" s="69">
        <v>0</v>
      </c>
      <c r="AU98" s="69">
        <v>0</v>
      </c>
      <c r="AV98" s="69">
        <v>0</v>
      </c>
      <c r="AW98" s="69">
        <v>0</v>
      </c>
      <c r="AX98" s="69">
        <v>0</v>
      </c>
      <c r="AY98" s="69">
        <v>0</v>
      </c>
      <c r="AZ98" s="127">
        <v>0</v>
      </c>
      <c r="BA98" s="68">
        <f t="shared" si="5"/>
        <v>0</v>
      </c>
      <c r="BB98" s="75">
        <f t="shared" si="6"/>
        <v>0</v>
      </c>
      <c r="BC98" s="25" t="s">
        <v>279</v>
      </c>
    </row>
    <row r="99" spans="1:55" ht="12.5" hidden="1">
      <c r="A99" s="27" t="s">
        <v>147</v>
      </c>
      <c r="B99" s="150" t="s">
        <v>86</v>
      </c>
      <c r="C99" s="151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69">
        <v>0</v>
      </c>
      <c r="N99" s="69">
        <v>0</v>
      </c>
      <c r="O99" s="69">
        <v>0</v>
      </c>
      <c r="P99" s="69">
        <v>0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127">
        <v>0</v>
      </c>
      <c r="AC99" s="126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  <c r="AI99" s="69">
        <v>0</v>
      </c>
      <c r="AJ99" s="69">
        <v>0</v>
      </c>
      <c r="AK99" s="69">
        <v>0</v>
      </c>
      <c r="AL99" s="69">
        <v>0</v>
      </c>
      <c r="AM99" s="69">
        <v>0</v>
      </c>
      <c r="AN99" s="69">
        <v>0</v>
      </c>
      <c r="AO99" s="69">
        <v>0</v>
      </c>
      <c r="AP99" s="69">
        <v>0</v>
      </c>
      <c r="AQ99" s="69">
        <v>0</v>
      </c>
      <c r="AR99" s="69">
        <v>0</v>
      </c>
      <c r="AS99" s="69">
        <v>0</v>
      </c>
      <c r="AT99" s="69">
        <v>0</v>
      </c>
      <c r="AU99" s="69">
        <v>0</v>
      </c>
      <c r="AV99" s="69">
        <v>0</v>
      </c>
      <c r="AW99" s="69">
        <v>0</v>
      </c>
      <c r="AX99" s="69">
        <v>0</v>
      </c>
      <c r="AY99" s="69">
        <v>0</v>
      </c>
      <c r="AZ99" s="127">
        <v>0</v>
      </c>
      <c r="BA99" s="68">
        <f t="shared" si="5"/>
        <v>0</v>
      </c>
      <c r="BB99" s="75">
        <f t="shared" si="6"/>
        <v>0</v>
      </c>
      <c r="BC99" s="25" t="s">
        <v>279</v>
      </c>
    </row>
    <row r="100" spans="1:55" ht="12.5" hidden="1">
      <c r="A100" s="27" t="s">
        <v>174</v>
      </c>
      <c r="B100" s="150" t="s">
        <v>89</v>
      </c>
      <c r="C100" s="151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69">
        <v>0</v>
      </c>
      <c r="N100" s="69">
        <v>0</v>
      </c>
      <c r="O100" s="69">
        <v>0</v>
      </c>
      <c r="P100" s="69">
        <v>0</v>
      </c>
      <c r="Q100" s="69">
        <v>0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127">
        <v>0</v>
      </c>
      <c r="AC100" s="126">
        <v>0</v>
      </c>
      <c r="AD100" s="69">
        <v>0</v>
      </c>
      <c r="AE100" s="69">
        <v>0</v>
      </c>
      <c r="AF100" s="69">
        <v>0</v>
      </c>
      <c r="AG100" s="69">
        <v>0</v>
      </c>
      <c r="AH100" s="69">
        <v>0</v>
      </c>
      <c r="AI100" s="69">
        <v>0</v>
      </c>
      <c r="AJ100" s="69">
        <v>0</v>
      </c>
      <c r="AK100" s="69">
        <v>0</v>
      </c>
      <c r="AL100" s="69">
        <v>0</v>
      </c>
      <c r="AM100" s="69">
        <v>0</v>
      </c>
      <c r="AN100" s="69">
        <v>0</v>
      </c>
      <c r="AO100" s="69">
        <v>0</v>
      </c>
      <c r="AP100" s="69">
        <v>0</v>
      </c>
      <c r="AQ100" s="69">
        <v>0</v>
      </c>
      <c r="AR100" s="69">
        <v>0</v>
      </c>
      <c r="AS100" s="69">
        <v>0</v>
      </c>
      <c r="AT100" s="69">
        <v>0</v>
      </c>
      <c r="AU100" s="69">
        <v>0</v>
      </c>
      <c r="AV100" s="69">
        <v>0</v>
      </c>
      <c r="AW100" s="69">
        <v>0</v>
      </c>
      <c r="AX100" s="69">
        <v>0</v>
      </c>
      <c r="AY100" s="69">
        <v>0</v>
      </c>
      <c r="AZ100" s="127">
        <v>0</v>
      </c>
      <c r="BA100" s="68">
        <f t="shared" si="5"/>
        <v>0</v>
      </c>
      <c r="BB100" s="75">
        <f t="shared" si="6"/>
        <v>0</v>
      </c>
      <c r="BC100" s="25" t="s">
        <v>279</v>
      </c>
    </row>
    <row r="101" spans="1:55" ht="12.5" hidden="1">
      <c r="A101" s="27" t="s">
        <v>155</v>
      </c>
      <c r="B101" s="150" t="s">
        <v>89</v>
      </c>
      <c r="C101" s="151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  <c r="M101" s="69">
        <v>0</v>
      </c>
      <c r="N101" s="69">
        <v>0</v>
      </c>
      <c r="O101" s="69">
        <v>0</v>
      </c>
      <c r="P101" s="69">
        <v>0</v>
      </c>
      <c r="Q101" s="69">
        <v>0</v>
      </c>
      <c r="R101" s="69">
        <v>0</v>
      </c>
      <c r="S101" s="69">
        <v>0</v>
      </c>
      <c r="T101" s="69">
        <v>0</v>
      </c>
      <c r="U101" s="69">
        <v>0</v>
      </c>
      <c r="V101" s="69">
        <v>0</v>
      </c>
      <c r="W101" s="69">
        <v>0</v>
      </c>
      <c r="X101" s="69">
        <v>0</v>
      </c>
      <c r="Y101" s="69">
        <v>0</v>
      </c>
      <c r="Z101" s="69">
        <v>0</v>
      </c>
      <c r="AA101" s="69">
        <v>0</v>
      </c>
      <c r="AB101" s="127">
        <v>0</v>
      </c>
      <c r="AC101" s="126">
        <v>0</v>
      </c>
      <c r="AD101" s="69">
        <v>0</v>
      </c>
      <c r="AE101" s="69">
        <v>0</v>
      </c>
      <c r="AF101" s="69">
        <v>0</v>
      </c>
      <c r="AG101" s="69">
        <v>0</v>
      </c>
      <c r="AH101" s="69">
        <v>0</v>
      </c>
      <c r="AI101" s="69">
        <v>0</v>
      </c>
      <c r="AJ101" s="69">
        <v>0</v>
      </c>
      <c r="AK101" s="69">
        <v>0</v>
      </c>
      <c r="AL101" s="69">
        <v>0</v>
      </c>
      <c r="AM101" s="69">
        <v>0</v>
      </c>
      <c r="AN101" s="69">
        <v>0</v>
      </c>
      <c r="AO101" s="69">
        <v>0</v>
      </c>
      <c r="AP101" s="69">
        <v>0</v>
      </c>
      <c r="AQ101" s="69">
        <v>0</v>
      </c>
      <c r="AR101" s="69">
        <v>0</v>
      </c>
      <c r="AS101" s="69">
        <v>0</v>
      </c>
      <c r="AT101" s="69">
        <v>0</v>
      </c>
      <c r="AU101" s="69">
        <v>0</v>
      </c>
      <c r="AV101" s="69">
        <v>0</v>
      </c>
      <c r="AW101" s="69">
        <v>0</v>
      </c>
      <c r="AX101" s="69">
        <v>0</v>
      </c>
      <c r="AY101" s="69">
        <v>0</v>
      </c>
      <c r="AZ101" s="127">
        <v>0</v>
      </c>
      <c r="BA101" s="68">
        <f t="shared" ref="BA101:BA107" si="7">SUM(C101:AZ101)</f>
        <v>0</v>
      </c>
      <c r="BB101" s="75">
        <f t="shared" si="6"/>
        <v>0</v>
      </c>
      <c r="BC101" s="25" t="s">
        <v>279</v>
      </c>
    </row>
    <row r="102" spans="1:55" ht="12.5">
      <c r="A102" s="182" t="s">
        <v>90</v>
      </c>
      <c r="B102" s="150" t="s">
        <v>89</v>
      </c>
      <c r="C102" s="151">
        <v>1</v>
      </c>
      <c r="D102" s="28">
        <v>1</v>
      </c>
      <c r="E102" s="28">
        <v>1</v>
      </c>
      <c r="F102" s="28">
        <v>1</v>
      </c>
      <c r="G102" s="28">
        <v>0</v>
      </c>
      <c r="H102" s="28">
        <v>1</v>
      </c>
      <c r="I102" s="28">
        <v>1</v>
      </c>
      <c r="J102" s="28">
        <v>1</v>
      </c>
      <c r="K102" s="28">
        <v>1</v>
      </c>
      <c r="L102" s="99">
        <v>1</v>
      </c>
      <c r="M102" s="54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1</v>
      </c>
      <c r="AA102" s="28">
        <v>0</v>
      </c>
      <c r="AB102" s="127">
        <v>0</v>
      </c>
      <c r="AC102" s="126">
        <v>0</v>
      </c>
      <c r="AD102" s="69">
        <v>0</v>
      </c>
      <c r="AE102" s="69">
        <v>0</v>
      </c>
      <c r="AF102" s="69">
        <v>0</v>
      </c>
      <c r="AG102" s="69">
        <v>0</v>
      </c>
      <c r="AH102" s="69">
        <v>0</v>
      </c>
      <c r="AI102" s="69">
        <v>0</v>
      </c>
      <c r="AJ102" s="69">
        <v>0</v>
      </c>
      <c r="AK102" s="69">
        <v>0</v>
      </c>
      <c r="AL102" s="69">
        <v>0</v>
      </c>
      <c r="AM102" s="69">
        <v>0</v>
      </c>
      <c r="AN102" s="127">
        <v>0</v>
      </c>
      <c r="AO102" s="68">
        <v>0</v>
      </c>
      <c r="AP102" s="69">
        <v>0</v>
      </c>
      <c r="AQ102" s="69">
        <v>0</v>
      </c>
      <c r="AR102" s="69">
        <v>0</v>
      </c>
      <c r="AS102" s="69">
        <v>0</v>
      </c>
      <c r="AT102" s="69">
        <v>0</v>
      </c>
      <c r="AU102" s="69">
        <v>0</v>
      </c>
      <c r="AV102" s="69">
        <v>0</v>
      </c>
      <c r="AW102" s="69">
        <v>0</v>
      </c>
      <c r="AX102" s="69">
        <v>0</v>
      </c>
      <c r="AY102" s="69">
        <v>0</v>
      </c>
      <c r="AZ102" s="127">
        <v>0</v>
      </c>
      <c r="BA102" s="68">
        <f t="shared" si="7"/>
        <v>10</v>
      </c>
      <c r="BB102" s="204">
        <f t="shared" si="6"/>
        <v>3.5460992907801421E-2</v>
      </c>
      <c r="BC102" s="175" t="s">
        <v>278</v>
      </c>
    </row>
    <row r="103" spans="1:55" ht="12.5">
      <c r="A103" s="182" t="s">
        <v>344</v>
      </c>
      <c r="B103" s="150" t="s">
        <v>341</v>
      </c>
      <c r="C103" s="151">
        <v>0</v>
      </c>
      <c r="D103" s="28">
        <v>1</v>
      </c>
      <c r="E103" s="28">
        <v>1</v>
      </c>
      <c r="F103" s="28">
        <v>1</v>
      </c>
      <c r="G103" s="28">
        <v>1</v>
      </c>
      <c r="H103" s="28">
        <v>1</v>
      </c>
      <c r="I103" s="28">
        <v>1</v>
      </c>
      <c r="J103" s="28">
        <v>1</v>
      </c>
      <c r="K103" s="28">
        <v>1</v>
      </c>
      <c r="L103" s="99">
        <v>1</v>
      </c>
      <c r="M103" s="54">
        <v>0</v>
      </c>
      <c r="N103" s="28">
        <v>0</v>
      </c>
      <c r="O103" s="28">
        <v>0</v>
      </c>
      <c r="P103" s="28">
        <v>0</v>
      </c>
      <c r="Q103" s="28">
        <v>1</v>
      </c>
      <c r="R103" s="28">
        <v>1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1</v>
      </c>
      <c r="AA103" s="28">
        <v>0</v>
      </c>
      <c r="AB103" s="127">
        <v>0</v>
      </c>
      <c r="AC103" s="126">
        <v>0</v>
      </c>
      <c r="AD103" s="69">
        <v>0</v>
      </c>
      <c r="AE103" s="69">
        <v>0</v>
      </c>
      <c r="AF103" s="69">
        <v>0</v>
      </c>
      <c r="AG103" s="69">
        <v>0</v>
      </c>
      <c r="AH103" s="69">
        <v>0</v>
      </c>
      <c r="AI103" s="69">
        <v>0</v>
      </c>
      <c r="AJ103" s="69">
        <v>0</v>
      </c>
      <c r="AK103" s="69">
        <v>0</v>
      </c>
      <c r="AL103" s="69">
        <v>0</v>
      </c>
      <c r="AM103" s="69">
        <v>0</v>
      </c>
      <c r="AN103" s="127">
        <v>0</v>
      </c>
      <c r="AO103" s="68">
        <v>0</v>
      </c>
      <c r="AP103" s="69">
        <v>0</v>
      </c>
      <c r="AQ103" s="69">
        <v>0</v>
      </c>
      <c r="AR103" s="69">
        <v>0</v>
      </c>
      <c r="AS103" s="69">
        <v>0</v>
      </c>
      <c r="AT103" s="69">
        <v>0</v>
      </c>
      <c r="AU103" s="69">
        <v>0</v>
      </c>
      <c r="AV103" s="69">
        <v>0</v>
      </c>
      <c r="AW103" s="69">
        <v>0</v>
      </c>
      <c r="AX103" s="69">
        <v>0</v>
      </c>
      <c r="AY103" s="69">
        <v>0</v>
      </c>
      <c r="AZ103" s="127">
        <v>0</v>
      </c>
      <c r="BA103" s="68">
        <f t="shared" si="7"/>
        <v>12</v>
      </c>
      <c r="BB103" s="203">
        <f t="shared" si="6"/>
        <v>4.2553191489361701E-2</v>
      </c>
      <c r="BC103" s="25" t="s">
        <v>279</v>
      </c>
    </row>
    <row r="104" spans="1:55" ht="12.5">
      <c r="A104" s="182" t="s">
        <v>342</v>
      </c>
      <c r="B104" s="150" t="s">
        <v>341</v>
      </c>
      <c r="C104" s="151">
        <v>1</v>
      </c>
      <c r="D104" s="28">
        <v>1</v>
      </c>
      <c r="E104" s="28">
        <v>1</v>
      </c>
      <c r="F104" s="28">
        <v>1</v>
      </c>
      <c r="G104" s="28">
        <v>1</v>
      </c>
      <c r="H104" s="28">
        <v>1</v>
      </c>
      <c r="I104" s="28">
        <v>1</v>
      </c>
      <c r="J104" s="28">
        <v>1</v>
      </c>
      <c r="K104" s="28">
        <v>1</v>
      </c>
      <c r="L104" s="99">
        <v>1</v>
      </c>
      <c r="M104" s="54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1</v>
      </c>
      <c r="T104" s="28">
        <v>0</v>
      </c>
      <c r="U104" s="28">
        <v>0</v>
      </c>
      <c r="V104" s="28">
        <v>0</v>
      </c>
      <c r="W104" s="28">
        <v>0</v>
      </c>
      <c r="X104" s="28">
        <v>0</v>
      </c>
      <c r="Y104" s="28">
        <v>1</v>
      </c>
      <c r="Z104" s="28">
        <v>1</v>
      </c>
      <c r="AA104" s="28">
        <v>0</v>
      </c>
      <c r="AB104" s="127">
        <v>0</v>
      </c>
      <c r="AC104" s="126">
        <v>0</v>
      </c>
      <c r="AD104" s="69">
        <v>0</v>
      </c>
      <c r="AE104" s="69">
        <v>0</v>
      </c>
      <c r="AF104" s="69">
        <v>0</v>
      </c>
      <c r="AG104" s="69">
        <v>0</v>
      </c>
      <c r="AH104" s="69">
        <v>0</v>
      </c>
      <c r="AI104" s="69">
        <v>0</v>
      </c>
      <c r="AJ104" s="69">
        <v>0</v>
      </c>
      <c r="AK104" s="69">
        <v>0</v>
      </c>
      <c r="AL104" s="69">
        <v>0</v>
      </c>
      <c r="AM104" s="69">
        <v>0</v>
      </c>
      <c r="AN104" s="127">
        <v>0</v>
      </c>
      <c r="AO104" s="68">
        <v>0</v>
      </c>
      <c r="AP104" s="69">
        <v>0</v>
      </c>
      <c r="AQ104" s="69">
        <v>0</v>
      </c>
      <c r="AR104" s="69">
        <v>0</v>
      </c>
      <c r="AS104" s="69">
        <v>0</v>
      </c>
      <c r="AT104" s="69">
        <v>0</v>
      </c>
      <c r="AU104" s="69">
        <v>0</v>
      </c>
      <c r="AV104" s="69">
        <v>0</v>
      </c>
      <c r="AW104" s="69">
        <v>0</v>
      </c>
      <c r="AX104" s="69">
        <v>0</v>
      </c>
      <c r="AY104" s="69">
        <v>0</v>
      </c>
      <c r="AZ104" s="127">
        <v>0</v>
      </c>
      <c r="BA104" s="68">
        <f t="shared" si="7"/>
        <v>13</v>
      </c>
      <c r="BB104" s="203">
        <f t="shared" si="6"/>
        <v>4.6099290780141841E-2</v>
      </c>
      <c r="BC104" s="25" t="s">
        <v>279</v>
      </c>
    </row>
    <row r="105" spans="1:55" ht="12.5">
      <c r="A105" s="182" t="s">
        <v>177</v>
      </c>
      <c r="B105" s="150" t="s">
        <v>107</v>
      </c>
      <c r="C105" s="151">
        <v>0</v>
      </c>
      <c r="D105" s="28">
        <v>1</v>
      </c>
      <c r="E105" s="28">
        <v>1</v>
      </c>
      <c r="F105" s="28">
        <v>1</v>
      </c>
      <c r="G105" s="28">
        <v>1</v>
      </c>
      <c r="H105" s="28">
        <v>1</v>
      </c>
      <c r="I105" s="28">
        <v>1</v>
      </c>
      <c r="J105" s="28">
        <v>1</v>
      </c>
      <c r="K105" s="28">
        <v>1</v>
      </c>
      <c r="L105" s="99">
        <v>1</v>
      </c>
      <c r="M105" s="54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1</v>
      </c>
      <c r="AA105" s="28">
        <v>0</v>
      </c>
      <c r="AB105" s="127">
        <v>0</v>
      </c>
      <c r="AC105" s="126">
        <v>0</v>
      </c>
      <c r="AD105" s="69">
        <v>0</v>
      </c>
      <c r="AE105" s="69">
        <v>0</v>
      </c>
      <c r="AF105" s="69">
        <v>0</v>
      </c>
      <c r="AG105" s="69">
        <v>0</v>
      </c>
      <c r="AH105" s="69">
        <v>0</v>
      </c>
      <c r="AI105" s="69">
        <v>0</v>
      </c>
      <c r="AJ105" s="69">
        <v>0</v>
      </c>
      <c r="AK105" s="69">
        <v>0</v>
      </c>
      <c r="AL105" s="69">
        <v>0</v>
      </c>
      <c r="AM105" s="69">
        <v>0</v>
      </c>
      <c r="AN105" s="127">
        <v>0</v>
      </c>
      <c r="AO105" s="68">
        <v>0</v>
      </c>
      <c r="AP105" s="69">
        <v>0</v>
      </c>
      <c r="AQ105" s="69">
        <v>0</v>
      </c>
      <c r="AR105" s="69">
        <v>0</v>
      </c>
      <c r="AS105" s="69">
        <v>0</v>
      </c>
      <c r="AT105" s="69">
        <v>0</v>
      </c>
      <c r="AU105" s="69">
        <v>0</v>
      </c>
      <c r="AV105" s="69">
        <v>0</v>
      </c>
      <c r="AW105" s="69">
        <v>0</v>
      </c>
      <c r="AX105" s="69">
        <v>0</v>
      </c>
      <c r="AY105" s="69">
        <v>0</v>
      </c>
      <c r="AZ105" s="127">
        <v>0</v>
      </c>
      <c r="BA105" s="68">
        <f t="shared" si="7"/>
        <v>10</v>
      </c>
      <c r="BB105" s="203">
        <f t="shared" si="6"/>
        <v>3.5460992907801421E-2</v>
      </c>
      <c r="BC105" s="25" t="s">
        <v>279</v>
      </c>
    </row>
    <row r="106" spans="1:55" ht="12.5">
      <c r="A106" s="182" t="s">
        <v>165</v>
      </c>
      <c r="B106" s="150" t="s">
        <v>107</v>
      </c>
      <c r="C106" s="151">
        <v>1</v>
      </c>
      <c r="D106" s="28">
        <v>1</v>
      </c>
      <c r="E106" s="28">
        <v>1</v>
      </c>
      <c r="F106" s="28">
        <v>1</v>
      </c>
      <c r="G106" s="28">
        <v>1</v>
      </c>
      <c r="H106" s="28">
        <v>1</v>
      </c>
      <c r="I106" s="28">
        <v>1</v>
      </c>
      <c r="J106" s="28">
        <v>1</v>
      </c>
      <c r="K106" s="28">
        <v>1</v>
      </c>
      <c r="L106" s="99">
        <v>1</v>
      </c>
      <c r="M106" s="54">
        <v>1</v>
      </c>
      <c r="N106" s="28">
        <v>0</v>
      </c>
      <c r="O106" s="28">
        <v>0</v>
      </c>
      <c r="P106" s="28">
        <v>0</v>
      </c>
      <c r="Q106" s="28">
        <v>1</v>
      </c>
      <c r="R106" s="28">
        <v>0</v>
      </c>
      <c r="S106" s="28">
        <v>1</v>
      </c>
      <c r="T106" s="28">
        <v>0</v>
      </c>
      <c r="U106" s="28">
        <v>0</v>
      </c>
      <c r="V106" s="28">
        <v>0</v>
      </c>
      <c r="W106" s="28">
        <v>1</v>
      </c>
      <c r="X106" s="28">
        <v>1</v>
      </c>
      <c r="Y106" s="28">
        <v>0</v>
      </c>
      <c r="Z106" s="28">
        <v>1</v>
      </c>
      <c r="AA106" s="28">
        <v>0</v>
      </c>
      <c r="AB106" s="127">
        <v>1</v>
      </c>
      <c r="AC106" s="126">
        <v>0</v>
      </c>
      <c r="AD106" s="69">
        <v>0</v>
      </c>
      <c r="AE106" s="69">
        <v>0</v>
      </c>
      <c r="AF106" s="69">
        <v>0</v>
      </c>
      <c r="AG106" s="69">
        <v>0</v>
      </c>
      <c r="AH106" s="69">
        <v>0</v>
      </c>
      <c r="AI106" s="69">
        <v>0</v>
      </c>
      <c r="AJ106" s="69">
        <v>0</v>
      </c>
      <c r="AK106" s="69">
        <v>0</v>
      </c>
      <c r="AL106" s="69">
        <v>0</v>
      </c>
      <c r="AM106" s="69">
        <v>0</v>
      </c>
      <c r="AN106" s="127">
        <v>0</v>
      </c>
      <c r="AO106" s="68">
        <v>0</v>
      </c>
      <c r="AP106" s="69">
        <v>0</v>
      </c>
      <c r="AQ106" s="69">
        <v>0</v>
      </c>
      <c r="AR106" s="69">
        <v>0</v>
      </c>
      <c r="AS106" s="69">
        <v>0</v>
      </c>
      <c r="AT106" s="69">
        <v>0</v>
      </c>
      <c r="AU106" s="69">
        <v>0</v>
      </c>
      <c r="AV106" s="69">
        <v>0</v>
      </c>
      <c r="AW106" s="69">
        <v>0</v>
      </c>
      <c r="AX106" s="69">
        <v>0</v>
      </c>
      <c r="AY106" s="69">
        <v>0</v>
      </c>
      <c r="AZ106" s="127">
        <v>0</v>
      </c>
      <c r="BA106" s="68">
        <f t="shared" si="7"/>
        <v>17</v>
      </c>
      <c r="BB106" s="203">
        <f t="shared" si="6"/>
        <v>6.0283687943262408E-2</v>
      </c>
      <c r="BC106" s="100" t="s">
        <v>289</v>
      </c>
    </row>
    <row r="107" spans="1:55" ht="13" thickBot="1">
      <c r="A107" s="185" t="s">
        <v>340</v>
      </c>
      <c r="B107" s="186" t="s">
        <v>341</v>
      </c>
      <c r="C107" s="159">
        <v>1</v>
      </c>
      <c r="D107" s="156">
        <v>1</v>
      </c>
      <c r="E107" s="156">
        <v>1</v>
      </c>
      <c r="F107" s="156">
        <v>1</v>
      </c>
      <c r="G107" s="156">
        <v>1</v>
      </c>
      <c r="H107" s="156">
        <v>1</v>
      </c>
      <c r="I107" s="156">
        <v>1</v>
      </c>
      <c r="J107" s="156">
        <v>1</v>
      </c>
      <c r="K107" s="156">
        <v>1</v>
      </c>
      <c r="L107" s="160">
        <v>1</v>
      </c>
      <c r="M107" s="158">
        <v>0</v>
      </c>
      <c r="N107" s="156">
        <v>0</v>
      </c>
      <c r="O107" s="156">
        <v>0</v>
      </c>
      <c r="P107" s="156">
        <v>0</v>
      </c>
      <c r="Q107" s="156">
        <v>0</v>
      </c>
      <c r="R107" s="156">
        <v>0</v>
      </c>
      <c r="S107" s="156">
        <v>1</v>
      </c>
      <c r="T107" s="156">
        <v>0</v>
      </c>
      <c r="U107" s="156">
        <v>0</v>
      </c>
      <c r="V107" s="156">
        <v>0</v>
      </c>
      <c r="W107" s="156">
        <v>0</v>
      </c>
      <c r="X107" s="156">
        <v>0</v>
      </c>
      <c r="Y107" s="156">
        <v>0</v>
      </c>
      <c r="Z107" s="156">
        <v>1</v>
      </c>
      <c r="AA107" s="156">
        <v>0</v>
      </c>
      <c r="AB107" s="130">
        <v>0</v>
      </c>
      <c r="AC107" s="128">
        <v>0</v>
      </c>
      <c r="AD107" s="129">
        <v>0</v>
      </c>
      <c r="AE107" s="129">
        <v>0</v>
      </c>
      <c r="AF107" s="129">
        <v>0</v>
      </c>
      <c r="AG107" s="129">
        <v>0</v>
      </c>
      <c r="AH107" s="129">
        <v>0</v>
      </c>
      <c r="AI107" s="129">
        <v>0</v>
      </c>
      <c r="AJ107" s="129">
        <v>0</v>
      </c>
      <c r="AK107" s="129">
        <v>0</v>
      </c>
      <c r="AL107" s="129">
        <v>0</v>
      </c>
      <c r="AM107" s="129">
        <v>0</v>
      </c>
      <c r="AN107" s="130">
        <v>0</v>
      </c>
      <c r="AO107" s="188">
        <v>0</v>
      </c>
      <c r="AP107" s="129">
        <v>0</v>
      </c>
      <c r="AQ107" s="129">
        <v>0</v>
      </c>
      <c r="AR107" s="129">
        <v>0</v>
      </c>
      <c r="AS107" s="129">
        <v>0</v>
      </c>
      <c r="AT107" s="129">
        <v>0</v>
      </c>
      <c r="AU107" s="129">
        <v>0</v>
      </c>
      <c r="AV107" s="129">
        <v>0</v>
      </c>
      <c r="AW107" s="129">
        <v>0</v>
      </c>
      <c r="AX107" s="129">
        <v>0</v>
      </c>
      <c r="AY107" s="129">
        <v>0</v>
      </c>
      <c r="AZ107" s="130">
        <v>0</v>
      </c>
      <c r="BA107" s="68">
        <f t="shared" si="7"/>
        <v>12</v>
      </c>
      <c r="BB107" s="203">
        <f t="shared" si="6"/>
        <v>4.2553191489361701E-2</v>
      </c>
      <c r="BC107" s="25" t="s">
        <v>279</v>
      </c>
    </row>
    <row r="108" spans="1:55" ht="12.5">
      <c r="A108" s="31"/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AQ108" s="66"/>
    </row>
    <row r="109" spans="1:55" ht="13">
      <c r="A109" s="31"/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AQ109" s="66"/>
      <c r="BA109" s="70">
        <f>SUM(BA5:BA107)</f>
        <v>282</v>
      </c>
      <c r="BB109" s="205">
        <f>+BA109/((SUM($BA$5:$BA$107)))</f>
        <v>1</v>
      </c>
    </row>
    <row r="110" spans="1:55" ht="12.5">
      <c r="A110" s="31"/>
      <c r="B110" s="173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AQ110" s="66"/>
    </row>
    <row r="115" spans="1:54" ht="12.5"/>
    <row r="116" spans="1:54" ht="12.5"/>
    <row r="117" spans="1:54" ht="12.5"/>
    <row r="118" spans="1:54" ht="12.5"/>
    <row r="119" spans="1:54" ht="12.5"/>
    <row r="120" spans="1:54" ht="13" thickBot="1"/>
    <row r="121" spans="1:54" ht="18.5" thickBot="1">
      <c r="A121" s="271" t="s">
        <v>83</v>
      </c>
      <c r="B121" s="272" t="s">
        <v>84</v>
      </c>
      <c r="C121" s="273">
        <v>1</v>
      </c>
      <c r="D121" s="274">
        <v>2</v>
      </c>
      <c r="E121" s="274">
        <v>3</v>
      </c>
      <c r="F121" s="274">
        <v>4</v>
      </c>
      <c r="G121" s="274">
        <v>5</v>
      </c>
      <c r="H121" s="274">
        <v>6</v>
      </c>
      <c r="I121" s="274">
        <v>7</v>
      </c>
      <c r="J121" s="274">
        <v>8</v>
      </c>
      <c r="K121" s="274">
        <v>9</v>
      </c>
      <c r="L121" s="275">
        <v>10</v>
      </c>
      <c r="M121" s="276">
        <v>1</v>
      </c>
      <c r="N121" s="274">
        <v>2</v>
      </c>
      <c r="O121" s="274">
        <v>3</v>
      </c>
      <c r="P121" s="274">
        <v>4</v>
      </c>
      <c r="Q121" s="274">
        <v>5</v>
      </c>
      <c r="R121" s="274">
        <v>6</v>
      </c>
      <c r="S121" s="274">
        <v>7</v>
      </c>
      <c r="T121" s="274">
        <v>8</v>
      </c>
      <c r="U121" s="274">
        <v>9</v>
      </c>
      <c r="V121" s="274">
        <v>10</v>
      </c>
      <c r="W121" s="274">
        <v>11</v>
      </c>
      <c r="X121" s="274">
        <v>12</v>
      </c>
      <c r="Y121" s="274">
        <v>13</v>
      </c>
      <c r="Z121" s="274">
        <v>14</v>
      </c>
      <c r="AA121" s="274">
        <v>15</v>
      </c>
      <c r="AB121" s="275">
        <v>16</v>
      </c>
      <c r="AC121" s="181" t="s">
        <v>6</v>
      </c>
      <c r="AD121" s="201" t="s">
        <v>41</v>
      </c>
      <c r="BA121" s="277" t="s">
        <v>6</v>
      </c>
      <c r="BB121" s="278" t="s">
        <v>41</v>
      </c>
    </row>
    <row r="122" spans="1:54" ht="15.5">
      <c r="A122" s="248" t="s">
        <v>106</v>
      </c>
      <c r="B122" s="249" t="s">
        <v>107</v>
      </c>
      <c r="C122" s="250">
        <v>1</v>
      </c>
      <c r="D122" s="251">
        <v>1</v>
      </c>
      <c r="E122" s="251">
        <v>1</v>
      </c>
      <c r="F122" s="251">
        <v>1</v>
      </c>
      <c r="G122" s="251">
        <v>1</v>
      </c>
      <c r="H122" s="251">
        <v>1</v>
      </c>
      <c r="I122" s="251">
        <v>1</v>
      </c>
      <c r="J122" s="251">
        <v>1</v>
      </c>
      <c r="K122" s="251">
        <v>1</v>
      </c>
      <c r="L122" s="252">
        <v>1</v>
      </c>
      <c r="M122" s="253">
        <v>0</v>
      </c>
      <c r="N122" s="251">
        <v>0</v>
      </c>
      <c r="O122" s="251">
        <v>0</v>
      </c>
      <c r="P122" s="251">
        <v>0</v>
      </c>
      <c r="Q122" s="251">
        <v>0</v>
      </c>
      <c r="R122" s="251">
        <v>0</v>
      </c>
      <c r="S122" s="251">
        <v>1</v>
      </c>
      <c r="T122" s="251">
        <v>0</v>
      </c>
      <c r="U122" s="251">
        <v>0</v>
      </c>
      <c r="V122" s="251">
        <v>0</v>
      </c>
      <c r="W122" s="251">
        <v>0</v>
      </c>
      <c r="X122" s="251">
        <v>0</v>
      </c>
      <c r="Y122" s="251">
        <v>0</v>
      </c>
      <c r="Z122" s="251">
        <v>1</v>
      </c>
      <c r="AA122" s="251">
        <v>0</v>
      </c>
      <c r="AB122" s="254">
        <v>0</v>
      </c>
      <c r="AC122" s="68">
        <v>12</v>
      </c>
      <c r="AD122" s="196">
        <v>4.2553191489361701E-2</v>
      </c>
      <c r="BA122" s="267">
        <v>12</v>
      </c>
      <c r="BB122" s="268">
        <v>4.2553191489361701E-2</v>
      </c>
    </row>
    <row r="123" spans="1:54" ht="12.75" customHeight="1">
      <c r="A123" s="255" t="s">
        <v>183</v>
      </c>
      <c r="B123" s="256" t="s">
        <v>107</v>
      </c>
      <c r="C123" s="257">
        <v>1</v>
      </c>
      <c r="D123" s="258">
        <v>1</v>
      </c>
      <c r="E123" s="258">
        <v>1</v>
      </c>
      <c r="F123" s="258">
        <v>1</v>
      </c>
      <c r="G123" s="258">
        <v>1</v>
      </c>
      <c r="H123" s="258">
        <v>1</v>
      </c>
      <c r="I123" s="258">
        <v>1</v>
      </c>
      <c r="J123" s="258">
        <v>1</v>
      </c>
      <c r="K123" s="258">
        <v>1</v>
      </c>
      <c r="L123" s="259">
        <v>1</v>
      </c>
      <c r="M123" s="260">
        <v>1</v>
      </c>
      <c r="N123" s="258">
        <v>0</v>
      </c>
      <c r="O123" s="258">
        <v>0</v>
      </c>
      <c r="P123" s="258">
        <v>0</v>
      </c>
      <c r="Q123" s="258">
        <v>0</v>
      </c>
      <c r="R123" s="258">
        <v>0</v>
      </c>
      <c r="S123" s="258">
        <v>1</v>
      </c>
      <c r="T123" s="258">
        <v>1</v>
      </c>
      <c r="U123" s="258">
        <v>0</v>
      </c>
      <c r="V123" s="258">
        <v>0</v>
      </c>
      <c r="W123" s="258">
        <v>0</v>
      </c>
      <c r="X123" s="258">
        <v>0</v>
      </c>
      <c r="Y123" s="258">
        <v>0</v>
      </c>
      <c r="Z123" s="258">
        <v>1</v>
      </c>
      <c r="AA123" s="258">
        <v>0</v>
      </c>
      <c r="AB123" s="228">
        <v>1</v>
      </c>
      <c r="AC123" s="68">
        <v>15</v>
      </c>
      <c r="AD123" s="196">
        <v>5.3191489361702128E-2</v>
      </c>
      <c r="BA123" s="226">
        <v>15</v>
      </c>
      <c r="BB123" s="269">
        <v>5.3191489361702128E-2</v>
      </c>
    </row>
    <row r="124" spans="1:54" ht="12.75" customHeight="1">
      <c r="A124" s="255" t="s">
        <v>178</v>
      </c>
      <c r="B124" s="256" t="s">
        <v>107</v>
      </c>
      <c r="C124" s="257">
        <v>0</v>
      </c>
      <c r="D124" s="258">
        <v>1</v>
      </c>
      <c r="E124" s="258">
        <v>1</v>
      </c>
      <c r="F124" s="258">
        <v>1</v>
      </c>
      <c r="G124" s="258">
        <v>1</v>
      </c>
      <c r="H124" s="258">
        <v>1</v>
      </c>
      <c r="I124" s="258">
        <v>1</v>
      </c>
      <c r="J124" s="258">
        <v>1</v>
      </c>
      <c r="K124" s="258">
        <v>1</v>
      </c>
      <c r="L124" s="259">
        <v>1</v>
      </c>
      <c r="M124" s="260">
        <v>0</v>
      </c>
      <c r="N124" s="258">
        <v>0</v>
      </c>
      <c r="O124" s="258">
        <v>0</v>
      </c>
      <c r="P124" s="258">
        <v>0</v>
      </c>
      <c r="Q124" s="258">
        <v>0</v>
      </c>
      <c r="R124" s="258">
        <v>0</v>
      </c>
      <c r="S124" s="258">
        <v>0</v>
      </c>
      <c r="T124" s="258">
        <v>0</v>
      </c>
      <c r="U124" s="258">
        <v>0</v>
      </c>
      <c r="V124" s="258">
        <v>1</v>
      </c>
      <c r="W124" s="258">
        <v>0</v>
      </c>
      <c r="X124" s="258">
        <v>1</v>
      </c>
      <c r="Y124" s="258">
        <v>0</v>
      </c>
      <c r="Z124" s="258">
        <v>1</v>
      </c>
      <c r="AA124" s="258">
        <v>1</v>
      </c>
      <c r="AB124" s="228">
        <v>1</v>
      </c>
      <c r="AC124" s="68">
        <v>14</v>
      </c>
      <c r="AD124" s="196">
        <v>4.9645390070921988E-2</v>
      </c>
      <c r="BA124" s="226">
        <v>14</v>
      </c>
      <c r="BB124" s="269">
        <v>4.9645390070921988E-2</v>
      </c>
    </row>
    <row r="125" spans="1:54" ht="12.75" customHeight="1">
      <c r="A125" s="255" t="s">
        <v>170</v>
      </c>
      <c r="B125" s="256" t="s">
        <v>107</v>
      </c>
      <c r="C125" s="257">
        <v>1</v>
      </c>
      <c r="D125" s="258">
        <v>1</v>
      </c>
      <c r="E125" s="258">
        <v>1</v>
      </c>
      <c r="F125" s="258">
        <v>1</v>
      </c>
      <c r="G125" s="258">
        <v>1</v>
      </c>
      <c r="H125" s="258">
        <v>1</v>
      </c>
      <c r="I125" s="258">
        <v>1</v>
      </c>
      <c r="J125" s="258">
        <v>1</v>
      </c>
      <c r="K125" s="258">
        <v>1</v>
      </c>
      <c r="L125" s="259">
        <v>1</v>
      </c>
      <c r="M125" s="260">
        <v>0</v>
      </c>
      <c r="N125" s="258">
        <v>0</v>
      </c>
      <c r="O125" s="258">
        <v>0</v>
      </c>
      <c r="P125" s="258">
        <v>0</v>
      </c>
      <c r="Q125" s="258">
        <v>0</v>
      </c>
      <c r="R125" s="258">
        <v>0</v>
      </c>
      <c r="S125" s="258">
        <v>0</v>
      </c>
      <c r="T125" s="258">
        <v>0</v>
      </c>
      <c r="U125" s="258">
        <v>0</v>
      </c>
      <c r="V125" s="258">
        <v>0</v>
      </c>
      <c r="W125" s="258">
        <v>0</v>
      </c>
      <c r="X125" s="258">
        <v>0</v>
      </c>
      <c r="Y125" s="258">
        <v>0</v>
      </c>
      <c r="Z125" s="258">
        <v>1</v>
      </c>
      <c r="AA125" s="258">
        <v>0</v>
      </c>
      <c r="AB125" s="228">
        <v>0</v>
      </c>
      <c r="AC125" s="68">
        <v>11</v>
      </c>
      <c r="AD125" s="196">
        <v>3.9007092198581561E-2</v>
      </c>
      <c r="BA125" s="226">
        <v>11</v>
      </c>
      <c r="BB125" s="269">
        <v>3.9007092198581561E-2</v>
      </c>
    </row>
    <row r="126" spans="1:54" ht="12.75" customHeight="1">
      <c r="A126" s="255" t="s">
        <v>113</v>
      </c>
      <c r="B126" s="256" t="s">
        <v>86</v>
      </c>
      <c r="C126" s="257">
        <v>0</v>
      </c>
      <c r="D126" s="258">
        <v>0</v>
      </c>
      <c r="E126" s="258">
        <v>0</v>
      </c>
      <c r="F126" s="258">
        <v>0</v>
      </c>
      <c r="G126" s="258">
        <v>0</v>
      </c>
      <c r="H126" s="258">
        <v>0</v>
      </c>
      <c r="I126" s="258">
        <v>0</v>
      </c>
      <c r="J126" s="258">
        <v>0</v>
      </c>
      <c r="K126" s="258">
        <v>0</v>
      </c>
      <c r="L126" s="258">
        <v>0</v>
      </c>
      <c r="M126" s="227">
        <v>0</v>
      </c>
      <c r="N126" s="227">
        <v>0</v>
      </c>
      <c r="O126" s="227">
        <v>0</v>
      </c>
      <c r="P126" s="227">
        <v>0</v>
      </c>
      <c r="Q126" s="227">
        <v>0</v>
      </c>
      <c r="R126" s="227">
        <v>0</v>
      </c>
      <c r="S126" s="227">
        <v>0</v>
      </c>
      <c r="T126" s="227">
        <v>1</v>
      </c>
      <c r="U126" s="258">
        <v>0</v>
      </c>
      <c r="V126" s="227">
        <v>0</v>
      </c>
      <c r="W126" s="227">
        <v>0</v>
      </c>
      <c r="X126" s="227">
        <v>0</v>
      </c>
      <c r="Y126" s="227">
        <v>0</v>
      </c>
      <c r="Z126" s="227">
        <v>1</v>
      </c>
      <c r="AA126" s="227">
        <v>0</v>
      </c>
      <c r="AB126" s="228">
        <v>0</v>
      </c>
      <c r="AC126" s="68">
        <v>2</v>
      </c>
      <c r="AD126" s="196">
        <v>4.9645390070921988E-2</v>
      </c>
      <c r="BA126" s="226">
        <v>2</v>
      </c>
      <c r="BB126" s="269">
        <v>4.9645390070921988E-2</v>
      </c>
    </row>
    <row r="127" spans="1:54" ht="12.75" customHeight="1">
      <c r="A127" s="255" t="s">
        <v>169</v>
      </c>
      <c r="B127" s="256" t="s">
        <v>107</v>
      </c>
      <c r="C127" s="257">
        <v>1</v>
      </c>
      <c r="D127" s="258">
        <v>1</v>
      </c>
      <c r="E127" s="258">
        <v>1</v>
      </c>
      <c r="F127" s="258">
        <v>1</v>
      </c>
      <c r="G127" s="258">
        <v>1</v>
      </c>
      <c r="H127" s="258">
        <v>1</v>
      </c>
      <c r="I127" s="258">
        <v>1</v>
      </c>
      <c r="J127" s="258">
        <v>1</v>
      </c>
      <c r="K127" s="258">
        <v>1</v>
      </c>
      <c r="L127" s="259">
        <v>1</v>
      </c>
      <c r="M127" s="260">
        <v>1</v>
      </c>
      <c r="N127" s="258">
        <v>0</v>
      </c>
      <c r="O127" s="258">
        <v>0</v>
      </c>
      <c r="P127" s="258">
        <v>0</v>
      </c>
      <c r="Q127" s="258">
        <v>0</v>
      </c>
      <c r="R127" s="258">
        <v>0</v>
      </c>
      <c r="S127" s="258">
        <v>1</v>
      </c>
      <c r="T127" s="258">
        <v>0</v>
      </c>
      <c r="U127" s="258">
        <v>0</v>
      </c>
      <c r="V127" s="258">
        <v>0</v>
      </c>
      <c r="W127" s="258">
        <v>0</v>
      </c>
      <c r="X127" s="258">
        <v>0</v>
      </c>
      <c r="Y127" s="258">
        <v>0</v>
      </c>
      <c r="Z127" s="258">
        <v>1</v>
      </c>
      <c r="AA127" s="258">
        <v>0</v>
      </c>
      <c r="AB127" s="228">
        <v>1</v>
      </c>
      <c r="AC127" s="68">
        <v>14</v>
      </c>
      <c r="AD127" s="202">
        <v>4.9645390070921988E-2</v>
      </c>
      <c r="BA127" s="226">
        <v>14</v>
      </c>
      <c r="BB127" s="269">
        <v>4.9645390070921988E-2</v>
      </c>
    </row>
    <row r="128" spans="1:54" ht="12.75" customHeight="1">
      <c r="A128" s="255" t="s">
        <v>184</v>
      </c>
      <c r="B128" s="256" t="s">
        <v>102</v>
      </c>
      <c r="C128" s="257">
        <v>1</v>
      </c>
      <c r="D128" s="258">
        <v>1</v>
      </c>
      <c r="E128" s="258">
        <v>1</v>
      </c>
      <c r="F128" s="258">
        <v>1</v>
      </c>
      <c r="G128" s="258">
        <v>1</v>
      </c>
      <c r="H128" s="258">
        <v>1</v>
      </c>
      <c r="I128" s="258">
        <v>1</v>
      </c>
      <c r="J128" s="258">
        <v>1</v>
      </c>
      <c r="K128" s="258">
        <v>1</v>
      </c>
      <c r="L128" s="259">
        <v>1</v>
      </c>
      <c r="M128" s="260">
        <v>0</v>
      </c>
      <c r="N128" s="258">
        <v>0</v>
      </c>
      <c r="O128" s="258">
        <v>0</v>
      </c>
      <c r="P128" s="258">
        <v>0</v>
      </c>
      <c r="Q128" s="258">
        <v>0</v>
      </c>
      <c r="R128" s="258">
        <v>0</v>
      </c>
      <c r="S128" s="258">
        <v>1</v>
      </c>
      <c r="T128" s="258">
        <v>0</v>
      </c>
      <c r="U128" s="258">
        <v>0</v>
      </c>
      <c r="V128" s="258">
        <v>0</v>
      </c>
      <c r="W128" s="258">
        <v>0</v>
      </c>
      <c r="X128" s="258">
        <v>0</v>
      </c>
      <c r="Y128" s="258">
        <v>0</v>
      </c>
      <c r="Z128" s="258">
        <v>1</v>
      </c>
      <c r="AA128" s="258">
        <v>0</v>
      </c>
      <c r="AB128" s="228">
        <v>1</v>
      </c>
      <c r="AC128" s="68">
        <v>13</v>
      </c>
      <c r="AD128" s="203">
        <v>4.6099290780141841E-2</v>
      </c>
      <c r="BA128" s="226">
        <v>13</v>
      </c>
      <c r="BB128" s="269">
        <v>4.6099290780141841E-2</v>
      </c>
    </row>
    <row r="129" spans="1:54" ht="12.75" customHeight="1">
      <c r="A129" s="255" t="s">
        <v>176</v>
      </c>
      <c r="B129" s="256" t="s">
        <v>107</v>
      </c>
      <c r="C129" s="257">
        <v>1</v>
      </c>
      <c r="D129" s="258">
        <v>1</v>
      </c>
      <c r="E129" s="258">
        <v>1</v>
      </c>
      <c r="F129" s="258">
        <v>1</v>
      </c>
      <c r="G129" s="258">
        <v>1</v>
      </c>
      <c r="H129" s="258">
        <v>1</v>
      </c>
      <c r="I129" s="258">
        <v>1</v>
      </c>
      <c r="J129" s="258">
        <v>1</v>
      </c>
      <c r="K129" s="258">
        <v>1</v>
      </c>
      <c r="L129" s="259">
        <v>1</v>
      </c>
      <c r="M129" s="260">
        <v>0</v>
      </c>
      <c r="N129" s="258">
        <v>0</v>
      </c>
      <c r="O129" s="258">
        <v>0</v>
      </c>
      <c r="P129" s="258">
        <v>0</v>
      </c>
      <c r="Q129" s="258">
        <v>0</v>
      </c>
      <c r="R129" s="258">
        <v>1</v>
      </c>
      <c r="S129" s="258">
        <v>0</v>
      </c>
      <c r="T129" s="258">
        <v>0</v>
      </c>
      <c r="U129" s="258">
        <v>0</v>
      </c>
      <c r="V129" s="258">
        <v>0</v>
      </c>
      <c r="W129" s="258">
        <v>0</v>
      </c>
      <c r="X129" s="258">
        <v>0</v>
      </c>
      <c r="Y129" s="258">
        <v>0</v>
      </c>
      <c r="Z129" s="258">
        <v>1</v>
      </c>
      <c r="AA129" s="258">
        <v>1</v>
      </c>
      <c r="AB129" s="228">
        <v>1</v>
      </c>
      <c r="AC129" s="68">
        <v>14</v>
      </c>
      <c r="AD129" s="203">
        <v>4.9645390070921988E-2</v>
      </c>
      <c r="BA129" s="226">
        <v>14</v>
      </c>
      <c r="BB129" s="269">
        <v>4.9645390070921988E-2</v>
      </c>
    </row>
    <row r="130" spans="1:54" ht="12.75" customHeight="1">
      <c r="A130" s="255" t="s">
        <v>103</v>
      </c>
      <c r="B130" s="256" t="s">
        <v>92</v>
      </c>
      <c r="C130" s="257">
        <v>1</v>
      </c>
      <c r="D130" s="258">
        <v>1</v>
      </c>
      <c r="E130" s="258">
        <v>1</v>
      </c>
      <c r="F130" s="258">
        <v>1</v>
      </c>
      <c r="G130" s="258">
        <v>0</v>
      </c>
      <c r="H130" s="258">
        <v>1</v>
      </c>
      <c r="I130" s="258">
        <v>1</v>
      </c>
      <c r="J130" s="258">
        <v>1</v>
      </c>
      <c r="K130" s="258">
        <v>1</v>
      </c>
      <c r="L130" s="259">
        <v>1</v>
      </c>
      <c r="M130" s="260">
        <v>0</v>
      </c>
      <c r="N130" s="258">
        <v>1</v>
      </c>
      <c r="O130" s="258">
        <v>0</v>
      </c>
      <c r="P130" s="258">
        <v>1</v>
      </c>
      <c r="Q130" s="258">
        <v>0</v>
      </c>
      <c r="R130" s="258">
        <v>0</v>
      </c>
      <c r="S130" s="258">
        <v>0</v>
      </c>
      <c r="T130" s="258">
        <v>0</v>
      </c>
      <c r="U130" s="258">
        <v>1</v>
      </c>
      <c r="V130" s="258">
        <v>0</v>
      </c>
      <c r="W130" s="258">
        <v>0</v>
      </c>
      <c r="X130" s="258">
        <v>0</v>
      </c>
      <c r="Y130" s="258">
        <v>0</v>
      </c>
      <c r="Z130" s="258">
        <v>1</v>
      </c>
      <c r="AA130" s="258">
        <v>0</v>
      </c>
      <c r="AB130" s="228">
        <v>0</v>
      </c>
      <c r="AC130" s="68">
        <v>13</v>
      </c>
      <c r="AD130" s="203">
        <v>4.6099290780141841E-2</v>
      </c>
      <c r="BA130" s="226">
        <v>13</v>
      </c>
      <c r="BB130" s="269">
        <v>4.6099290780141841E-2</v>
      </c>
    </row>
    <row r="131" spans="1:54" ht="12.75" customHeight="1">
      <c r="A131" s="255" t="s">
        <v>101</v>
      </c>
      <c r="B131" s="256" t="s">
        <v>102</v>
      </c>
      <c r="C131" s="257">
        <v>1</v>
      </c>
      <c r="D131" s="258">
        <v>1</v>
      </c>
      <c r="E131" s="258">
        <v>1</v>
      </c>
      <c r="F131" s="258">
        <v>1</v>
      </c>
      <c r="G131" s="258">
        <v>0</v>
      </c>
      <c r="H131" s="258">
        <v>1</v>
      </c>
      <c r="I131" s="258">
        <v>1</v>
      </c>
      <c r="J131" s="258">
        <v>1</v>
      </c>
      <c r="K131" s="258">
        <v>1</v>
      </c>
      <c r="L131" s="259">
        <v>1</v>
      </c>
      <c r="M131" s="260">
        <v>1</v>
      </c>
      <c r="N131" s="258">
        <v>0</v>
      </c>
      <c r="O131" s="258">
        <v>0</v>
      </c>
      <c r="P131" s="258">
        <v>0</v>
      </c>
      <c r="Q131" s="258">
        <v>1</v>
      </c>
      <c r="R131" s="258">
        <v>1</v>
      </c>
      <c r="S131" s="258">
        <v>0</v>
      </c>
      <c r="T131" s="258">
        <v>0</v>
      </c>
      <c r="U131" s="258">
        <v>0</v>
      </c>
      <c r="V131" s="258">
        <v>0</v>
      </c>
      <c r="W131" s="258">
        <v>0</v>
      </c>
      <c r="X131" s="258">
        <v>0</v>
      </c>
      <c r="Y131" s="258">
        <v>0</v>
      </c>
      <c r="Z131" s="258">
        <v>1</v>
      </c>
      <c r="AA131" s="258">
        <v>0</v>
      </c>
      <c r="AB131" s="228">
        <v>0</v>
      </c>
      <c r="AC131" s="68">
        <v>13</v>
      </c>
      <c r="AD131" s="203">
        <v>4.6099290780141841E-2</v>
      </c>
      <c r="BA131" s="226">
        <v>13</v>
      </c>
      <c r="BB131" s="269">
        <v>4.6099290780141841E-2</v>
      </c>
    </row>
    <row r="132" spans="1:54" ht="12.75" customHeight="1">
      <c r="A132" s="255" t="s">
        <v>166</v>
      </c>
      <c r="B132" s="256" t="s">
        <v>164</v>
      </c>
      <c r="C132" s="257">
        <v>1</v>
      </c>
      <c r="D132" s="258">
        <v>1</v>
      </c>
      <c r="E132" s="258">
        <v>1</v>
      </c>
      <c r="F132" s="258">
        <v>1</v>
      </c>
      <c r="G132" s="258">
        <v>1</v>
      </c>
      <c r="H132" s="258">
        <v>1</v>
      </c>
      <c r="I132" s="258">
        <v>1</v>
      </c>
      <c r="J132" s="258">
        <v>1</v>
      </c>
      <c r="K132" s="258">
        <v>1</v>
      </c>
      <c r="L132" s="259">
        <v>1</v>
      </c>
      <c r="M132" s="260">
        <v>0</v>
      </c>
      <c r="N132" s="258">
        <v>0</v>
      </c>
      <c r="O132" s="258">
        <v>0</v>
      </c>
      <c r="P132" s="258">
        <v>0</v>
      </c>
      <c r="Q132" s="258">
        <v>0</v>
      </c>
      <c r="R132" s="258">
        <v>0</v>
      </c>
      <c r="S132" s="258">
        <v>1</v>
      </c>
      <c r="T132" s="258">
        <v>0</v>
      </c>
      <c r="U132" s="258">
        <v>0</v>
      </c>
      <c r="V132" s="258">
        <v>0</v>
      </c>
      <c r="W132" s="258">
        <v>0</v>
      </c>
      <c r="X132" s="258">
        <v>0</v>
      </c>
      <c r="Y132" s="258">
        <v>0</v>
      </c>
      <c r="Z132" s="258">
        <v>1</v>
      </c>
      <c r="AA132" s="258">
        <v>0</v>
      </c>
      <c r="AB132" s="228">
        <v>1</v>
      </c>
      <c r="AC132" s="68">
        <v>13</v>
      </c>
      <c r="AD132" s="203">
        <v>4.6099290780141841E-2</v>
      </c>
      <c r="BA132" s="226">
        <v>13</v>
      </c>
      <c r="BB132" s="269">
        <v>4.6099290780141841E-2</v>
      </c>
    </row>
    <row r="133" spans="1:54" ht="12.75" customHeight="1">
      <c r="A133" s="255" t="s">
        <v>120</v>
      </c>
      <c r="B133" s="256" t="s">
        <v>92</v>
      </c>
      <c r="C133" s="257">
        <v>1</v>
      </c>
      <c r="D133" s="258">
        <v>1</v>
      </c>
      <c r="E133" s="258">
        <v>1</v>
      </c>
      <c r="F133" s="258">
        <v>1</v>
      </c>
      <c r="G133" s="258">
        <v>0</v>
      </c>
      <c r="H133" s="258">
        <v>1</v>
      </c>
      <c r="I133" s="258">
        <v>1</v>
      </c>
      <c r="J133" s="258">
        <v>1</v>
      </c>
      <c r="K133" s="258">
        <v>1</v>
      </c>
      <c r="L133" s="259">
        <v>1</v>
      </c>
      <c r="M133" s="260">
        <v>0</v>
      </c>
      <c r="N133" s="258">
        <v>0</v>
      </c>
      <c r="O133" s="258">
        <v>0</v>
      </c>
      <c r="P133" s="258">
        <v>0</v>
      </c>
      <c r="Q133" s="258">
        <v>1</v>
      </c>
      <c r="R133" s="258">
        <v>1</v>
      </c>
      <c r="S133" s="258">
        <v>1</v>
      </c>
      <c r="T133" s="258">
        <v>0</v>
      </c>
      <c r="U133" s="258">
        <v>0</v>
      </c>
      <c r="V133" s="258">
        <v>0</v>
      </c>
      <c r="W133" s="258">
        <v>0</v>
      </c>
      <c r="X133" s="258">
        <v>0</v>
      </c>
      <c r="Y133" s="258">
        <v>0</v>
      </c>
      <c r="Z133" s="258">
        <v>1</v>
      </c>
      <c r="AA133" s="258">
        <v>0</v>
      </c>
      <c r="AB133" s="228">
        <v>0</v>
      </c>
      <c r="AC133" s="68">
        <v>13</v>
      </c>
      <c r="AD133" s="203">
        <v>4.6099290780141841E-2</v>
      </c>
      <c r="BA133" s="226">
        <v>13</v>
      </c>
      <c r="BB133" s="269">
        <v>4.6099290780141841E-2</v>
      </c>
    </row>
    <row r="134" spans="1:54" ht="12.75" customHeight="1">
      <c r="A134" s="255" t="s">
        <v>121</v>
      </c>
      <c r="B134" s="256" t="s">
        <v>102</v>
      </c>
      <c r="C134" s="257">
        <v>1</v>
      </c>
      <c r="D134" s="258">
        <v>1</v>
      </c>
      <c r="E134" s="258">
        <v>1</v>
      </c>
      <c r="F134" s="258">
        <v>1</v>
      </c>
      <c r="G134" s="258">
        <v>0</v>
      </c>
      <c r="H134" s="258">
        <v>1</v>
      </c>
      <c r="I134" s="258">
        <v>1</v>
      </c>
      <c r="J134" s="258">
        <v>1</v>
      </c>
      <c r="K134" s="258">
        <v>1</v>
      </c>
      <c r="L134" s="259">
        <v>1</v>
      </c>
      <c r="M134" s="227">
        <v>0</v>
      </c>
      <c r="N134" s="227">
        <v>1</v>
      </c>
      <c r="O134" s="227">
        <v>1</v>
      </c>
      <c r="P134" s="227">
        <v>0</v>
      </c>
      <c r="Q134" s="227">
        <v>0</v>
      </c>
      <c r="R134" s="227">
        <v>0</v>
      </c>
      <c r="S134" s="227">
        <v>0</v>
      </c>
      <c r="T134" s="227">
        <v>0</v>
      </c>
      <c r="U134" s="227">
        <v>0</v>
      </c>
      <c r="V134" s="227">
        <v>0</v>
      </c>
      <c r="W134" s="227">
        <v>0</v>
      </c>
      <c r="X134" s="227">
        <v>0</v>
      </c>
      <c r="Y134" s="227">
        <v>0</v>
      </c>
      <c r="Z134" s="227">
        <v>1</v>
      </c>
      <c r="AA134" s="227">
        <v>0</v>
      </c>
      <c r="AB134" s="228">
        <v>1</v>
      </c>
      <c r="AC134" s="68">
        <v>13</v>
      </c>
      <c r="AD134" s="203">
        <v>4.6099290780141841E-2</v>
      </c>
      <c r="BA134" s="226">
        <v>13</v>
      </c>
      <c r="BB134" s="269">
        <v>4.6099290780141841E-2</v>
      </c>
    </row>
    <row r="135" spans="1:54" ht="12.75" customHeight="1">
      <c r="A135" s="255" t="s">
        <v>244</v>
      </c>
      <c r="B135" s="256" t="s">
        <v>164</v>
      </c>
      <c r="C135" s="257">
        <v>1</v>
      </c>
      <c r="D135" s="258">
        <v>1</v>
      </c>
      <c r="E135" s="258">
        <v>1</v>
      </c>
      <c r="F135" s="258">
        <v>1</v>
      </c>
      <c r="G135" s="258">
        <v>1</v>
      </c>
      <c r="H135" s="258">
        <v>1</v>
      </c>
      <c r="I135" s="258">
        <v>1</v>
      </c>
      <c r="J135" s="258">
        <v>1</v>
      </c>
      <c r="K135" s="258">
        <v>1</v>
      </c>
      <c r="L135" s="259">
        <v>1</v>
      </c>
      <c r="M135" s="260">
        <v>0</v>
      </c>
      <c r="N135" s="258">
        <v>1</v>
      </c>
      <c r="O135" s="258">
        <v>0</v>
      </c>
      <c r="P135" s="258">
        <v>0</v>
      </c>
      <c r="Q135" s="258">
        <v>0</v>
      </c>
      <c r="R135" s="258">
        <v>0</v>
      </c>
      <c r="S135" s="258">
        <v>1</v>
      </c>
      <c r="T135" s="258">
        <v>0</v>
      </c>
      <c r="U135" s="258">
        <v>0</v>
      </c>
      <c r="V135" s="258">
        <v>0</v>
      </c>
      <c r="W135" s="258">
        <v>0</v>
      </c>
      <c r="X135" s="258">
        <v>0</v>
      </c>
      <c r="Y135" s="258">
        <v>0</v>
      </c>
      <c r="Z135" s="258">
        <v>1</v>
      </c>
      <c r="AA135" s="258">
        <v>0</v>
      </c>
      <c r="AB135" s="228">
        <v>1</v>
      </c>
      <c r="AC135" s="68">
        <v>14</v>
      </c>
      <c r="AD135" s="203">
        <v>4.9645390070921988E-2</v>
      </c>
      <c r="BA135" s="226">
        <v>14</v>
      </c>
      <c r="BB135" s="269">
        <v>4.9645390070921988E-2</v>
      </c>
    </row>
    <row r="136" spans="1:54" ht="12.75" customHeight="1">
      <c r="A136" s="255" t="s">
        <v>175</v>
      </c>
      <c r="B136" s="256" t="s">
        <v>107</v>
      </c>
      <c r="C136" s="257">
        <v>1</v>
      </c>
      <c r="D136" s="258">
        <v>1</v>
      </c>
      <c r="E136" s="258">
        <v>1</v>
      </c>
      <c r="F136" s="258">
        <v>1</v>
      </c>
      <c r="G136" s="258">
        <v>1</v>
      </c>
      <c r="H136" s="258">
        <v>1</v>
      </c>
      <c r="I136" s="258">
        <v>1</v>
      </c>
      <c r="J136" s="258">
        <v>1</v>
      </c>
      <c r="K136" s="258">
        <v>1</v>
      </c>
      <c r="L136" s="259">
        <v>1</v>
      </c>
      <c r="M136" s="260">
        <v>0</v>
      </c>
      <c r="N136" s="258">
        <v>0</v>
      </c>
      <c r="O136" s="258">
        <v>0</v>
      </c>
      <c r="P136" s="258">
        <v>0</v>
      </c>
      <c r="Q136" s="258">
        <v>0</v>
      </c>
      <c r="R136" s="258">
        <v>0</v>
      </c>
      <c r="S136" s="258">
        <v>1</v>
      </c>
      <c r="T136" s="258">
        <v>0</v>
      </c>
      <c r="U136" s="258">
        <v>0</v>
      </c>
      <c r="V136" s="258">
        <v>0</v>
      </c>
      <c r="W136" s="258">
        <v>0</v>
      </c>
      <c r="X136" s="258">
        <v>1</v>
      </c>
      <c r="Y136" s="258">
        <v>0</v>
      </c>
      <c r="Z136" s="258">
        <v>1</v>
      </c>
      <c r="AA136" s="258">
        <v>0</v>
      </c>
      <c r="AB136" s="228">
        <v>1</v>
      </c>
      <c r="AC136" s="68">
        <v>14</v>
      </c>
      <c r="AD136" s="203">
        <v>4.9645390070921988E-2</v>
      </c>
      <c r="BA136" s="226">
        <v>14</v>
      </c>
      <c r="BB136" s="269">
        <v>4.9645390070921988E-2</v>
      </c>
    </row>
    <row r="137" spans="1:54" ht="12.75" customHeight="1">
      <c r="A137" s="255" t="s">
        <v>167</v>
      </c>
      <c r="B137" s="256" t="s">
        <v>164</v>
      </c>
      <c r="C137" s="257">
        <v>0</v>
      </c>
      <c r="D137" s="258">
        <v>1</v>
      </c>
      <c r="E137" s="258">
        <v>1</v>
      </c>
      <c r="F137" s="258">
        <v>1</v>
      </c>
      <c r="G137" s="258">
        <v>1</v>
      </c>
      <c r="H137" s="258">
        <v>1</v>
      </c>
      <c r="I137" s="258">
        <v>1</v>
      </c>
      <c r="J137" s="258">
        <v>1</v>
      </c>
      <c r="K137" s="258">
        <v>1</v>
      </c>
      <c r="L137" s="259">
        <v>1</v>
      </c>
      <c r="M137" s="260">
        <v>0</v>
      </c>
      <c r="N137" s="258">
        <v>0</v>
      </c>
      <c r="O137" s="258">
        <v>0</v>
      </c>
      <c r="P137" s="258">
        <v>0</v>
      </c>
      <c r="Q137" s="258">
        <v>0</v>
      </c>
      <c r="R137" s="258">
        <v>0</v>
      </c>
      <c r="S137" s="258">
        <v>1</v>
      </c>
      <c r="T137" s="258">
        <v>0</v>
      </c>
      <c r="U137" s="258">
        <v>0</v>
      </c>
      <c r="V137" s="258">
        <v>0</v>
      </c>
      <c r="W137" s="258">
        <v>0</v>
      </c>
      <c r="X137" s="258">
        <v>0</v>
      </c>
      <c r="Y137" s="258">
        <v>0</v>
      </c>
      <c r="Z137" s="258">
        <v>1</v>
      </c>
      <c r="AA137" s="258">
        <v>0</v>
      </c>
      <c r="AB137" s="228">
        <v>0</v>
      </c>
      <c r="AC137" s="68">
        <v>11</v>
      </c>
      <c r="AD137" s="203">
        <v>3.9007092198581561E-2</v>
      </c>
      <c r="BA137" s="226">
        <v>11</v>
      </c>
      <c r="BB137" s="269">
        <v>3.9007092198581561E-2</v>
      </c>
    </row>
    <row r="138" spans="1:54" ht="12.75" customHeight="1">
      <c r="A138" s="255" t="s">
        <v>85</v>
      </c>
      <c r="B138" s="256" t="s">
        <v>86</v>
      </c>
      <c r="C138" s="257">
        <v>1</v>
      </c>
      <c r="D138" s="258">
        <v>1</v>
      </c>
      <c r="E138" s="258">
        <v>1</v>
      </c>
      <c r="F138" s="258">
        <v>1</v>
      </c>
      <c r="G138" s="258">
        <v>0</v>
      </c>
      <c r="H138" s="258">
        <v>0</v>
      </c>
      <c r="I138" s="258">
        <v>0</v>
      </c>
      <c r="J138" s="258">
        <v>1</v>
      </c>
      <c r="K138" s="258">
        <v>1</v>
      </c>
      <c r="L138" s="259">
        <v>1</v>
      </c>
      <c r="M138" s="260">
        <v>0</v>
      </c>
      <c r="N138" s="258">
        <v>0</v>
      </c>
      <c r="O138" s="258">
        <v>0</v>
      </c>
      <c r="P138" s="258">
        <v>0</v>
      </c>
      <c r="Q138" s="258">
        <v>0</v>
      </c>
      <c r="R138" s="258">
        <v>0</v>
      </c>
      <c r="S138" s="258">
        <v>1</v>
      </c>
      <c r="T138" s="258">
        <v>0</v>
      </c>
      <c r="U138" s="258">
        <v>0</v>
      </c>
      <c r="V138" s="258">
        <v>0</v>
      </c>
      <c r="W138" s="258">
        <v>0</v>
      </c>
      <c r="X138" s="258">
        <v>0</v>
      </c>
      <c r="Y138" s="258">
        <v>0</v>
      </c>
      <c r="Z138" s="258">
        <v>1</v>
      </c>
      <c r="AA138" s="258">
        <v>0</v>
      </c>
      <c r="AB138" s="228">
        <v>0</v>
      </c>
      <c r="AC138" s="68">
        <v>9</v>
      </c>
      <c r="AD138" s="204">
        <v>3.1914893617021274E-2</v>
      </c>
      <c r="BA138" s="226">
        <v>9</v>
      </c>
      <c r="BB138" s="269">
        <v>3.1914893617021274E-2</v>
      </c>
    </row>
    <row r="139" spans="1:54" ht="12.75" customHeight="1">
      <c r="A139" s="255" t="s">
        <v>90</v>
      </c>
      <c r="B139" s="256" t="s">
        <v>89</v>
      </c>
      <c r="C139" s="257">
        <v>1</v>
      </c>
      <c r="D139" s="258">
        <v>1</v>
      </c>
      <c r="E139" s="258">
        <v>1</v>
      </c>
      <c r="F139" s="258">
        <v>1</v>
      </c>
      <c r="G139" s="258">
        <v>0</v>
      </c>
      <c r="H139" s="258">
        <v>1</v>
      </c>
      <c r="I139" s="258">
        <v>1</v>
      </c>
      <c r="J139" s="258">
        <v>1</v>
      </c>
      <c r="K139" s="258">
        <v>1</v>
      </c>
      <c r="L139" s="259">
        <v>1</v>
      </c>
      <c r="M139" s="260">
        <v>0</v>
      </c>
      <c r="N139" s="258">
        <v>0</v>
      </c>
      <c r="O139" s="258">
        <v>0</v>
      </c>
      <c r="P139" s="258">
        <v>0</v>
      </c>
      <c r="Q139" s="258">
        <v>0</v>
      </c>
      <c r="R139" s="258">
        <v>0</v>
      </c>
      <c r="S139" s="258">
        <v>0</v>
      </c>
      <c r="T139" s="258">
        <v>0</v>
      </c>
      <c r="U139" s="258">
        <v>0</v>
      </c>
      <c r="V139" s="258">
        <v>0</v>
      </c>
      <c r="W139" s="258">
        <v>0</v>
      </c>
      <c r="X139" s="258">
        <v>0</v>
      </c>
      <c r="Y139" s="258">
        <v>0</v>
      </c>
      <c r="Z139" s="258">
        <v>1</v>
      </c>
      <c r="AA139" s="258">
        <v>0</v>
      </c>
      <c r="AB139" s="228">
        <v>0</v>
      </c>
      <c r="AC139" s="68">
        <v>10</v>
      </c>
      <c r="AD139" s="204">
        <v>3.5460992907801421E-2</v>
      </c>
      <c r="BA139" s="226">
        <v>10</v>
      </c>
      <c r="BB139" s="269">
        <v>3.5460992907801421E-2</v>
      </c>
    </row>
    <row r="140" spans="1:54" ht="12.75" customHeight="1">
      <c r="A140" s="255" t="s">
        <v>344</v>
      </c>
      <c r="B140" s="256" t="s">
        <v>341</v>
      </c>
      <c r="C140" s="257">
        <v>0</v>
      </c>
      <c r="D140" s="258">
        <v>1</v>
      </c>
      <c r="E140" s="258">
        <v>1</v>
      </c>
      <c r="F140" s="258">
        <v>1</v>
      </c>
      <c r="G140" s="258">
        <v>1</v>
      </c>
      <c r="H140" s="258">
        <v>1</v>
      </c>
      <c r="I140" s="258">
        <v>1</v>
      </c>
      <c r="J140" s="258">
        <v>1</v>
      </c>
      <c r="K140" s="258">
        <v>1</v>
      </c>
      <c r="L140" s="259">
        <v>1</v>
      </c>
      <c r="M140" s="260">
        <v>0</v>
      </c>
      <c r="N140" s="258">
        <v>0</v>
      </c>
      <c r="O140" s="258">
        <v>0</v>
      </c>
      <c r="P140" s="258">
        <v>0</v>
      </c>
      <c r="Q140" s="258">
        <v>1</v>
      </c>
      <c r="R140" s="258">
        <v>1</v>
      </c>
      <c r="S140" s="258">
        <v>0</v>
      </c>
      <c r="T140" s="258">
        <v>0</v>
      </c>
      <c r="U140" s="258">
        <v>0</v>
      </c>
      <c r="V140" s="258">
        <v>0</v>
      </c>
      <c r="W140" s="258">
        <v>0</v>
      </c>
      <c r="X140" s="258">
        <v>0</v>
      </c>
      <c r="Y140" s="258">
        <v>0</v>
      </c>
      <c r="Z140" s="258">
        <v>1</v>
      </c>
      <c r="AA140" s="258">
        <v>0</v>
      </c>
      <c r="AB140" s="228">
        <v>0</v>
      </c>
      <c r="AC140" s="68">
        <v>12</v>
      </c>
      <c r="AD140" s="203">
        <v>4.2553191489361701E-2</v>
      </c>
      <c r="BA140" s="226">
        <v>12</v>
      </c>
      <c r="BB140" s="269">
        <v>4.2553191489361701E-2</v>
      </c>
    </row>
    <row r="141" spans="1:54" ht="12.75" customHeight="1">
      <c r="A141" s="255" t="s">
        <v>342</v>
      </c>
      <c r="B141" s="256" t="s">
        <v>341</v>
      </c>
      <c r="C141" s="257">
        <v>1</v>
      </c>
      <c r="D141" s="258">
        <v>1</v>
      </c>
      <c r="E141" s="258">
        <v>1</v>
      </c>
      <c r="F141" s="258">
        <v>1</v>
      </c>
      <c r="G141" s="258">
        <v>1</v>
      </c>
      <c r="H141" s="258">
        <v>1</v>
      </c>
      <c r="I141" s="258">
        <v>1</v>
      </c>
      <c r="J141" s="258">
        <v>1</v>
      </c>
      <c r="K141" s="258">
        <v>1</v>
      </c>
      <c r="L141" s="259">
        <v>1</v>
      </c>
      <c r="M141" s="260">
        <v>0</v>
      </c>
      <c r="N141" s="258">
        <v>0</v>
      </c>
      <c r="O141" s="258">
        <v>0</v>
      </c>
      <c r="P141" s="258">
        <v>0</v>
      </c>
      <c r="Q141" s="258">
        <v>0</v>
      </c>
      <c r="R141" s="258">
        <v>0</v>
      </c>
      <c r="S141" s="258">
        <v>1</v>
      </c>
      <c r="T141" s="258">
        <v>0</v>
      </c>
      <c r="U141" s="258">
        <v>0</v>
      </c>
      <c r="V141" s="258">
        <v>0</v>
      </c>
      <c r="W141" s="258">
        <v>0</v>
      </c>
      <c r="X141" s="258">
        <v>0</v>
      </c>
      <c r="Y141" s="258">
        <v>1</v>
      </c>
      <c r="Z141" s="258">
        <v>1</v>
      </c>
      <c r="AA141" s="258">
        <v>0</v>
      </c>
      <c r="AB141" s="228">
        <v>0</v>
      </c>
      <c r="AC141" s="68">
        <v>13</v>
      </c>
      <c r="AD141" s="203">
        <v>4.6099290780141841E-2</v>
      </c>
      <c r="BA141" s="226">
        <v>13</v>
      </c>
      <c r="BB141" s="269">
        <v>4.6099290780141841E-2</v>
      </c>
    </row>
    <row r="142" spans="1:54" ht="12.75" customHeight="1">
      <c r="A142" s="255" t="s">
        <v>177</v>
      </c>
      <c r="B142" s="256" t="s">
        <v>107</v>
      </c>
      <c r="C142" s="257">
        <v>0</v>
      </c>
      <c r="D142" s="258">
        <v>1</v>
      </c>
      <c r="E142" s="258">
        <v>1</v>
      </c>
      <c r="F142" s="258">
        <v>1</v>
      </c>
      <c r="G142" s="258">
        <v>1</v>
      </c>
      <c r="H142" s="258">
        <v>1</v>
      </c>
      <c r="I142" s="258">
        <v>1</v>
      </c>
      <c r="J142" s="258">
        <v>1</v>
      </c>
      <c r="K142" s="258">
        <v>1</v>
      </c>
      <c r="L142" s="259">
        <v>1</v>
      </c>
      <c r="M142" s="260">
        <v>0</v>
      </c>
      <c r="N142" s="258">
        <v>0</v>
      </c>
      <c r="O142" s="258">
        <v>0</v>
      </c>
      <c r="P142" s="258">
        <v>0</v>
      </c>
      <c r="Q142" s="258">
        <v>0</v>
      </c>
      <c r="R142" s="258">
        <v>0</v>
      </c>
      <c r="S142" s="258">
        <v>0</v>
      </c>
      <c r="T142" s="258">
        <v>0</v>
      </c>
      <c r="U142" s="258">
        <v>0</v>
      </c>
      <c r="V142" s="258">
        <v>0</v>
      </c>
      <c r="W142" s="258">
        <v>0</v>
      </c>
      <c r="X142" s="258">
        <v>0</v>
      </c>
      <c r="Y142" s="258">
        <v>0</v>
      </c>
      <c r="Z142" s="258">
        <v>1</v>
      </c>
      <c r="AA142" s="258">
        <v>0</v>
      </c>
      <c r="AB142" s="228">
        <v>0</v>
      </c>
      <c r="AC142" s="68">
        <v>10</v>
      </c>
      <c r="AD142" s="203">
        <v>3.5460992907801421E-2</v>
      </c>
      <c r="BA142" s="226">
        <v>10</v>
      </c>
      <c r="BB142" s="269">
        <v>3.5460992907801421E-2</v>
      </c>
    </row>
    <row r="143" spans="1:54" ht="12.75" customHeight="1">
      <c r="A143" s="255" t="s">
        <v>165</v>
      </c>
      <c r="B143" s="256" t="s">
        <v>107</v>
      </c>
      <c r="C143" s="257">
        <v>1</v>
      </c>
      <c r="D143" s="258">
        <v>1</v>
      </c>
      <c r="E143" s="258">
        <v>1</v>
      </c>
      <c r="F143" s="258">
        <v>1</v>
      </c>
      <c r="G143" s="258">
        <v>1</v>
      </c>
      <c r="H143" s="258">
        <v>1</v>
      </c>
      <c r="I143" s="258">
        <v>1</v>
      </c>
      <c r="J143" s="258">
        <v>1</v>
      </c>
      <c r="K143" s="258">
        <v>1</v>
      </c>
      <c r="L143" s="259">
        <v>1</v>
      </c>
      <c r="M143" s="260">
        <v>1</v>
      </c>
      <c r="N143" s="258">
        <v>0</v>
      </c>
      <c r="O143" s="258">
        <v>0</v>
      </c>
      <c r="P143" s="258">
        <v>0</v>
      </c>
      <c r="Q143" s="258">
        <v>1</v>
      </c>
      <c r="R143" s="258">
        <v>0</v>
      </c>
      <c r="S143" s="258">
        <v>1</v>
      </c>
      <c r="T143" s="258">
        <v>0</v>
      </c>
      <c r="U143" s="258">
        <v>0</v>
      </c>
      <c r="V143" s="258">
        <v>0</v>
      </c>
      <c r="W143" s="258">
        <v>1</v>
      </c>
      <c r="X143" s="258">
        <v>1</v>
      </c>
      <c r="Y143" s="258">
        <v>0</v>
      </c>
      <c r="Z143" s="258">
        <v>1</v>
      </c>
      <c r="AA143" s="258">
        <v>0</v>
      </c>
      <c r="AB143" s="228">
        <v>1</v>
      </c>
      <c r="AC143" s="68">
        <v>17</v>
      </c>
      <c r="AD143" s="203">
        <v>6.0283687943262408E-2</v>
      </c>
      <c r="BA143" s="226">
        <v>17</v>
      </c>
      <c r="BB143" s="269">
        <v>6.0283687943262408E-2</v>
      </c>
    </row>
    <row r="144" spans="1:54" ht="12.75" customHeight="1" thickBot="1">
      <c r="A144" s="261" t="s">
        <v>340</v>
      </c>
      <c r="B144" s="262" t="s">
        <v>341</v>
      </c>
      <c r="C144" s="263">
        <v>1</v>
      </c>
      <c r="D144" s="264">
        <v>1</v>
      </c>
      <c r="E144" s="264">
        <v>1</v>
      </c>
      <c r="F144" s="264">
        <v>1</v>
      </c>
      <c r="G144" s="264">
        <v>1</v>
      </c>
      <c r="H144" s="264">
        <v>1</v>
      </c>
      <c r="I144" s="264">
        <v>1</v>
      </c>
      <c r="J144" s="264">
        <v>1</v>
      </c>
      <c r="K144" s="264">
        <v>1</v>
      </c>
      <c r="L144" s="265">
        <v>1</v>
      </c>
      <c r="M144" s="266">
        <v>0</v>
      </c>
      <c r="N144" s="264">
        <v>0</v>
      </c>
      <c r="O144" s="264">
        <v>0</v>
      </c>
      <c r="P144" s="264">
        <v>0</v>
      </c>
      <c r="Q144" s="264">
        <v>0</v>
      </c>
      <c r="R144" s="264">
        <v>0</v>
      </c>
      <c r="S144" s="264">
        <v>1</v>
      </c>
      <c r="T144" s="264">
        <v>0</v>
      </c>
      <c r="U144" s="264">
        <v>0</v>
      </c>
      <c r="V144" s="264">
        <v>0</v>
      </c>
      <c r="W144" s="264">
        <v>0</v>
      </c>
      <c r="X144" s="264">
        <v>0</v>
      </c>
      <c r="Y144" s="264">
        <v>0</v>
      </c>
      <c r="Z144" s="264">
        <v>1</v>
      </c>
      <c r="AA144" s="264">
        <v>0</v>
      </c>
      <c r="AB144" s="231">
        <v>0</v>
      </c>
      <c r="AC144" s="68">
        <v>12</v>
      </c>
      <c r="AD144" s="203">
        <v>4.2553191489361701E-2</v>
      </c>
      <c r="BA144" s="229">
        <v>12</v>
      </c>
      <c r="BB144" s="270">
        <v>4.2553191489361701E-2</v>
      </c>
    </row>
  </sheetData>
  <autoFilter ref="A3:BC107" xr:uid="{C68E7FAF-1943-4CB0-A2CD-E77A182BB5BC}">
    <filterColumn colId="0" showButton="0">
      <colorFilter dxfId="14"/>
    </filterColumn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</autoFilter>
  <mergeCells count="8">
    <mergeCell ref="A1:B3"/>
    <mergeCell ref="C1:AZ1"/>
    <mergeCell ref="C2:AB2"/>
    <mergeCell ref="AC2:AZ2"/>
    <mergeCell ref="C3:L3"/>
    <mergeCell ref="M3:AB3"/>
    <mergeCell ref="AC3:AN3"/>
    <mergeCell ref="AO3:AZ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4CE0-A6E0-4A04-87E1-F8E60086BE22}">
  <sheetPr>
    <pageSetUpPr fitToPage="1"/>
  </sheetPr>
  <dimension ref="A1:BF16"/>
  <sheetViews>
    <sheetView showGridLines="0" view="pageBreakPreview" zoomScale="60" zoomScaleNormal="85" workbookViewId="0">
      <selection activeCell="BG19" sqref="BG19"/>
    </sheetView>
  </sheetViews>
  <sheetFormatPr baseColWidth="10" defaultColWidth="3.453125" defaultRowHeight="12.5"/>
  <cols>
    <col min="1" max="1" width="25.453125" style="25" customWidth="1"/>
    <col min="2" max="41" width="2.54296875" style="323" customWidth="1"/>
    <col min="42" max="42" width="2.54296875" style="324" customWidth="1"/>
    <col min="43" max="54" width="2.54296875" style="323" customWidth="1"/>
    <col min="55" max="55" width="5.1796875" style="66" customWidth="1"/>
    <col min="56" max="56" width="5.54296875" style="78" customWidth="1"/>
    <col min="57" max="16384" width="3.453125" style="25"/>
  </cols>
  <sheetData>
    <row r="1" spans="1:58" ht="14.15" customHeight="1" thickBot="1">
      <c r="A1" s="409" t="s">
        <v>224</v>
      </c>
      <c r="B1" s="412" t="s">
        <v>290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  <c r="AU1" s="413"/>
      <c r="AV1" s="413"/>
      <c r="AW1" s="413"/>
      <c r="AX1" s="413"/>
      <c r="AY1" s="413"/>
      <c r="AZ1" s="413"/>
      <c r="BA1" s="413"/>
      <c r="BB1" s="414"/>
      <c r="BC1" s="52"/>
      <c r="BD1" s="76"/>
      <c r="BE1" s="24"/>
      <c r="BF1" s="24"/>
    </row>
    <row r="2" spans="1:58" ht="14.15" customHeight="1" thickBot="1">
      <c r="A2" s="410"/>
      <c r="B2" s="415" t="s">
        <v>38</v>
      </c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8"/>
      <c r="AB2" s="419" t="s">
        <v>39</v>
      </c>
      <c r="AC2" s="420"/>
      <c r="AD2" s="420"/>
      <c r="AE2" s="420"/>
      <c r="AF2" s="420"/>
      <c r="AG2" s="420"/>
      <c r="AH2" s="420"/>
      <c r="AI2" s="420"/>
      <c r="AJ2" s="420"/>
      <c r="AK2" s="420"/>
      <c r="AL2" s="420"/>
      <c r="AM2" s="420"/>
      <c r="AN2" s="420"/>
      <c r="AO2" s="420"/>
      <c r="AP2" s="420"/>
      <c r="AQ2" s="420"/>
      <c r="AR2" s="420"/>
      <c r="AS2" s="420"/>
      <c r="AT2" s="420"/>
      <c r="AU2" s="420"/>
      <c r="AV2" s="420"/>
      <c r="AW2" s="420"/>
      <c r="AX2" s="420"/>
      <c r="AY2" s="420"/>
      <c r="AZ2" s="420"/>
      <c r="BA2" s="420"/>
      <c r="BB2" s="421"/>
      <c r="BC2" s="52"/>
      <c r="BD2" s="76"/>
      <c r="BE2" s="24"/>
      <c r="BF2" s="24"/>
    </row>
    <row r="3" spans="1:58" ht="27.75" customHeight="1" thickBot="1">
      <c r="A3" s="410"/>
      <c r="B3" s="412" t="s">
        <v>40</v>
      </c>
      <c r="C3" s="413"/>
      <c r="D3" s="413"/>
      <c r="E3" s="413"/>
      <c r="F3" s="413"/>
      <c r="G3" s="413"/>
      <c r="H3" s="413"/>
      <c r="I3" s="413"/>
      <c r="J3" s="413"/>
      <c r="K3" s="413"/>
      <c r="L3" s="422" t="s">
        <v>241</v>
      </c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4"/>
      <c r="AB3" s="412" t="s">
        <v>40</v>
      </c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4"/>
      <c r="AN3" s="413" t="s">
        <v>241</v>
      </c>
      <c r="AO3" s="413"/>
      <c r="AP3" s="413"/>
      <c r="AQ3" s="413"/>
      <c r="AR3" s="413"/>
      <c r="AS3" s="413"/>
      <c r="AT3" s="413"/>
      <c r="AU3" s="413"/>
      <c r="AV3" s="413"/>
      <c r="AW3" s="413"/>
      <c r="AX3" s="413"/>
      <c r="AY3" s="413"/>
      <c r="AZ3" s="413"/>
      <c r="BA3" s="413"/>
      <c r="BB3" s="414"/>
      <c r="BC3" s="52"/>
      <c r="BD3" s="76"/>
      <c r="BE3" s="24"/>
      <c r="BF3" s="24"/>
    </row>
    <row r="4" spans="1:58" s="26" customFormat="1" ht="14.15" customHeight="1" thickBot="1">
      <c r="A4" s="411"/>
      <c r="B4" s="283">
        <v>1</v>
      </c>
      <c r="C4" s="284">
        <v>2</v>
      </c>
      <c r="D4" s="284">
        <v>3</v>
      </c>
      <c r="E4" s="284">
        <v>4</v>
      </c>
      <c r="F4" s="284">
        <v>5</v>
      </c>
      <c r="G4" s="284">
        <v>6</v>
      </c>
      <c r="H4" s="284">
        <v>7</v>
      </c>
      <c r="I4" s="284">
        <v>8</v>
      </c>
      <c r="J4" s="284">
        <v>9</v>
      </c>
      <c r="K4" s="285">
        <v>10</v>
      </c>
      <c r="L4" s="283">
        <v>1</v>
      </c>
      <c r="M4" s="284">
        <v>2</v>
      </c>
      <c r="N4" s="284">
        <v>3</v>
      </c>
      <c r="O4" s="284">
        <v>4</v>
      </c>
      <c r="P4" s="284">
        <v>5</v>
      </c>
      <c r="Q4" s="284">
        <v>6</v>
      </c>
      <c r="R4" s="284">
        <v>7</v>
      </c>
      <c r="S4" s="284">
        <v>8</v>
      </c>
      <c r="T4" s="284">
        <v>9</v>
      </c>
      <c r="U4" s="284">
        <v>10</v>
      </c>
      <c r="V4" s="284">
        <v>11</v>
      </c>
      <c r="W4" s="284">
        <v>12</v>
      </c>
      <c r="X4" s="284">
        <v>13</v>
      </c>
      <c r="Y4" s="284">
        <v>14</v>
      </c>
      <c r="Z4" s="284">
        <v>15</v>
      </c>
      <c r="AA4" s="286">
        <v>16</v>
      </c>
      <c r="AB4" s="283">
        <v>1</v>
      </c>
      <c r="AC4" s="284">
        <v>2</v>
      </c>
      <c r="AD4" s="284">
        <v>3</v>
      </c>
      <c r="AE4" s="284">
        <v>4</v>
      </c>
      <c r="AF4" s="284">
        <v>5</v>
      </c>
      <c r="AG4" s="284">
        <v>6</v>
      </c>
      <c r="AH4" s="284">
        <v>7</v>
      </c>
      <c r="AI4" s="284">
        <v>8</v>
      </c>
      <c r="AJ4" s="284">
        <v>9</v>
      </c>
      <c r="AK4" s="284">
        <v>10</v>
      </c>
      <c r="AL4" s="284">
        <v>11</v>
      </c>
      <c r="AM4" s="286">
        <v>12</v>
      </c>
      <c r="AN4" s="287">
        <v>1</v>
      </c>
      <c r="AO4" s="284">
        <v>2</v>
      </c>
      <c r="AP4" s="284">
        <v>3</v>
      </c>
      <c r="AQ4" s="284">
        <v>4</v>
      </c>
      <c r="AR4" s="284">
        <v>5</v>
      </c>
      <c r="AS4" s="284">
        <v>6</v>
      </c>
      <c r="AT4" s="284">
        <v>7</v>
      </c>
      <c r="AU4" s="284">
        <v>8</v>
      </c>
      <c r="AV4" s="284">
        <v>9</v>
      </c>
      <c r="AW4" s="284">
        <v>10</v>
      </c>
      <c r="AX4" s="284">
        <v>11</v>
      </c>
      <c r="AY4" s="284">
        <v>12</v>
      </c>
      <c r="AZ4" s="284">
        <v>13</v>
      </c>
      <c r="BA4" s="284">
        <v>14</v>
      </c>
      <c r="BB4" s="284">
        <v>15</v>
      </c>
      <c r="BC4" s="157" t="s">
        <v>6</v>
      </c>
      <c r="BD4" s="39" t="s">
        <v>41</v>
      </c>
    </row>
    <row r="5" spans="1:58">
      <c r="A5" s="153" t="s">
        <v>285</v>
      </c>
      <c r="B5" s="288">
        <v>0</v>
      </c>
      <c r="C5" s="288">
        <v>1</v>
      </c>
      <c r="D5" s="288">
        <v>1</v>
      </c>
      <c r="E5" s="288">
        <v>1</v>
      </c>
      <c r="F5" s="288">
        <v>1</v>
      </c>
      <c r="G5" s="288">
        <v>1</v>
      </c>
      <c r="H5" s="288">
        <v>1</v>
      </c>
      <c r="I5" s="288">
        <v>1</v>
      </c>
      <c r="J5" s="288">
        <v>1</v>
      </c>
      <c r="K5" s="289">
        <v>1</v>
      </c>
      <c r="L5" s="290">
        <v>1</v>
      </c>
      <c r="M5" s="291">
        <v>1</v>
      </c>
      <c r="N5" s="291">
        <v>0</v>
      </c>
      <c r="O5" s="291">
        <v>1</v>
      </c>
      <c r="P5" s="291">
        <v>1</v>
      </c>
      <c r="Q5" s="291">
        <v>1</v>
      </c>
      <c r="R5" s="291">
        <v>1</v>
      </c>
      <c r="S5" s="291">
        <v>1</v>
      </c>
      <c r="T5" s="291">
        <v>0</v>
      </c>
      <c r="U5" s="291">
        <v>1</v>
      </c>
      <c r="V5" s="291">
        <v>1</v>
      </c>
      <c r="W5" s="291">
        <v>1</v>
      </c>
      <c r="X5" s="291">
        <v>1</v>
      </c>
      <c r="Y5" s="291">
        <v>1</v>
      </c>
      <c r="Z5" s="291">
        <v>1</v>
      </c>
      <c r="AA5" s="292">
        <v>1</v>
      </c>
      <c r="AB5" s="290">
        <v>1</v>
      </c>
      <c r="AC5" s="291">
        <v>1</v>
      </c>
      <c r="AD5" s="291">
        <v>1</v>
      </c>
      <c r="AE5" s="291">
        <v>1</v>
      </c>
      <c r="AF5" s="291">
        <v>1</v>
      </c>
      <c r="AG5" s="291">
        <v>1</v>
      </c>
      <c r="AH5" s="291">
        <v>1</v>
      </c>
      <c r="AI5" s="291">
        <v>1</v>
      </c>
      <c r="AJ5" s="291">
        <v>1</v>
      </c>
      <c r="AK5" s="291">
        <v>1</v>
      </c>
      <c r="AL5" s="291">
        <v>1</v>
      </c>
      <c r="AM5" s="292">
        <v>1</v>
      </c>
      <c r="AN5" s="293">
        <v>1</v>
      </c>
      <c r="AO5" s="291">
        <v>1</v>
      </c>
      <c r="AP5" s="291">
        <v>1</v>
      </c>
      <c r="AQ5" s="291">
        <v>0</v>
      </c>
      <c r="AR5" s="291">
        <v>1</v>
      </c>
      <c r="AS5" s="294">
        <v>1</v>
      </c>
      <c r="AT5" s="294">
        <v>1</v>
      </c>
      <c r="AU5" s="295">
        <v>1</v>
      </c>
      <c r="AV5" s="295">
        <v>1</v>
      </c>
      <c r="AW5" s="295">
        <v>1</v>
      </c>
      <c r="AX5" s="295">
        <v>1</v>
      </c>
      <c r="AY5" s="295">
        <v>1</v>
      </c>
      <c r="AZ5" s="295">
        <v>1</v>
      </c>
      <c r="BA5" s="295">
        <v>1</v>
      </c>
      <c r="BB5" s="296">
        <v>1</v>
      </c>
      <c r="BC5" s="152">
        <f>SUM(B5:BB5)</f>
        <v>49</v>
      </c>
      <c r="BD5" s="203">
        <f>+BC5/((SUM($BC$5:$BC$13)))</f>
        <v>0.17437722419928825</v>
      </c>
    </row>
    <row r="6" spans="1:58" ht="25">
      <c r="A6" s="325" t="s">
        <v>286</v>
      </c>
      <c r="B6" s="291">
        <v>0</v>
      </c>
      <c r="C6" s="291">
        <v>1</v>
      </c>
      <c r="D6" s="291">
        <v>1</v>
      </c>
      <c r="E6" s="291">
        <v>1</v>
      </c>
      <c r="F6" s="291">
        <v>1</v>
      </c>
      <c r="G6" s="291">
        <v>1</v>
      </c>
      <c r="H6" s="291">
        <v>1</v>
      </c>
      <c r="I6" s="291">
        <v>1</v>
      </c>
      <c r="J6" s="291">
        <v>1</v>
      </c>
      <c r="K6" s="297">
        <v>1</v>
      </c>
      <c r="L6" s="290">
        <v>1</v>
      </c>
      <c r="M6" s="291">
        <v>1</v>
      </c>
      <c r="N6" s="291">
        <v>0</v>
      </c>
      <c r="O6" s="291">
        <v>1</v>
      </c>
      <c r="P6" s="291">
        <v>1</v>
      </c>
      <c r="Q6" s="291">
        <v>1</v>
      </c>
      <c r="R6" s="291">
        <v>1</v>
      </c>
      <c r="S6" s="291">
        <v>1</v>
      </c>
      <c r="T6" s="291">
        <v>1</v>
      </c>
      <c r="U6" s="291">
        <v>1</v>
      </c>
      <c r="V6" s="291">
        <v>1</v>
      </c>
      <c r="W6" s="291">
        <v>1</v>
      </c>
      <c r="X6" s="291">
        <v>1</v>
      </c>
      <c r="Y6" s="291">
        <v>1</v>
      </c>
      <c r="Z6" s="291">
        <v>1</v>
      </c>
      <c r="AA6" s="292">
        <v>1</v>
      </c>
      <c r="AB6" s="290">
        <v>1</v>
      </c>
      <c r="AC6" s="291">
        <v>1</v>
      </c>
      <c r="AD6" s="291">
        <v>1</v>
      </c>
      <c r="AE6" s="291">
        <v>1</v>
      </c>
      <c r="AF6" s="291">
        <v>1</v>
      </c>
      <c r="AG6" s="291">
        <v>1</v>
      </c>
      <c r="AH6" s="291">
        <v>1</v>
      </c>
      <c r="AI6" s="291">
        <v>1</v>
      </c>
      <c r="AJ6" s="291">
        <v>1</v>
      </c>
      <c r="AK6" s="291">
        <v>1</v>
      </c>
      <c r="AL6" s="291">
        <v>1</v>
      </c>
      <c r="AM6" s="292">
        <v>1</v>
      </c>
      <c r="AN6" s="293">
        <v>1</v>
      </c>
      <c r="AO6" s="291">
        <v>1</v>
      </c>
      <c r="AP6" s="291">
        <v>1</v>
      </c>
      <c r="AQ6" s="291">
        <v>1</v>
      </c>
      <c r="AR6" s="291">
        <v>1</v>
      </c>
      <c r="AS6" s="294">
        <v>1</v>
      </c>
      <c r="AT6" s="294">
        <v>1</v>
      </c>
      <c r="AU6" s="295">
        <v>1</v>
      </c>
      <c r="AV6" s="295">
        <v>1</v>
      </c>
      <c r="AW6" s="295">
        <v>1</v>
      </c>
      <c r="AX6" s="295">
        <v>1</v>
      </c>
      <c r="AY6" s="295">
        <v>1</v>
      </c>
      <c r="AZ6" s="295">
        <v>1</v>
      </c>
      <c r="BA6" s="295">
        <v>1</v>
      </c>
      <c r="BB6" s="296">
        <v>1</v>
      </c>
      <c r="BC6" s="152">
        <f>SUM(B6:BB6)</f>
        <v>51</v>
      </c>
      <c r="BD6" s="203">
        <f>+BC6/((SUM($BC$5:$BC$13)))</f>
        <v>0.18149466192170818</v>
      </c>
    </row>
    <row r="7" spans="1:58">
      <c r="A7" s="154" t="s">
        <v>352</v>
      </c>
      <c r="B7" s="291">
        <v>0</v>
      </c>
      <c r="C7" s="291">
        <v>1</v>
      </c>
      <c r="D7" s="291">
        <v>1</v>
      </c>
      <c r="E7" s="291">
        <v>1</v>
      </c>
      <c r="F7" s="291">
        <v>1</v>
      </c>
      <c r="G7" s="291">
        <v>1</v>
      </c>
      <c r="H7" s="291">
        <v>1</v>
      </c>
      <c r="I7" s="291">
        <v>1</v>
      </c>
      <c r="J7" s="291">
        <v>1</v>
      </c>
      <c r="K7" s="297">
        <v>1</v>
      </c>
      <c r="L7" s="290">
        <v>0</v>
      </c>
      <c r="M7" s="291">
        <v>1</v>
      </c>
      <c r="N7" s="291">
        <v>0</v>
      </c>
      <c r="O7" s="291">
        <v>0</v>
      </c>
      <c r="P7" s="291">
        <v>0</v>
      </c>
      <c r="Q7" s="291">
        <v>0</v>
      </c>
      <c r="R7" s="291">
        <v>0</v>
      </c>
      <c r="S7" s="291">
        <v>0</v>
      </c>
      <c r="T7" s="291">
        <v>0</v>
      </c>
      <c r="U7" s="291">
        <v>0</v>
      </c>
      <c r="V7" s="291">
        <v>0</v>
      </c>
      <c r="W7" s="291">
        <v>0</v>
      </c>
      <c r="X7" s="291">
        <v>0</v>
      </c>
      <c r="Y7" s="291">
        <v>0</v>
      </c>
      <c r="Z7" s="291">
        <v>0</v>
      </c>
      <c r="AA7" s="292">
        <v>0</v>
      </c>
      <c r="AB7" s="290">
        <v>0</v>
      </c>
      <c r="AC7" s="291">
        <v>0</v>
      </c>
      <c r="AD7" s="291">
        <v>0</v>
      </c>
      <c r="AE7" s="291">
        <v>0</v>
      </c>
      <c r="AF7" s="291">
        <v>0</v>
      </c>
      <c r="AG7" s="291">
        <v>0</v>
      </c>
      <c r="AH7" s="291">
        <v>0</v>
      </c>
      <c r="AI7" s="291">
        <v>0</v>
      </c>
      <c r="AJ7" s="291">
        <v>0</v>
      </c>
      <c r="AK7" s="291">
        <v>0</v>
      </c>
      <c r="AL7" s="291">
        <v>0</v>
      </c>
      <c r="AM7" s="292">
        <v>0</v>
      </c>
      <c r="AN7" s="293">
        <v>0</v>
      </c>
      <c r="AO7" s="291">
        <v>0</v>
      </c>
      <c r="AP7" s="291">
        <v>1</v>
      </c>
      <c r="AQ7" s="291">
        <v>0</v>
      </c>
      <c r="AR7" s="291">
        <v>0</v>
      </c>
      <c r="AS7" s="294">
        <v>0</v>
      </c>
      <c r="AT7" s="294">
        <v>0</v>
      </c>
      <c r="AU7" s="295">
        <v>0</v>
      </c>
      <c r="AV7" s="295">
        <v>0</v>
      </c>
      <c r="AW7" s="295">
        <v>0</v>
      </c>
      <c r="AX7" s="295">
        <v>0</v>
      </c>
      <c r="AY7" s="295">
        <v>0</v>
      </c>
      <c r="AZ7" s="295">
        <v>0</v>
      </c>
      <c r="BA7" s="295">
        <v>0</v>
      </c>
      <c r="BB7" s="296">
        <v>0</v>
      </c>
      <c r="BC7" s="152">
        <f t="shared" ref="BC7:BC12" si="0">SUM(B7:BB7)</f>
        <v>11</v>
      </c>
      <c r="BD7" s="203">
        <f t="shared" ref="BD7:BD12" si="1">+BC7/((SUM($BC$5:$BC$13)))</f>
        <v>3.9145907473309607E-2</v>
      </c>
    </row>
    <row r="8" spans="1:58">
      <c r="A8" s="154" t="s">
        <v>353</v>
      </c>
      <c r="B8" s="291">
        <v>1</v>
      </c>
      <c r="C8" s="291">
        <v>1</v>
      </c>
      <c r="D8" s="291">
        <v>1</v>
      </c>
      <c r="E8" s="291">
        <v>1</v>
      </c>
      <c r="F8" s="291">
        <v>1</v>
      </c>
      <c r="G8" s="291">
        <v>1</v>
      </c>
      <c r="H8" s="291">
        <v>1</v>
      </c>
      <c r="I8" s="291">
        <v>1</v>
      </c>
      <c r="J8" s="291">
        <v>1</v>
      </c>
      <c r="K8" s="297">
        <v>1</v>
      </c>
      <c r="L8" s="290">
        <v>0</v>
      </c>
      <c r="M8" s="291">
        <v>0</v>
      </c>
      <c r="N8" s="291">
        <v>0</v>
      </c>
      <c r="O8" s="291">
        <v>0</v>
      </c>
      <c r="P8" s="291">
        <v>0</v>
      </c>
      <c r="Q8" s="291">
        <v>0</v>
      </c>
      <c r="R8" s="291">
        <v>0</v>
      </c>
      <c r="S8" s="291">
        <v>0</v>
      </c>
      <c r="T8" s="291">
        <v>0</v>
      </c>
      <c r="U8" s="291">
        <v>0</v>
      </c>
      <c r="V8" s="291">
        <v>0</v>
      </c>
      <c r="W8" s="291">
        <v>0</v>
      </c>
      <c r="X8" s="291">
        <v>1</v>
      </c>
      <c r="Y8" s="291">
        <v>0</v>
      </c>
      <c r="Z8" s="291">
        <v>0</v>
      </c>
      <c r="AA8" s="292">
        <v>0</v>
      </c>
      <c r="AB8" s="290">
        <v>0</v>
      </c>
      <c r="AC8" s="291">
        <v>0</v>
      </c>
      <c r="AD8" s="291">
        <v>0</v>
      </c>
      <c r="AE8" s="291">
        <v>0</v>
      </c>
      <c r="AF8" s="291">
        <v>0</v>
      </c>
      <c r="AG8" s="291">
        <v>0</v>
      </c>
      <c r="AH8" s="291">
        <v>0</v>
      </c>
      <c r="AI8" s="291">
        <v>0</v>
      </c>
      <c r="AJ8" s="291">
        <v>0</v>
      </c>
      <c r="AK8" s="291">
        <v>0</v>
      </c>
      <c r="AL8" s="291">
        <v>0</v>
      </c>
      <c r="AM8" s="292">
        <v>0</v>
      </c>
      <c r="AN8" s="293">
        <v>0</v>
      </c>
      <c r="AO8" s="291">
        <v>0</v>
      </c>
      <c r="AP8" s="291">
        <v>0</v>
      </c>
      <c r="AQ8" s="291">
        <v>0</v>
      </c>
      <c r="AR8" s="291">
        <v>0</v>
      </c>
      <c r="AS8" s="294">
        <v>0</v>
      </c>
      <c r="AT8" s="294">
        <v>1</v>
      </c>
      <c r="AU8" s="295">
        <v>0</v>
      </c>
      <c r="AV8" s="295">
        <v>0</v>
      </c>
      <c r="AW8" s="295">
        <v>1</v>
      </c>
      <c r="AX8" s="295">
        <v>0</v>
      </c>
      <c r="AY8" s="295">
        <v>0</v>
      </c>
      <c r="AZ8" s="295">
        <v>1</v>
      </c>
      <c r="BA8" s="295">
        <v>1</v>
      </c>
      <c r="BB8" s="296">
        <v>1</v>
      </c>
      <c r="BC8" s="152">
        <f t="shared" si="0"/>
        <v>16</v>
      </c>
      <c r="BD8" s="203">
        <f t="shared" si="1"/>
        <v>5.6939501779359428E-2</v>
      </c>
    </row>
    <row r="9" spans="1:58">
      <c r="A9" s="154" t="s">
        <v>354</v>
      </c>
      <c r="B9" s="291">
        <v>0</v>
      </c>
      <c r="C9" s="291">
        <v>1</v>
      </c>
      <c r="D9" s="291">
        <v>0</v>
      </c>
      <c r="E9" s="291">
        <v>1</v>
      </c>
      <c r="F9" s="291">
        <v>1</v>
      </c>
      <c r="G9" s="291">
        <v>1</v>
      </c>
      <c r="H9" s="291">
        <v>1</v>
      </c>
      <c r="I9" s="291">
        <v>1</v>
      </c>
      <c r="J9" s="291">
        <v>1</v>
      </c>
      <c r="K9" s="297">
        <v>1</v>
      </c>
      <c r="L9" s="290">
        <v>0</v>
      </c>
      <c r="M9" s="291">
        <v>0</v>
      </c>
      <c r="N9" s="291">
        <v>0</v>
      </c>
      <c r="O9" s="291">
        <v>0</v>
      </c>
      <c r="P9" s="291">
        <v>0</v>
      </c>
      <c r="Q9" s="291">
        <v>0</v>
      </c>
      <c r="R9" s="291">
        <v>1</v>
      </c>
      <c r="S9" s="291">
        <v>0</v>
      </c>
      <c r="T9" s="291">
        <v>0</v>
      </c>
      <c r="U9" s="291">
        <v>1</v>
      </c>
      <c r="V9" s="291">
        <v>1</v>
      </c>
      <c r="W9" s="291">
        <v>1</v>
      </c>
      <c r="X9" s="291">
        <v>1</v>
      </c>
      <c r="Y9" s="291">
        <v>1</v>
      </c>
      <c r="Z9" s="291">
        <v>1</v>
      </c>
      <c r="AA9" s="292">
        <v>1</v>
      </c>
      <c r="AB9" s="290">
        <v>1</v>
      </c>
      <c r="AC9" s="291">
        <v>1</v>
      </c>
      <c r="AD9" s="291">
        <v>1</v>
      </c>
      <c r="AE9" s="291">
        <v>1</v>
      </c>
      <c r="AF9" s="291">
        <v>1</v>
      </c>
      <c r="AG9" s="291">
        <v>1</v>
      </c>
      <c r="AH9" s="291">
        <v>1</v>
      </c>
      <c r="AI9" s="291">
        <v>1</v>
      </c>
      <c r="AJ9" s="291">
        <v>1</v>
      </c>
      <c r="AK9" s="291">
        <v>1</v>
      </c>
      <c r="AL9" s="291">
        <v>1</v>
      </c>
      <c r="AM9" s="292">
        <v>1</v>
      </c>
      <c r="AN9" s="293">
        <v>1</v>
      </c>
      <c r="AO9" s="291">
        <v>1</v>
      </c>
      <c r="AP9" s="291">
        <v>0</v>
      </c>
      <c r="AQ9" s="291">
        <v>1</v>
      </c>
      <c r="AR9" s="291">
        <v>1</v>
      </c>
      <c r="AS9" s="294">
        <v>1</v>
      </c>
      <c r="AT9" s="294">
        <v>1</v>
      </c>
      <c r="AU9" s="295">
        <v>1</v>
      </c>
      <c r="AV9" s="295">
        <v>1</v>
      </c>
      <c r="AW9" s="295">
        <v>0</v>
      </c>
      <c r="AX9" s="295">
        <v>0</v>
      </c>
      <c r="AY9" s="295">
        <v>0</v>
      </c>
      <c r="AZ9" s="295">
        <v>0</v>
      </c>
      <c r="BA9" s="295">
        <v>0</v>
      </c>
      <c r="BB9" s="296">
        <v>0</v>
      </c>
      <c r="BC9" s="152">
        <f t="shared" si="0"/>
        <v>36</v>
      </c>
      <c r="BD9" s="203">
        <f t="shared" si="1"/>
        <v>0.12811387900355872</v>
      </c>
    </row>
    <row r="10" spans="1:58" ht="13.5" customHeight="1">
      <c r="A10" s="154" t="s">
        <v>225</v>
      </c>
      <c r="B10" s="291">
        <v>1</v>
      </c>
      <c r="C10" s="291">
        <v>1</v>
      </c>
      <c r="D10" s="291">
        <v>1</v>
      </c>
      <c r="E10" s="291">
        <v>1</v>
      </c>
      <c r="F10" s="291">
        <v>1</v>
      </c>
      <c r="G10" s="291">
        <v>1</v>
      </c>
      <c r="H10" s="291">
        <v>1</v>
      </c>
      <c r="I10" s="291">
        <v>1</v>
      </c>
      <c r="J10" s="291">
        <v>1</v>
      </c>
      <c r="K10" s="297">
        <v>1</v>
      </c>
      <c r="L10" s="290">
        <v>0</v>
      </c>
      <c r="M10" s="291">
        <v>0</v>
      </c>
      <c r="N10" s="291">
        <v>0</v>
      </c>
      <c r="O10" s="298">
        <v>0</v>
      </c>
      <c r="P10" s="298">
        <v>0</v>
      </c>
      <c r="Q10" s="298">
        <v>0</v>
      </c>
      <c r="R10" s="298">
        <v>1</v>
      </c>
      <c r="S10" s="298">
        <v>0</v>
      </c>
      <c r="T10" s="298">
        <v>0</v>
      </c>
      <c r="U10" s="298">
        <v>0</v>
      </c>
      <c r="V10" s="298">
        <v>0</v>
      </c>
      <c r="W10" s="298">
        <v>1</v>
      </c>
      <c r="X10" s="298">
        <v>0</v>
      </c>
      <c r="Y10" s="298">
        <v>1</v>
      </c>
      <c r="Z10" s="298">
        <v>0</v>
      </c>
      <c r="AA10" s="299">
        <v>1</v>
      </c>
      <c r="AB10" s="300">
        <v>1</v>
      </c>
      <c r="AC10" s="298">
        <v>1</v>
      </c>
      <c r="AD10" s="298">
        <v>1</v>
      </c>
      <c r="AE10" s="298">
        <v>1</v>
      </c>
      <c r="AF10" s="298">
        <v>1</v>
      </c>
      <c r="AG10" s="298">
        <v>1</v>
      </c>
      <c r="AH10" s="298">
        <v>1</v>
      </c>
      <c r="AI10" s="298">
        <v>1</v>
      </c>
      <c r="AJ10" s="298">
        <v>1</v>
      </c>
      <c r="AK10" s="298">
        <v>1</v>
      </c>
      <c r="AL10" s="298">
        <v>1</v>
      </c>
      <c r="AM10" s="299">
        <v>1</v>
      </c>
      <c r="AN10" s="301">
        <v>1</v>
      </c>
      <c r="AO10" s="291">
        <v>1</v>
      </c>
      <c r="AP10" s="298">
        <v>1</v>
      </c>
      <c r="AQ10" s="298">
        <v>0</v>
      </c>
      <c r="AR10" s="298">
        <v>1</v>
      </c>
      <c r="AS10" s="302">
        <v>1</v>
      </c>
      <c r="AT10" s="294">
        <v>1</v>
      </c>
      <c r="AU10" s="295">
        <v>1</v>
      </c>
      <c r="AV10" s="295">
        <v>1</v>
      </c>
      <c r="AW10" s="295">
        <v>0</v>
      </c>
      <c r="AX10" s="295">
        <v>0</v>
      </c>
      <c r="AY10" s="295">
        <v>0</v>
      </c>
      <c r="AZ10" s="295">
        <v>0</v>
      </c>
      <c r="BA10" s="295">
        <v>0</v>
      </c>
      <c r="BB10" s="296">
        <v>0</v>
      </c>
      <c r="BC10" s="152">
        <f t="shared" si="0"/>
        <v>34</v>
      </c>
      <c r="BD10" s="203">
        <f t="shared" si="1"/>
        <v>0.12099644128113879</v>
      </c>
    </row>
    <row r="11" spans="1:58">
      <c r="A11" s="154" t="s">
        <v>270</v>
      </c>
      <c r="B11" s="291">
        <v>0</v>
      </c>
      <c r="C11" s="291">
        <v>1</v>
      </c>
      <c r="D11" s="291">
        <v>1</v>
      </c>
      <c r="E11" s="291">
        <v>1</v>
      </c>
      <c r="F11" s="291">
        <v>1</v>
      </c>
      <c r="G11" s="291">
        <v>1</v>
      </c>
      <c r="H11" s="291">
        <v>1</v>
      </c>
      <c r="I11" s="291">
        <v>1</v>
      </c>
      <c r="J11" s="291">
        <v>1</v>
      </c>
      <c r="K11" s="297">
        <v>1</v>
      </c>
      <c r="L11" s="290">
        <v>0</v>
      </c>
      <c r="M11" s="291">
        <v>1</v>
      </c>
      <c r="N11" s="291">
        <v>0</v>
      </c>
      <c r="O11" s="291">
        <v>1</v>
      </c>
      <c r="P11" s="291">
        <v>0</v>
      </c>
      <c r="Q11" s="291">
        <v>0</v>
      </c>
      <c r="R11" s="291">
        <v>0</v>
      </c>
      <c r="S11" s="291">
        <v>0</v>
      </c>
      <c r="T11" s="291">
        <v>0</v>
      </c>
      <c r="U11" s="291">
        <v>0</v>
      </c>
      <c r="V11" s="291">
        <v>0</v>
      </c>
      <c r="W11" s="291">
        <v>0</v>
      </c>
      <c r="X11" s="291">
        <v>0</v>
      </c>
      <c r="Y11" s="291">
        <v>1</v>
      </c>
      <c r="Z11" s="291">
        <v>1</v>
      </c>
      <c r="AA11" s="292">
        <v>1</v>
      </c>
      <c r="AB11" s="290">
        <v>1</v>
      </c>
      <c r="AC11" s="291">
        <v>1</v>
      </c>
      <c r="AD11" s="291">
        <v>0</v>
      </c>
      <c r="AE11" s="291">
        <v>1</v>
      </c>
      <c r="AF11" s="291">
        <v>1</v>
      </c>
      <c r="AG11" s="291">
        <v>1</v>
      </c>
      <c r="AH11" s="291">
        <v>1</v>
      </c>
      <c r="AI11" s="291">
        <v>1</v>
      </c>
      <c r="AJ11" s="291">
        <v>1</v>
      </c>
      <c r="AK11" s="291">
        <v>1</v>
      </c>
      <c r="AL11" s="291">
        <v>1</v>
      </c>
      <c r="AM11" s="292">
        <v>1</v>
      </c>
      <c r="AN11" s="293">
        <v>1</v>
      </c>
      <c r="AO11" s="291">
        <v>1</v>
      </c>
      <c r="AP11" s="291">
        <v>1</v>
      </c>
      <c r="AQ11" s="291">
        <v>0</v>
      </c>
      <c r="AR11" s="291">
        <v>0</v>
      </c>
      <c r="AS11" s="294">
        <v>1</v>
      </c>
      <c r="AT11" s="294">
        <v>1</v>
      </c>
      <c r="AU11" s="295">
        <v>1</v>
      </c>
      <c r="AV11" s="295">
        <v>1</v>
      </c>
      <c r="AW11" s="295">
        <v>0</v>
      </c>
      <c r="AX11" s="295">
        <v>0</v>
      </c>
      <c r="AY11" s="295">
        <v>0</v>
      </c>
      <c r="AZ11" s="295">
        <v>0</v>
      </c>
      <c r="BA11" s="295">
        <v>0</v>
      </c>
      <c r="BB11" s="296">
        <v>1</v>
      </c>
      <c r="BC11" s="152">
        <f t="shared" si="0"/>
        <v>33</v>
      </c>
      <c r="BD11" s="203">
        <f t="shared" si="1"/>
        <v>0.11743772241992882</v>
      </c>
    </row>
    <row r="12" spans="1:58">
      <c r="A12" s="206" t="s">
        <v>355</v>
      </c>
      <c r="B12" s="303">
        <v>0</v>
      </c>
      <c r="C12" s="303">
        <v>1</v>
      </c>
      <c r="D12" s="303">
        <v>1</v>
      </c>
      <c r="E12" s="303">
        <v>1</v>
      </c>
      <c r="F12" s="303">
        <v>1</v>
      </c>
      <c r="G12" s="303">
        <v>1</v>
      </c>
      <c r="H12" s="303">
        <v>1</v>
      </c>
      <c r="I12" s="303">
        <v>1</v>
      </c>
      <c r="J12" s="303">
        <v>1</v>
      </c>
      <c r="K12" s="304">
        <v>1</v>
      </c>
      <c r="L12" s="305">
        <v>0</v>
      </c>
      <c r="M12" s="303">
        <v>1</v>
      </c>
      <c r="N12" s="303">
        <v>0</v>
      </c>
      <c r="O12" s="303">
        <v>1</v>
      </c>
      <c r="P12" s="303">
        <v>0</v>
      </c>
      <c r="Q12" s="303">
        <v>0</v>
      </c>
      <c r="R12" s="303">
        <v>0</v>
      </c>
      <c r="S12" s="303">
        <v>0</v>
      </c>
      <c r="T12" s="303">
        <v>0</v>
      </c>
      <c r="U12" s="303">
        <v>0</v>
      </c>
      <c r="V12" s="303">
        <v>0</v>
      </c>
      <c r="W12" s="303">
        <v>0</v>
      </c>
      <c r="X12" s="303">
        <v>0</v>
      </c>
      <c r="Y12" s="303">
        <v>0</v>
      </c>
      <c r="Z12" s="303">
        <v>0</v>
      </c>
      <c r="AA12" s="306">
        <v>0</v>
      </c>
      <c r="AB12" s="305">
        <v>0</v>
      </c>
      <c r="AC12" s="303">
        <v>0</v>
      </c>
      <c r="AD12" s="303">
        <v>0</v>
      </c>
      <c r="AE12" s="303">
        <v>0</v>
      </c>
      <c r="AF12" s="303">
        <v>0</v>
      </c>
      <c r="AG12" s="303">
        <v>0</v>
      </c>
      <c r="AH12" s="303">
        <v>0</v>
      </c>
      <c r="AI12" s="303">
        <v>0</v>
      </c>
      <c r="AJ12" s="303">
        <v>0</v>
      </c>
      <c r="AK12" s="303">
        <v>0</v>
      </c>
      <c r="AL12" s="303">
        <v>0</v>
      </c>
      <c r="AM12" s="306">
        <v>0</v>
      </c>
      <c r="AN12" s="307">
        <v>0</v>
      </c>
      <c r="AO12" s="303">
        <v>0</v>
      </c>
      <c r="AP12" s="303">
        <v>0</v>
      </c>
      <c r="AQ12" s="303">
        <v>1</v>
      </c>
      <c r="AR12" s="303">
        <v>0</v>
      </c>
      <c r="AS12" s="308">
        <v>0</v>
      </c>
      <c r="AT12" s="308">
        <v>0</v>
      </c>
      <c r="AU12" s="309">
        <v>0</v>
      </c>
      <c r="AV12" s="309">
        <v>0</v>
      </c>
      <c r="AW12" s="309">
        <v>0</v>
      </c>
      <c r="AX12" s="309">
        <v>0</v>
      </c>
      <c r="AY12" s="309">
        <v>0</v>
      </c>
      <c r="AZ12" s="309">
        <v>0</v>
      </c>
      <c r="BA12" s="309">
        <v>0</v>
      </c>
      <c r="BB12" s="310">
        <v>0</v>
      </c>
      <c r="BC12" s="152">
        <f t="shared" si="0"/>
        <v>12</v>
      </c>
      <c r="BD12" s="203">
        <f t="shared" si="1"/>
        <v>4.2704626334519574E-2</v>
      </c>
    </row>
    <row r="13" spans="1:58" ht="13" thickBot="1">
      <c r="A13" s="155" t="s">
        <v>356</v>
      </c>
      <c r="B13" s="311">
        <v>1</v>
      </c>
      <c r="C13" s="311">
        <v>1</v>
      </c>
      <c r="D13" s="311">
        <v>1</v>
      </c>
      <c r="E13" s="311">
        <v>1</v>
      </c>
      <c r="F13" s="311">
        <v>1</v>
      </c>
      <c r="G13" s="311">
        <v>1</v>
      </c>
      <c r="H13" s="311">
        <v>1</v>
      </c>
      <c r="I13" s="311">
        <v>1</v>
      </c>
      <c r="J13" s="311">
        <v>1</v>
      </c>
      <c r="K13" s="312">
        <v>1</v>
      </c>
      <c r="L13" s="313">
        <v>1</v>
      </c>
      <c r="M13" s="311">
        <v>0</v>
      </c>
      <c r="N13" s="311">
        <v>0</v>
      </c>
      <c r="O13" s="311">
        <v>0</v>
      </c>
      <c r="P13" s="311">
        <v>1</v>
      </c>
      <c r="Q13" s="311">
        <v>0</v>
      </c>
      <c r="R13" s="311">
        <v>1</v>
      </c>
      <c r="S13" s="311">
        <v>1</v>
      </c>
      <c r="T13" s="311">
        <v>0</v>
      </c>
      <c r="U13" s="311">
        <v>0</v>
      </c>
      <c r="V13" s="311">
        <v>1</v>
      </c>
      <c r="W13" s="311">
        <v>1</v>
      </c>
      <c r="X13" s="311">
        <v>1</v>
      </c>
      <c r="Y13" s="311">
        <v>1</v>
      </c>
      <c r="Z13" s="311">
        <v>1</v>
      </c>
      <c r="AA13" s="314">
        <v>1</v>
      </c>
      <c r="AB13" s="313">
        <v>1</v>
      </c>
      <c r="AC13" s="311">
        <v>1</v>
      </c>
      <c r="AD13" s="311">
        <v>1</v>
      </c>
      <c r="AE13" s="311">
        <v>1</v>
      </c>
      <c r="AF13" s="311">
        <v>1</v>
      </c>
      <c r="AG13" s="311">
        <v>1</v>
      </c>
      <c r="AH13" s="311">
        <v>1</v>
      </c>
      <c r="AI13" s="311">
        <v>1</v>
      </c>
      <c r="AJ13" s="311">
        <v>1</v>
      </c>
      <c r="AK13" s="311">
        <v>1</v>
      </c>
      <c r="AL13" s="311">
        <v>1</v>
      </c>
      <c r="AM13" s="314">
        <v>1</v>
      </c>
      <c r="AN13" s="315">
        <v>1</v>
      </c>
      <c r="AO13" s="311">
        <v>1</v>
      </c>
      <c r="AP13" s="311">
        <v>0</v>
      </c>
      <c r="AQ13" s="311">
        <v>0</v>
      </c>
      <c r="AR13" s="311">
        <v>1</v>
      </c>
      <c r="AS13" s="316">
        <v>1</v>
      </c>
      <c r="AT13" s="316">
        <v>1</v>
      </c>
      <c r="AU13" s="317">
        <v>1</v>
      </c>
      <c r="AV13" s="317">
        <v>1</v>
      </c>
      <c r="AW13" s="317">
        <v>0</v>
      </c>
      <c r="AX13" s="317">
        <v>0</v>
      </c>
      <c r="AY13" s="317">
        <v>0</v>
      </c>
      <c r="AZ13" s="317">
        <v>0</v>
      </c>
      <c r="BA13" s="317">
        <v>0</v>
      </c>
      <c r="BB13" s="318">
        <v>0</v>
      </c>
      <c r="BC13" s="279">
        <f>SUM(B13:BB13)</f>
        <v>39</v>
      </c>
      <c r="BD13" s="280">
        <f>+BC13/((SUM($BC$5:$BC$13)))</f>
        <v>0.13879003558718861</v>
      </c>
    </row>
    <row r="14" spans="1:58" ht="13.5" thickBot="1">
      <c r="A14" s="31"/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20"/>
      <c r="AT14" s="320"/>
      <c r="AU14" s="321"/>
      <c r="AV14" s="321"/>
      <c r="AW14" s="321"/>
      <c r="AX14" s="321"/>
      <c r="AY14" s="321"/>
      <c r="AZ14" s="321"/>
      <c r="BA14" s="321"/>
      <c r="BB14" s="321"/>
      <c r="BC14" s="281">
        <f>SUM(BC5:BC13)</f>
        <v>281</v>
      </c>
      <c r="BD14" s="282">
        <f>SUM(BD5:BD13)</f>
        <v>0.99999999999999978</v>
      </c>
    </row>
    <row r="15" spans="1:58">
      <c r="A15" s="53"/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22"/>
      <c r="AT15" s="322"/>
      <c r="BD15" s="77"/>
    </row>
    <row r="16" spans="1:58">
      <c r="A16" s="31"/>
      <c r="B16" s="319"/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22"/>
    </row>
  </sheetData>
  <autoFilter ref="A1:BD14" xr:uid="{89764CE0-A6E0-4A04-87E1-F8E60086BE22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8">
    <mergeCell ref="A1:A4"/>
    <mergeCell ref="B1:BB1"/>
    <mergeCell ref="B2:AA2"/>
    <mergeCell ref="AB2:BB2"/>
    <mergeCell ref="B3:K3"/>
    <mergeCell ref="L3:AA3"/>
    <mergeCell ref="AB3:AM3"/>
    <mergeCell ref="AN3:BB3"/>
  </mergeCells>
  <conditionalFormatting sqref="A1">
    <cfRule type="duplicateValues" dxfId="0" priority="38"/>
  </conditionalFormatting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69A9B815CABE14585819DDF247DFE01" ma:contentTypeVersion="4" ma:contentTypeDescription="Crear nuevo documento." ma:contentTypeScope="" ma:versionID="c487043eb8475c9b4063fba07cca6039">
  <xsd:schema xmlns:xsd="http://www.w3.org/2001/XMLSchema" xmlns:xs="http://www.w3.org/2001/XMLSchema" xmlns:p="http://schemas.microsoft.com/office/2006/metadata/properties" xmlns:ns2="d229fb5c-0b4e-4c98-b20b-eb3d7369c170" targetNamespace="http://schemas.microsoft.com/office/2006/metadata/properties" ma:root="true" ma:fieldsID="833611e08e7a8cb2553991a60aee4492" ns2:_="">
    <xsd:import namespace="d229fb5c-0b4e-4c98-b20b-eb3d7369c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9fb5c-0b4e-4c98-b20b-eb3d7369c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F4FD82-8F0D-499B-B9D1-AF69BCF740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29fb5c-0b4e-4c98-b20b-eb3d7369c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3FE4D6-BB51-4B33-86EC-DC89664B5B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290F20-7424-481D-A3EB-DC3CF82CB871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229fb5c-0b4e-4c98-b20b-eb3d7369c170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Metodología</vt:lpstr>
      <vt:lpstr>Sectores Económicos</vt:lpstr>
      <vt:lpstr>Sectores Económicos (2)</vt:lpstr>
      <vt:lpstr>Jurisdicción Nacional</vt:lpstr>
      <vt:lpstr>Hoja1</vt:lpstr>
      <vt:lpstr>Jurisdicción Internacional</vt:lpstr>
      <vt:lpstr>Canales - Productos</vt:lpstr>
    </vt:vector>
  </TitlesOfParts>
  <Manager/>
  <Company>ITAU CORPBANCA COLOMBIA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Ximena Malaver Alvarez</dc:creator>
  <cp:keywords/>
  <dc:description/>
  <cp:lastModifiedBy>ANGIE CONSTANZA SIERRA VALBUENA</cp:lastModifiedBy>
  <cp:revision/>
  <cp:lastPrinted>2025-05-20T16:12:19Z</cp:lastPrinted>
  <dcterms:created xsi:type="dcterms:W3CDTF">2022-10-21T17:40:58Z</dcterms:created>
  <dcterms:modified xsi:type="dcterms:W3CDTF">2025-05-20T16:13:04Z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ITAUCO\NKM11273</vt:lpwstr>
  </property>
  <property fmtid="{D5CDD505-2E9C-101B-9397-08002B2CF9AE}" pid="4" name="DLPManualFileClassificationLastModificationDate">
    <vt:lpwstr>1666384657</vt:lpwstr>
  </property>
  <property fmtid="{D5CDD505-2E9C-101B-9397-08002B2CF9AE}" pid="5" name="DLPManualFileClassificationVersion">
    <vt:lpwstr>11.9.100.18</vt:lpwstr>
  </property>
  <property fmtid="{D5CDD505-2E9C-101B-9397-08002B2CF9AE}" pid="6" name="ContentTypeId">
    <vt:lpwstr>0x010100769A9B815CABE14585819DDF247DFE01</vt:lpwstr>
  </property>
</Properties>
</file>