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universidadeaneduco.sharepoint.com/sites/Seminario520/Documentos compartidos/General/2023/Observaciones Jurado/Anexos/"/>
    </mc:Choice>
  </mc:AlternateContent>
  <xr:revisionPtr revIDLastSave="224" documentId="11_9B48249F1AF806EAE505752E32B54EFBE72C83CF" xr6:coauthVersionLast="47" xr6:coauthVersionMax="47" xr10:uidLastSave="{BFE9F23A-2887-4BBB-A975-43AC34D5FFDC}"/>
  <bookViews>
    <workbookView xWindow="-120" yWindow="-120" windowWidth="20730" windowHeight="11040" tabRatio="739" activeTab="2" xr2:uid="{00000000-000D-0000-FFFF-FFFF00000000}"/>
  </bookViews>
  <sheets>
    <sheet name="EXPERTO TECNICO" sheetId="1" r:id="rId1"/>
    <sheet name="CLIENTES POTENCIALES" sheetId="8" r:id="rId2"/>
    <sheet name="ALIADO CLAVE" sheetId="5" r:id="rId3"/>
    <sheet name="EMPRESARIO" sheetId="6" r:id="rId4"/>
    <sheet name="E. SOSTENIBILIDAD"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 r="E23" i="5"/>
  <c r="E22" i="5"/>
  <c r="E21" i="5"/>
  <c r="E20" i="5"/>
  <c r="E19" i="5"/>
  <c r="E18" i="5"/>
  <c r="E17" i="5"/>
  <c r="E16" i="5"/>
  <c r="E26" i="5"/>
  <c r="E11" i="5"/>
  <c r="E8" i="5"/>
  <c r="E7" i="5"/>
  <c r="E6" i="5"/>
  <c r="E3" i="5"/>
  <c r="E26" i="7"/>
  <c r="E25" i="7"/>
  <c r="E27" i="7"/>
  <c r="E22" i="7"/>
  <c r="E21" i="7"/>
  <c r="E20" i="7"/>
  <c r="E14" i="7" l="1"/>
  <c r="E13" i="7"/>
  <c r="E12" i="7"/>
  <c r="E11" i="7"/>
  <c r="E15" i="7"/>
  <c r="D1" i="6"/>
  <c r="D1" i="5"/>
  <c r="D1" i="7"/>
  <c r="E8" i="7"/>
  <c r="E7" i="7"/>
  <c r="E4" i="7"/>
  <c r="E3" i="7"/>
  <c r="F28" i="8" l="1"/>
  <c r="F27" i="8"/>
  <c r="F26" i="8"/>
  <c r="F25" i="8"/>
  <c r="F23" i="8"/>
  <c r="F22" i="8"/>
  <c r="F21" i="8"/>
  <c r="F20" i="8"/>
  <c r="F18" i="8"/>
  <c r="F17" i="8"/>
  <c r="F16" i="8"/>
  <c r="F14" i="8"/>
  <c r="F13" i="8"/>
  <c r="F12" i="8"/>
  <c r="F11" i="8"/>
  <c r="F9" i="8"/>
  <c r="F8" i="8"/>
  <c r="F7" i="8"/>
  <c r="F6" i="8"/>
  <c r="E2" i="5"/>
  <c r="F40" i="1"/>
  <c r="F39" i="1"/>
  <c r="F36" i="1"/>
  <c r="F35" i="1"/>
  <c r="F31" i="1"/>
  <c r="F32" i="1"/>
  <c r="F27" i="1"/>
  <c r="F21" i="1"/>
  <c r="F20" i="1"/>
  <c r="F22" i="1"/>
  <c r="F15" i="1"/>
  <c r="F14" i="1"/>
  <c r="F13" i="1"/>
  <c r="F26" i="1" l="1"/>
  <c r="F30" i="1"/>
  <c r="F19" i="1"/>
  <c r="F23" i="1"/>
  <c r="F18" i="1"/>
  <c r="F8" i="1"/>
  <c r="F7" i="1"/>
  <c r="F6" i="1"/>
  <c r="F3" i="1"/>
  <c r="F24" i="8"/>
  <c r="G27" i="8" s="1"/>
  <c r="F19" i="8"/>
  <c r="G22" i="8" s="1"/>
  <c r="F15" i="8"/>
  <c r="G17" i="8" s="1"/>
  <c r="F10" i="8"/>
  <c r="G12" i="8" s="1"/>
  <c r="F5" i="8"/>
  <c r="G7" i="8" s="1"/>
  <c r="F4" i="8"/>
  <c r="F2" i="8"/>
  <c r="E28" i="7"/>
  <c r="E24" i="7"/>
  <c r="E23" i="7"/>
  <c r="E19" i="7"/>
  <c r="E18" i="7"/>
  <c r="E17" i="7"/>
  <c r="E16" i="7"/>
  <c r="E10" i="7"/>
  <c r="E9" i="7"/>
  <c r="E6" i="7"/>
  <c r="E5" i="7"/>
  <c r="E2" i="7"/>
  <c r="E17" i="6"/>
  <c r="E15" i="6"/>
  <c r="F16" i="6" s="1"/>
  <c r="E14" i="6"/>
  <c r="E13" i="6"/>
  <c r="E11" i="6"/>
  <c r="E10" i="6"/>
  <c r="E9" i="6"/>
  <c r="E8" i="6"/>
  <c r="E7" i="6"/>
  <c r="E6" i="6"/>
  <c r="E4" i="6"/>
  <c r="E3" i="6"/>
  <c r="E2" i="6"/>
  <c r="E27" i="5"/>
  <c r="E25" i="5"/>
  <c r="F26" i="5" s="1"/>
  <c r="E24" i="5"/>
  <c r="E15" i="5"/>
  <c r="E14" i="5"/>
  <c r="E13" i="5"/>
  <c r="E12" i="5"/>
  <c r="E10" i="5"/>
  <c r="F11" i="5" s="1"/>
  <c r="E9" i="5"/>
  <c r="E5" i="5"/>
  <c r="E4" i="5"/>
  <c r="F41" i="1"/>
  <c r="F38" i="1"/>
  <c r="F37" i="1"/>
  <c r="F34" i="1"/>
  <c r="F33" i="1"/>
  <c r="F29" i="1"/>
  <c r="G31" i="1" s="1"/>
  <c r="F28" i="1"/>
  <c r="F25" i="1"/>
  <c r="F5" i="6" l="1"/>
  <c r="F16" i="5"/>
  <c r="F20" i="5"/>
  <c r="F17" i="5"/>
  <c r="F21" i="5"/>
  <c r="F18" i="5"/>
  <c r="F22" i="5"/>
  <c r="F19" i="5"/>
  <c r="F23" i="5"/>
  <c r="G33" i="1"/>
  <c r="G40" i="1"/>
  <c r="F4" i="5"/>
  <c r="F3" i="5"/>
  <c r="F8" i="5"/>
  <c r="F6" i="5"/>
  <c r="F7" i="5"/>
  <c r="F3" i="6"/>
  <c r="F4" i="7"/>
  <c r="F3" i="7"/>
  <c r="F10" i="7"/>
  <c r="F13" i="7"/>
  <c r="F11" i="7"/>
  <c r="F12" i="7"/>
  <c r="F14" i="7"/>
  <c r="F15" i="7"/>
  <c r="F20" i="7"/>
  <c r="F21" i="7"/>
  <c r="F22" i="7"/>
  <c r="F25" i="7"/>
  <c r="F27" i="7"/>
  <c r="F26" i="7"/>
  <c r="F8" i="7"/>
  <c r="F7" i="7"/>
  <c r="F5" i="7"/>
  <c r="F9" i="7"/>
  <c r="F16" i="7"/>
  <c r="F18" i="7"/>
  <c r="F23" i="7"/>
  <c r="F28" i="7"/>
  <c r="F6" i="6"/>
  <c r="F8" i="6"/>
  <c r="F10" i="6"/>
  <c r="F14" i="6"/>
  <c r="F17" i="6"/>
  <c r="G16" i="8"/>
  <c r="G4" i="8"/>
  <c r="G25" i="8"/>
  <c r="G26" i="8"/>
  <c r="G6" i="8"/>
  <c r="G9" i="8"/>
  <c r="G21" i="8"/>
  <c r="G11" i="8"/>
  <c r="G20" i="8"/>
  <c r="G14" i="8"/>
  <c r="G28" i="8"/>
  <c r="G23" i="8"/>
  <c r="G18" i="8"/>
  <c r="G13" i="8"/>
  <c r="G8" i="8"/>
  <c r="G26" i="1"/>
  <c r="G32" i="1"/>
  <c r="G25" i="1"/>
  <c r="G36" i="1"/>
  <c r="G35" i="1"/>
  <c r="F9" i="5"/>
  <c r="F12" i="5"/>
  <c r="F14" i="5"/>
  <c r="F24" i="5"/>
  <c r="F27" i="5"/>
  <c r="G41" i="1"/>
  <c r="G39" i="1"/>
  <c r="G38" i="1"/>
  <c r="G34" i="1"/>
  <c r="G37" i="1"/>
  <c r="G29" i="1"/>
  <c r="G30" i="1"/>
  <c r="G27" i="1"/>
  <c r="G28" i="1"/>
  <c r="F2" i="5"/>
  <c r="F5" i="5"/>
  <c r="F10" i="5"/>
  <c r="F13" i="5"/>
  <c r="F15" i="5"/>
  <c r="F25" i="5"/>
  <c r="G2" i="8"/>
  <c r="G5" i="8"/>
  <c r="G10" i="8"/>
  <c r="G15" i="8"/>
  <c r="G19" i="8"/>
  <c r="G24" i="8"/>
  <c r="F2" i="7"/>
  <c r="F6" i="7"/>
  <c r="F17" i="7"/>
  <c r="F19" i="7"/>
  <c r="F24" i="7"/>
  <c r="F2" i="6"/>
  <c r="F4" i="6"/>
  <c r="F7" i="6"/>
  <c r="F9" i="6"/>
  <c r="F11" i="6"/>
  <c r="F13" i="6"/>
  <c r="F15" i="6"/>
  <c r="F4" i="1"/>
  <c r="F5" i="1"/>
  <c r="F9" i="1"/>
  <c r="F10" i="1"/>
  <c r="F11" i="1"/>
  <c r="F12" i="1"/>
  <c r="F16" i="1"/>
  <c r="F17" i="1"/>
  <c r="F24" i="1"/>
  <c r="F2" i="1"/>
  <c r="G2" i="1" s="1"/>
  <c r="G21" i="1" l="1"/>
  <c r="G5" i="1"/>
  <c r="G15" i="1"/>
  <c r="G13" i="1"/>
  <c r="G14" i="1"/>
  <c r="G18" i="1"/>
  <c r="G19" i="1"/>
  <c r="G20" i="1"/>
  <c r="G6" i="1"/>
  <c r="G7" i="1"/>
  <c r="G22" i="1"/>
  <c r="G23" i="1"/>
  <c r="G8" i="1"/>
  <c r="G24" i="1"/>
  <c r="G16" i="1"/>
  <c r="G11" i="1"/>
  <c r="G4" i="1"/>
  <c r="G3" i="1"/>
  <c r="G17" i="1"/>
  <c r="G12" i="1"/>
  <c r="G10" i="1"/>
  <c r="G9" i="1"/>
</calcChain>
</file>

<file path=xl/sharedStrings.xml><?xml version="1.0" encoding="utf-8"?>
<sst xmlns="http://schemas.openxmlformats.org/spreadsheetml/2006/main" count="244" uniqueCount="199">
  <si>
    <t>ITEM</t>
  </si>
  <si>
    <t>PREGUNTA</t>
  </si>
  <si>
    <t>RESPUESTAS</t>
  </si>
  <si>
    <t>ENTREVISTA 1</t>
  </si>
  <si>
    <t>ENTREVISTA 2</t>
  </si>
  <si>
    <t>TOTALES</t>
  </si>
  <si>
    <t>Porcentaje</t>
  </si>
  <si>
    <t>ANALISIS GRAFICO DE RESULTADOS</t>
  </si>
  <si>
    <t>¿Qué tácticas de marketing le parecen más eficientes para llegar a los clientes, considerando las diferencias generacionales y que ciertos grupos de interés que se pueden encontrar en sectores distantes como el sector rural?</t>
  </si>
  <si>
    <t xml:space="preserve">CREDITOS AGILES </t>
  </si>
  <si>
    <t>DESEMBOLSOS EN APLICACIONES</t>
  </si>
  <si>
    <t>¿Cuál considera que es el camino que deben seguir las compañías que buscan ofrecer servicios de crédito al sector rural para poder competir con las entidades tradicionales del sector financiero, considerando la diferencia del musculo financiero que ellas puedan ofrecer y las regulaciones del sector?</t>
  </si>
  <si>
    <t>Crowdfunding</t>
  </si>
  <si>
    <t>Alianza Finagro</t>
  </si>
  <si>
    <t>Alianzas agremiaciones</t>
  </si>
  <si>
    <t>Alianzas proveedores maquinaria</t>
  </si>
  <si>
    <t>Apalancarse con creditos</t>
  </si>
  <si>
    <t>Dentro de su experiencia, ¿Cuál considera usted que es el mayor reto al cual se enfrentan las empresas “fintech” y de qué manera haría frente ante esta adversidad?</t>
  </si>
  <si>
    <t>Músculo financiero</t>
  </si>
  <si>
    <t>Riesgo crediticio</t>
  </si>
  <si>
    <t>Como visualiza a Colombia en materia de avances tecnológicos, incursión y transformación digital.</t>
  </si>
  <si>
    <t>Proceso de transformacion</t>
  </si>
  <si>
    <t>Seguridad digital</t>
  </si>
  <si>
    <t>Bancas digitales</t>
  </si>
  <si>
    <t>Transferencias en tiempo real</t>
  </si>
  <si>
    <t>Billeteras digitales</t>
  </si>
  <si>
    <t>¿Cuáles son los mayores retos y riesgos al diseñar o desarrollar una solución 100% digital?</t>
  </si>
  <si>
    <t>Cobertura internet</t>
  </si>
  <si>
    <t>Reto - comunicación</t>
  </si>
  <si>
    <t>Reto - estructura costos</t>
  </si>
  <si>
    <t>Multicultural</t>
  </si>
  <si>
    <t>Objetivo comun</t>
  </si>
  <si>
    <t>Personal con conocimiento</t>
  </si>
  <si>
    <t>Reto- Aplicación Amigable</t>
  </si>
  <si>
    <t>Riesgo de Fraude</t>
  </si>
  <si>
    <t>¿Cuál considera es la mayor inversión que se debe presupuestar al desarrollar productos digitales?</t>
  </si>
  <si>
    <t>Comunicación</t>
  </si>
  <si>
    <t>Estructura digital aplicación</t>
  </si>
  <si>
    <t>Equipo de trabajo</t>
  </si>
  <si>
    <t>Aplicación rapida y sencilla</t>
  </si>
  <si>
    <t xml:space="preserve">En su experiencia, ¿Cuáles han sido los modelos de negocio digital exitosos, seguros y con buena aceptación por parte de los usuarios? </t>
  </si>
  <si>
    <t>APP BBVA</t>
  </si>
  <si>
    <t>Aplicaciones orientadas al sector</t>
  </si>
  <si>
    <t>Modelos flexibles</t>
  </si>
  <si>
    <t>ofertas accesibles</t>
  </si>
  <si>
    <t>Ofertas diferentes a las existentes</t>
  </si>
  <si>
    <t>¿Qué recomendación daría si tuviese que desarrollar una solución 100% digital para un sector donde aún existen zonas con baja cobertura del internet, como el sector rural?</t>
  </si>
  <si>
    <t>Canales de acceso</t>
  </si>
  <si>
    <t>Funcionalidades offline</t>
  </si>
  <si>
    <t>Equipo de diseño</t>
  </si>
  <si>
    <t>Comunicación por medios disponibles del cliente</t>
  </si>
  <si>
    <t>¿Qué estrategias y tecnologías recomienda implementar para desarrollar una solución para usuarios no tan digitales y con poco contacto con la tecnología?</t>
  </si>
  <si>
    <t>Campaña informativa</t>
  </si>
  <si>
    <t>Servicio accesible</t>
  </si>
  <si>
    <t>Interfaz de ayuda</t>
  </si>
  <si>
    <t>Información accecible</t>
  </si>
  <si>
    <t>Camilo Andres Guzman</t>
  </si>
  <si>
    <t>Experto técnico - Gerente Factoring BBVA</t>
  </si>
  <si>
    <t>Entrevista 1</t>
  </si>
  <si>
    <t>Victor Sousa</t>
  </si>
  <si>
    <t>Experto técnico - Consultor de técnologia en Mckinsey &amp; Company</t>
  </si>
  <si>
    <t>Entrevista 2</t>
  </si>
  <si>
    <t>ENTREVISTA 3</t>
  </si>
  <si>
    <t>ENTREVISTA 4</t>
  </si>
  <si>
    <t>Radio AM</t>
  </si>
  <si>
    <t>Volantes</t>
  </si>
  <si>
    <t>Propagandas en horarios especificos</t>
  </si>
  <si>
    <t>Mostrarse como un socio</t>
  </si>
  <si>
    <t>Buscar asociarse con campesinos</t>
  </si>
  <si>
    <t>Humanizar el proyecto</t>
  </si>
  <si>
    <t>Apoyar con expertos en el area que se financie</t>
  </si>
  <si>
    <t>Asumir de manera solidaria tanto perdidas como ganancias</t>
  </si>
  <si>
    <t>Cambiar la manera en las que se evalua el riesgo</t>
  </si>
  <si>
    <t>Falta de acceso a la tecnologia</t>
  </si>
  <si>
    <t>Desconocimiento de plataformas</t>
  </si>
  <si>
    <t>Como visibilizar la poblacion sin historial crediticio</t>
  </si>
  <si>
    <t>Sector rural presenta alta informalidad</t>
  </si>
  <si>
    <t>¿Cuál considera que es la mayor dificultad con la que se ha encontrado al momento de acceder a un crédito en el sector financiero?</t>
  </si>
  <si>
    <t>El no haber sido visible para el sector financiero</t>
  </si>
  <si>
    <t>Cumplimiento requisitos del sectos financiero</t>
  </si>
  <si>
    <t>Intereses cercanos a la usura</t>
  </si>
  <si>
    <t>No historial crediticio limita acceso al sector financiero</t>
  </si>
  <si>
    <t>¿Cómo usuario que cambiaría de los procesos que actualmente realizan durante el proceso financiero de otorgamiento de créditos?</t>
  </si>
  <si>
    <t>Humanizar los creditos</t>
  </si>
  <si>
    <t>Reducir la documentacion exigida</t>
  </si>
  <si>
    <t>Velar por el éxito del cliente</t>
  </si>
  <si>
    <t>Hacer un estudio mas profundo de posibilidades economicas</t>
  </si>
  <si>
    <t>No ver a las personas como un numero</t>
  </si>
  <si>
    <t>A parte de la tasa de interés ofrecido por cada una de las entidades de crédito, cuales considera son para usted las razones más relevantes para elegir una u otra entidad crediticia.</t>
  </si>
  <si>
    <t>Desplazarse sitios pago de credito = barrera</t>
  </si>
  <si>
    <t>Procesos más sencillos</t>
  </si>
  <si>
    <t>Disposicion para dar solucion</t>
  </si>
  <si>
    <t>Atencion al cliente</t>
  </si>
  <si>
    <t>Alternativas diferentes a pagos mensuales</t>
  </si>
  <si>
    <t>NOMBRE</t>
  </si>
  <si>
    <t>INTERES</t>
  </si>
  <si>
    <t>SECUENCIA</t>
  </si>
  <si>
    <t>Jeison Javier Fernandez</t>
  </si>
  <si>
    <t>Cliente Potencial - Habitante Mongui Boyaca</t>
  </si>
  <si>
    <t>Entrevista 3</t>
  </si>
  <si>
    <t>Jorge Armado Molina</t>
  </si>
  <si>
    <t>Cliente Potencial - Caficutor corregimiento Zabaletas - Antioquia</t>
  </si>
  <si>
    <t>Entrevista 4</t>
  </si>
  <si>
    <t>Comunicación por whatsapp</t>
  </si>
  <si>
    <t>Emisoras comunitarias y radio local</t>
  </si>
  <si>
    <t>Stand presencial lugares usuales del grupo de interes</t>
  </si>
  <si>
    <t>Diseñar nuevos modelos de riesgo adaptados a la ruralidad</t>
  </si>
  <si>
    <t>Buscar modelos de bancarizacion con mayores niveles de uso</t>
  </si>
  <si>
    <t>Tasas asequibles</t>
  </si>
  <si>
    <t>Nuevos sistemas de mercado de acuerdo al comportamiento del consumidor</t>
  </si>
  <si>
    <t>Comprender el sector para poder atenderlo</t>
  </si>
  <si>
    <t>Dar acceso al sistema crediticio a las personas</t>
  </si>
  <si>
    <t>Se deben desarrollar nuevos modelos de riesgo para dar acceso a las personas</t>
  </si>
  <si>
    <t>El sector se encuentra limitado por centrales de riesgo</t>
  </si>
  <si>
    <t>¿Cuál considera que es la mayor dificultad con la que se han encontrado sus clientes al momento de acceder a un crédito en el sector financiero?</t>
  </si>
  <si>
    <t>No tener historial crediticio</t>
  </si>
  <si>
    <t>No tener como demostrar que no necesita el dinero para poder acceder al sector</t>
  </si>
  <si>
    <t xml:space="preserve">¿Cómo usuario, que cambiaría de los procesos que actualmente se realizan durante el proceso financiero de aprobación de créditos? </t>
  </si>
  <si>
    <t>Acceso</t>
  </si>
  <si>
    <t>Uso eficiente del papel</t>
  </si>
  <si>
    <t>servicios ofrecidos a traves whatsApp</t>
  </si>
  <si>
    <t>Mejorar sistema analisis de riesgo</t>
  </si>
  <si>
    <t>Facilitar acceso y uso del monedero virtual</t>
  </si>
  <si>
    <t>Eliminar el prerquisito de estar inscrito en centrales de riesgo</t>
  </si>
  <si>
    <t>Implementar sistema identificacion de imagenes</t>
  </si>
  <si>
    <t>Eliminar proceso de desplazamiento para firma de documentos - cambio a proceso digital</t>
  </si>
  <si>
    <t>Recaudos digitales con pines de daviplata, nequi, supergiros, pagatodo, etc.</t>
  </si>
  <si>
    <t>Cero Fotocopias requeridas a clientes</t>
  </si>
  <si>
    <t>A parte de la tasa de interés ofrecida por las entidades de crédito, ¿Cuáles considera son para usted las razones más relevantes para elegir una u otra entidad crediticia?</t>
  </si>
  <si>
    <t>Apoyo en la parte tecnica</t>
  </si>
  <si>
    <t>Seguro incluido en los procesos</t>
  </si>
  <si>
    <t>Ausencia de fricciones para acceder al credito</t>
  </si>
  <si>
    <t>Hugo López</t>
  </si>
  <si>
    <t>Aliado Clave - CEO - Cofunder</t>
  </si>
  <si>
    <t>Entrevista 7</t>
  </si>
  <si>
    <t>Menores de 40 años, Redes sociales - Uso de Internet</t>
  </si>
  <si>
    <t>Mayores de 40 años, Radio Local y persona persona</t>
  </si>
  <si>
    <t>Agilidad en el desembolso</t>
  </si>
  <si>
    <t>Servicios no financieros, como valor agregado</t>
  </si>
  <si>
    <t>Reducción formalización documental</t>
  </si>
  <si>
    <t>Falta de acceso a la digitalización en la ruralidad</t>
  </si>
  <si>
    <t>Conocimiento digital</t>
  </si>
  <si>
    <t>¿Qué fue lo más difícil a lo que se enfrentaron para lograr poner en marcha su emprendimiento y poder establecerse en el mercado?</t>
  </si>
  <si>
    <t>Entrar a zonas donde el uso de tecnologías digitales</t>
  </si>
  <si>
    <t>Ofrecer capacitación en manejo digital</t>
  </si>
  <si>
    <t>¿En la actualidad de qué manera están influenciando las tecnologías de blockchain, cluod y open banking al sector financiero y esto de qué manera incide en el rumbo de los mercados financieros en el país?</t>
  </si>
  <si>
    <t>Facilita, pero el uso del lenguaje claro en la ruralidad es importante para ganar confianza</t>
  </si>
  <si>
    <t>¿Qué consejo le habría gustado recibir cuando inicio la estrategia de su negocio y que hoy daría a los nuevos emprendedores?</t>
  </si>
  <si>
    <t>Validacion correcta del emprendimiento</t>
  </si>
  <si>
    <t>Análisis de liquidez</t>
  </si>
  <si>
    <t>¿Cuál es el rango de inversión inicial y la estrategia de inversión para poner en marcha un proyecto de estas características?</t>
  </si>
  <si>
    <t>A partir de la meta de colocación</t>
  </si>
  <si>
    <t>Flujo de pagos, quincenal - mensual</t>
  </si>
  <si>
    <t>200 a 250 millones</t>
  </si>
  <si>
    <t>Otras datos</t>
  </si>
  <si>
    <t>Vr de colocación</t>
  </si>
  <si>
    <t>SMMLV</t>
  </si>
  <si>
    <t>Perfil de tendero y mercado informal</t>
  </si>
  <si>
    <t>Relevo generacional</t>
  </si>
  <si>
    <t>Joven emprendedor rural</t>
  </si>
  <si>
    <t>Uso de App</t>
  </si>
  <si>
    <t>1o%</t>
  </si>
  <si>
    <t>Lleva un 1 año</t>
  </si>
  <si>
    <t>Apoyo presencial</t>
  </si>
  <si>
    <t>Lida Godoy</t>
  </si>
  <si>
    <t xml:space="preserve">empresario - </t>
  </si>
  <si>
    <t>Entrevista 5</t>
  </si>
  <si>
    <t>Uso de redes sociales</t>
  </si>
  <si>
    <t>Cuñas o capsulas educativas</t>
  </si>
  <si>
    <t>Educacion financiera</t>
  </si>
  <si>
    <t>Radio comunitaria</t>
  </si>
  <si>
    <t>Relacion directa con actores que ya atienden el sector</t>
  </si>
  <si>
    <t>Establecer alianzas con cooperativas</t>
  </si>
  <si>
    <t>Establecer alianzas con asociaciones</t>
  </si>
  <si>
    <t>Establecer relaciones de confianza con el sector</t>
  </si>
  <si>
    <t>Ganar terreno a prestamistas y gota a gota</t>
  </si>
  <si>
    <t>Capacitacion productos y servicios ofrecidos</t>
  </si>
  <si>
    <t>Acompañamiento con el fin de reducir riesgos</t>
  </si>
  <si>
    <t>Capacitacion reduccion riesgos frente a entidades crediticias</t>
  </si>
  <si>
    <t>Generar mecanismos innovadores para solventar necesidades</t>
  </si>
  <si>
    <t>Inclusión financiera</t>
  </si>
  <si>
    <t>Educación financiera</t>
  </si>
  <si>
    <t>¿Considera usted que esta Fintech solo debería considerar a aquellos productores que operan bajo principios de sostenibilidad?</t>
  </si>
  <si>
    <t>Si, es la oportudidad de hacer la transicion del sistema de produccion actual el cual resulta insostenible</t>
  </si>
  <si>
    <t>¿Habría algún tipo de condicionamiento a que los clientes adopten principios de sostenibilidad?</t>
  </si>
  <si>
    <t>Estos modelos sostenibles representan una condicion valiosa</t>
  </si>
  <si>
    <t>Reduce el uso de elementos externos</t>
  </si>
  <si>
    <t>Productos son mas valorados por este esfuerzo</t>
  </si>
  <si>
    <t>Reduce los gastos del productor</t>
  </si>
  <si>
    <t>Orienta al productor a modelos sustentables</t>
  </si>
  <si>
    <t>¿Qué factores complementarios debería considerar esta Fintech para reducir su riesgo de cartera?</t>
  </si>
  <si>
    <t>Implementacion de buenas practicas y enfoques de sostenibilidad = ingresos estables &lt; riesgo</t>
  </si>
  <si>
    <t>Vincular grupos organizados como asociaciones para control comunitario</t>
  </si>
  <si>
    <t>Facilitar el acceso de los productores a las mesas agroclimaticas</t>
  </si>
  <si>
    <t>Establecer esquemas de pagos por servicios ambietales por parte de oficinas verdes</t>
  </si>
  <si>
    <t>Fintech debe garantizar fortalecimiento cadenas de valor productos sector rural</t>
  </si>
  <si>
    <t>Cesar Garay</t>
  </si>
  <si>
    <t>Experto en sostenibilidad - Coordinador de proyecto Territorios Verdes Climáticamente Inteligentes.  Fondo Acción</t>
  </si>
  <si>
    <t>Entrevista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</si>
</sst>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Calibri"/>
      <family val="2"/>
      <scheme val="minor"/>
    </font>
    <font>
      <sz val="14"/>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indexed="64"/>
      </top>
      <bottom style="medium">
        <color rgb="FF000000"/>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s>
  <cellStyleXfs count="2">
    <xf numFmtId="0" fontId="0" fillId="0" borderId="0"/>
    <xf numFmtId="9" fontId="2" fillId="0" borderId="0" applyFont="0" applyFill="0" applyBorder="0" applyAlignment="0" applyProtection="0"/>
  </cellStyleXfs>
  <cellXfs count="117">
    <xf numFmtId="0" fontId="0" fillId="0" borderId="0" xfId="0"/>
    <xf numFmtId="0" fontId="0" fillId="0" borderId="0" xfId="0"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1" fillId="2" borderId="27" xfId="0" applyFont="1" applyFill="1" applyBorder="1" applyAlignment="1">
      <alignment horizontal="center" vertical="center"/>
    </xf>
    <xf numFmtId="9" fontId="1" fillId="2" borderId="26" xfId="1" applyFont="1" applyFill="1" applyBorder="1" applyAlignment="1">
      <alignment horizontal="center" vertical="center"/>
    </xf>
    <xf numFmtId="9" fontId="0" fillId="0" borderId="7" xfId="1" applyFont="1" applyBorder="1" applyAlignment="1">
      <alignment horizontal="center" vertical="center"/>
    </xf>
    <xf numFmtId="9" fontId="0" fillId="0" borderId="10" xfId="1" applyFont="1" applyBorder="1" applyAlignment="1">
      <alignment horizontal="center" vertical="center"/>
    </xf>
    <xf numFmtId="9" fontId="0" fillId="0" borderId="12" xfId="1" applyFont="1" applyBorder="1" applyAlignment="1">
      <alignment horizontal="center" vertical="center"/>
    </xf>
    <xf numFmtId="9" fontId="0" fillId="0" borderId="19" xfId="1" applyFont="1" applyBorder="1" applyAlignment="1">
      <alignment horizontal="center" vertical="center"/>
    </xf>
    <xf numFmtId="9" fontId="0" fillId="0" borderId="14" xfId="1" applyFont="1" applyBorder="1" applyAlignment="1">
      <alignment horizontal="center" vertical="center"/>
    </xf>
    <xf numFmtId="9" fontId="0" fillId="0" borderId="0" xfId="1" applyFont="1" applyAlignment="1">
      <alignment horizontal="center" vertical="center"/>
    </xf>
    <xf numFmtId="0" fontId="0" fillId="0" borderId="15" xfId="0" applyBorder="1" applyAlignment="1">
      <alignment horizontal="center" vertical="center"/>
    </xf>
    <xf numFmtId="0" fontId="0" fillId="0" borderId="5"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0" xfId="0" applyAlignment="1">
      <alignment vertical="center"/>
    </xf>
    <xf numFmtId="0" fontId="0" fillId="3" borderId="2" xfId="0" applyFill="1" applyBorder="1" applyAlignment="1">
      <alignment horizontal="center" vertical="center" textRotation="90"/>
    </xf>
    <xf numFmtId="0" fontId="0" fillId="3" borderId="3" xfId="0" applyFill="1" applyBorder="1" applyAlignment="1">
      <alignment horizontal="center" vertical="center" textRotation="90"/>
    </xf>
    <xf numFmtId="0" fontId="0" fillId="3" borderId="5" xfId="0" applyFill="1" applyBorder="1" applyAlignment="1">
      <alignment horizontal="center" vertical="center"/>
    </xf>
    <xf numFmtId="0" fontId="0" fillId="3" borderId="28" xfId="0" applyFill="1" applyBorder="1" applyAlignment="1">
      <alignment horizontal="center" vertical="center"/>
    </xf>
    <xf numFmtId="0" fontId="0" fillId="3" borderId="8" xfId="0" applyFill="1" applyBorder="1" applyAlignment="1">
      <alignment horizontal="center" vertical="center"/>
    </xf>
    <xf numFmtId="0" fontId="0" fillId="3" borderId="33" xfId="0" applyFill="1" applyBorder="1" applyAlignment="1">
      <alignment horizontal="center" vertical="center"/>
    </xf>
    <xf numFmtId="0" fontId="1" fillId="2" borderId="3" xfId="0" applyFont="1" applyFill="1" applyBorder="1" applyAlignment="1">
      <alignment horizontal="center" vertical="center"/>
    </xf>
    <xf numFmtId="0" fontId="0" fillId="3" borderId="15" xfId="0" applyFill="1" applyBorder="1" applyAlignment="1">
      <alignment horizontal="center" vertical="center"/>
    </xf>
    <xf numFmtId="0" fontId="0" fillId="3" borderId="29" xfId="0" applyFill="1" applyBorder="1" applyAlignment="1">
      <alignment horizontal="center" vertical="center"/>
    </xf>
    <xf numFmtId="9" fontId="0" fillId="0" borderId="17" xfId="1"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vertical="center"/>
    </xf>
    <xf numFmtId="0" fontId="0" fillId="3" borderId="40" xfId="0" applyFill="1" applyBorder="1" applyAlignment="1">
      <alignment horizontal="center" vertical="center"/>
    </xf>
    <xf numFmtId="0" fontId="0" fillId="3" borderId="41" xfId="0" applyFill="1" applyBorder="1" applyAlignment="1">
      <alignment horizontal="center" vertical="center"/>
    </xf>
    <xf numFmtId="0" fontId="1" fillId="2" borderId="42" xfId="0" applyFont="1" applyFill="1" applyBorder="1" applyAlignment="1">
      <alignment horizontal="center" vertical="center"/>
    </xf>
    <xf numFmtId="9" fontId="1" fillId="2" borderId="20" xfId="1" applyFont="1" applyFill="1" applyBorder="1" applyAlignment="1">
      <alignment horizontal="center" vertical="center"/>
    </xf>
    <xf numFmtId="0" fontId="0" fillId="3" borderId="11" xfId="0" applyFill="1" applyBorder="1" applyAlignment="1">
      <alignment horizontal="center" vertical="center"/>
    </xf>
    <xf numFmtId="0" fontId="0" fillId="3" borderId="43" xfId="0" applyFill="1" applyBorder="1" applyAlignment="1">
      <alignment horizontal="center" vertical="center"/>
    </xf>
    <xf numFmtId="9" fontId="1" fillId="2" borderId="4" xfId="1" applyFont="1" applyFill="1" applyBorder="1" applyAlignment="1">
      <alignment horizontal="center" vertical="center"/>
    </xf>
    <xf numFmtId="0" fontId="1" fillId="2" borderId="39" xfId="0" applyFont="1" applyFill="1" applyBorder="1" applyAlignment="1">
      <alignment horizontal="center" vertical="center"/>
    </xf>
    <xf numFmtId="0" fontId="0" fillId="0" borderId="10" xfId="0" applyBorder="1" applyAlignment="1">
      <alignment horizontal="center" vertical="center" wrapText="1"/>
    </xf>
    <xf numFmtId="0" fontId="0" fillId="3" borderId="0" xfId="0" applyFill="1" applyAlignment="1">
      <alignment horizontal="center" vertical="center"/>
    </xf>
    <xf numFmtId="0" fontId="0" fillId="0" borderId="17" xfId="0" applyBorder="1" applyAlignment="1">
      <alignment horizontal="center" vertical="center" wrapText="1"/>
    </xf>
    <xf numFmtId="0" fontId="0" fillId="0" borderId="7" xfId="0"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xf>
    <xf numFmtId="0" fontId="3" fillId="0" borderId="0" xfId="0" applyFont="1"/>
    <xf numFmtId="0" fontId="0" fillId="0" borderId="1" xfId="0" applyBorder="1" applyAlignment="1">
      <alignment vertical="center" wrapText="1"/>
    </xf>
    <xf numFmtId="0" fontId="0" fillId="0" borderId="1" xfId="0" applyBorder="1" applyAlignment="1">
      <alignment horizontal="left" vertical="center"/>
    </xf>
    <xf numFmtId="0" fontId="0" fillId="0" borderId="1" xfId="0" applyBorder="1" applyAlignment="1">
      <alignment horizontal="center" vertical="center" wrapText="1"/>
    </xf>
    <xf numFmtId="0" fontId="0" fillId="3" borderId="44" xfId="0" applyFill="1" applyBorder="1" applyAlignment="1">
      <alignment horizontal="center" vertical="center"/>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0" fillId="3" borderId="49" xfId="0" applyFill="1" applyBorder="1" applyAlignment="1">
      <alignment horizontal="center" vertical="center"/>
    </xf>
    <xf numFmtId="0" fontId="0" fillId="3" borderId="50" xfId="0" applyFill="1" applyBorder="1" applyAlignment="1">
      <alignment horizontal="center" vertical="center"/>
    </xf>
    <xf numFmtId="0" fontId="0" fillId="3" borderId="51" xfId="0"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wrapText="1"/>
    </xf>
    <xf numFmtId="0" fontId="0" fillId="0" borderId="52"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3" borderId="18" xfId="0" applyFill="1" applyBorder="1" applyAlignment="1">
      <alignment horizontal="center" vertical="center"/>
    </xf>
    <xf numFmtId="0" fontId="0" fillId="0" borderId="29" xfId="0" applyBorder="1" applyAlignment="1">
      <alignment horizontal="center" vertical="center" wrapText="1"/>
    </xf>
    <xf numFmtId="0" fontId="0" fillId="0" borderId="47" xfId="0" applyBorder="1" applyAlignment="1">
      <alignment horizontal="center" vertical="center"/>
    </xf>
    <xf numFmtId="0" fontId="0" fillId="0" borderId="47" xfId="0" applyBorder="1" applyAlignment="1">
      <alignment vertical="center"/>
    </xf>
    <xf numFmtId="9" fontId="0" fillId="0" borderId="47" xfId="1" applyFont="1" applyBorder="1" applyAlignment="1">
      <alignment horizontal="center" vertical="center"/>
    </xf>
    <xf numFmtId="0" fontId="0" fillId="0" borderId="47" xfId="0" applyBorder="1"/>
    <xf numFmtId="0" fontId="0" fillId="0" borderId="54" xfId="0" applyBorder="1" applyAlignment="1">
      <alignment horizontal="center" vertical="center"/>
    </xf>
    <xf numFmtId="0" fontId="0" fillId="0" borderId="55" xfId="0" applyBorder="1" applyAlignment="1">
      <alignment horizontal="center" vertical="center"/>
    </xf>
    <xf numFmtId="0" fontId="0" fillId="0" borderId="54" xfId="0" applyBorder="1" applyAlignment="1">
      <alignment vertical="center"/>
    </xf>
    <xf numFmtId="9" fontId="0" fillId="0" borderId="54" xfId="1" applyFont="1" applyBorder="1" applyAlignment="1">
      <alignment horizontal="center" vertical="center"/>
    </xf>
    <xf numFmtId="0" fontId="0" fillId="0" borderId="54" xfId="0" applyBorder="1"/>
    <xf numFmtId="9" fontId="0" fillId="0" borderId="54" xfId="0" applyNumberFormat="1" applyBorder="1" applyAlignment="1">
      <alignment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vertical="center" wrapText="1"/>
    </xf>
    <xf numFmtId="0" fontId="0" fillId="0" borderId="16" xfId="0" applyBorder="1" applyAlignment="1">
      <alignment vertical="center" wrapText="1"/>
    </xf>
    <xf numFmtId="0" fontId="0" fillId="0" borderId="9" xfId="0" applyBorder="1" applyAlignment="1">
      <alignment vertical="center" wrapText="1"/>
    </xf>
    <xf numFmtId="0" fontId="0" fillId="0" borderId="31" xfId="0" applyBorder="1" applyAlignment="1">
      <alignment vertical="center" wrapText="1"/>
    </xf>
    <xf numFmtId="0" fontId="0" fillId="0" borderId="35" xfId="0" applyBorder="1" applyAlignment="1">
      <alignment vertical="center" wrapText="1"/>
    </xf>
    <xf numFmtId="0" fontId="0" fillId="0" borderId="32" xfId="0" applyBorder="1" applyAlignment="1">
      <alignment vertical="center" wrapText="1"/>
    </xf>
    <xf numFmtId="0" fontId="0" fillId="0" borderId="1" xfId="0" applyBorder="1" applyAlignment="1">
      <alignment horizontal="center" vertical="center" wrapText="1"/>
    </xf>
    <xf numFmtId="0" fontId="0" fillId="0" borderId="20" xfId="0" applyBorder="1" applyAlignment="1">
      <alignment vertical="center" wrapText="1"/>
    </xf>
    <xf numFmtId="0" fontId="0" fillId="0" borderId="30" xfId="0" applyBorder="1" applyAlignment="1">
      <alignment vertical="center" wrapText="1"/>
    </xf>
    <xf numFmtId="0" fontId="0" fillId="0" borderId="23" xfId="0" applyBorder="1" applyAlignment="1">
      <alignment vertical="center" wrapText="1"/>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5" xfId="0" applyBorder="1" applyAlignment="1">
      <alignment vertical="center" wrapText="1"/>
    </xf>
    <xf numFmtId="0" fontId="0" fillId="0" borderId="22"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4" xfId="0" applyBorder="1" applyAlignment="1">
      <alignment vertical="center" wrapText="1"/>
    </xf>
    <xf numFmtId="0" fontId="0" fillId="0" borderId="36" xfId="0" applyBorder="1" applyAlignment="1">
      <alignment vertical="center" wrapText="1"/>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wrapText="1"/>
    </xf>
    <xf numFmtId="0" fontId="0" fillId="0" borderId="53" xfId="0" applyBorder="1" applyAlignment="1">
      <alignment horizontal="center" vertical="center" wrapText="1"/>
    </xf>
    <xf numFmtId="0" fontId="0" fillId="3" borderId="34" xfId="0" applyFill="1" applyBorder="1" applyAlignment="1">
      <alignment horizontal="center" vertical="center"/>
    </xf>
    <xf numFmtId="0" fontId="0" fillId="3" borderId="36" xfId="0" applyFill="1" applyBorder="1" applyAlignment="1">
      <alignment horizontal="center" vertical="center"/>
    </xf>
    <xf numFmtId="9" fontId="0" fillId="0" borderId="26" xfId="1" applyFont="1" applyBorder="1" applyAlignment="1">
      <alignment horizontal="center" vertical="center"/>
    </xf>
    <xf numFmtId="9" fontId="0" fillId="0" borderId="53" xfId="1" applyFont="1" applyBorder="1" applyAlignment="1">
      <alignment horizontal="center" vertical="center"/>
    </xf>
    <xf numFmtId="0" fontId="0" fillId="0" borderId="54" xfId="0" applyBorder="1" applyAlignment="1">
      <alignment horizontal="center" vertical="center"/>
    </xf>
    <xf numFmtId="0" fontId="0" fillId="0" borderId="56" xfId="0" applyBorder="1" applyAlignment="1">
      <alignment horizontal="center" vertical="center"/>
    </xf>
    <xf numFmtId="0" fontId="0" fillId="0" borderId="11" xfId="0" applyBorder="1" applyAlignment="1">
      <alignment horizontal="center" vertical="center"/>
    </xf>
    <xf numFmtId="0" fontId="0" fillId="0" borderId="48" xfId="0" applyBorder="1" applyAlignment="1">
      <alignment vertical="center" wrapText="1"/>
    </xf>
    <xf numFmtId="0" fontId="0" fillId="0" borderId="13" xfId="0" applyBorder="1" applyAlignment="1">
      <alignment horizontal="center" vertical="center"/>
    </xf>
    <xf numFmtId="0" fontId="0" fillId="0" borderId="1" xfId="0" applyBorder="1" applyAlignment="1">
      <alignment vertical="center" wrapText="1"/>
    </xf>
    <xf numFmtId="0" fontId="0" fillId="0" borderId="18" xfId="0" applyBorder="1" applyAlignment="1">
      <alignment horizontal="center" vertical="center"/>
    </xf>
    <xf numFmtId="0" fontId="0" fillId="0" borderId="47" xfId="0" applyBorder="1" applyAlignment="1">
      <alignment vertical="center" wrapText="1"/>
    </xf>
  </cellXfs>
  <cellStyles count="2">
    <cellStyle name="Normal" xfId="0" builtinId="0"/>
    <cellStyle name="Porcentaje" xfId="1" builtinId="5"/>
  </cellStyles>
  <dxfs count="0"/>
  <tableStyles count="0" defaultTableStyle="TableStyleMedium2" defaultPivotStyle="PivotStyleLight16"/>
  <colors>
    <mruColors>
      <color rgb="FFCCCCFF"/>
      <color rgb="FFCCFFCC"/>
      <color rgb="FFFFCCCC"/>
      <color rgb="FF99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TACTICAS DE MARKETING</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128004398453194E-2"/>
          <c:y val="0.20508952749951373"/>
          <c:w val="0.89247799403720829"/>
          <c:h val="0.51304248877648084"/>
        </c:manualLayout>
      </c:layout>
      <c:pie3DChart>
        <c:varyColors val="1"/>
        <c:ser>
          <c:idx val="0"/>
          <c:order val="0"/>
          <c:tx>
            <c:v>GENERO ENTREVISTADOS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455-4AF5-A6B8-4FE1FF9BD0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455-4AF5-A6B8-4FE1FF9BD0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A38-4597-9080-93FA87A3D0E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TECNICO'!$C$2:$C$4</c:f>
              <c:strCache>
                <c:ptCount val="2"/>
                <c:pt idx="0">
                  <c:v>CREDITOS AGILES </c:v>
                </c:pt>
                <c:pt idx="1">
                  <c:v>DESEMBOLSOS EN APLICACIONES</c:v>
                </c:pt>
              </c:strCache>
            </c:strRef>
          </c:cat>
          <c:val>
            <c:numRef>
              <c:f>'EXPERTO TECNICO'!$G$2:$G$4</c:f>
              <c:numCache>
                <c:formatCode>0%</c:formatCode>
                <c:ptCount val="3"/>
                <c:pt idx="0">
                  <c:v>0.5</c:v>
                </c:pt>
                <c:pt idx="1">
                  <c:v>0.5</c:v>
                </c:pt>
                <c:pt idx="2">
                  <c:v>0</c:v>
                </c:pt>
              </c:numCache>
            </c:numRef>
          </c:val>
          <c:extLst>
            <c:ext xmlns:c16="http://schemas.microsoft.com/office/drawing/2014/chart" uri="{C3380CC4-5D6E-409C-BE32-E72D297353CC}">
              <c16:uniqueId val="{00000000-68B8-4E18-83BE-86F0DB4C6489}"/>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2189793513119493E-2"/>
          <c:y val="0.78020232323623007"/>
          <c:w val="0.9397133464113836"/>
          <c:h val="0.219797676763769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ESTRATEGIAS Y TECNOLOGIAS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explosion val="1"/>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53C-4BED-8871-394B72C30583}"/>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053C-4BED-8871-394B72C3058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TECNICO'!$C$38:$C$41</c:f>
              <c:strCache>
                <c:ptCount val="4"/>
                <c:pt idx="0">
                  <c:v>Campaña informativa</c:v>
                </c:pt>
                <c:pt idx="1">
                  <c:v>Servicio accesible</c:v>
                </c:pt>
                <c:pt idx="2">
                  <c:v>Interfaz de ayuda</c:v>
                </c:pt>
                <c:pt idx="3">
                  <c:v>Información accecible</c:v>
                </c:pt>
              </c:strCache>
            </c:strRef>
          </c:cat>
          <c:val>
            <c:numRef>
              <c:f>'EXPERTO TECNICO'!$F$38:$F$41</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424133980624736E-2"/>
          <c:y val="0.85830707926116878"/>
          <c:w val="0.90047683828670444"/>
          <c:h val="9.846347219022352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TACTICAS DE MARKETING</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128004398453194E-2"/>
          <c:y val="0.20508952749951373"/>
          <c:w val="0.89247799403720829"/>
          <c:h val="0.51304248877648084"/>
        </c:manualLayout>
      </c:layout>
      <c:pie3DChart>
        <c:varyColors val="1"/>
        <c:ser>
          <c:idx val="0"/>
          <c:order val="0"/>
          <c:tx>
            <c:v>GENERO ENTREVISTADOS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455-4AF5-A6B8-4FE1FF9BD0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455-4AF5-A6B8-4FE1FF9BD0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507-404F-A533-D8C2041526E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POTENCIALES'!$C$2:$C$4</c:f>
              <c:strCache>
                <c:ptCount val="3"/>
                <c:pt idx="0">
                  <c:v>Radio AM</c:v>
                </c:pt>
                <c:pt idx="1">
                  <c:v>Volantes</c:v>
                </c:pt>
                <c:pt idx="2">
                  <c:v>Propagandas en horarios especificos</c:v>
                </c:pt>
              </c:strCache>
            </c:strRef>
          </c:cat>
          <c:val>
            <c:numRef>
              <c:f>'CLIENTES POTENCIALES'!$G$2:$G$4</c:f>
              <c:numCache>
                <c:formatCode>0%</c:formatCode>
                <c:ptCount val="3"/>
                <c:pt idx="0">
                  <c:v>0.4</c:v>
                </c:pt>
                <c:pt idx="1">
                  <c:v>0.66666666666666663</c:v>
                </c:pt>
                <c:pt idx="2">
                  <c:v>0.2</c:v>
                </c:pt>
              </c:numCache>
            </c:numRef>
          </c:val>
          <c:extLst>
            <c:ext xmlns:c16="http://schemas.microsoft.com/office/drawing/2014/chart" uri="{C3380CC4-5D6E-409C-BE32-E72D297353CC}">
              <c16:uniqueId val="{00000000-68B8-4E18-83BE-86F0DB4C6489}"/>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4003926637874359E-2"/>
          <c:y val="0.78020232323623007"/>
          <c:w val="0.94789921328662874"/>
          <c:h val="0.219797676763769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CAMINO CREDITOS RURALES</a:t>
            </a:r>
          </a:p>
        </c:rich>
      </c:tx>
      <c:layout>
        <c:manualLayout>
          <c:xMode val="edge"/>
          <c:yMode val="edge"/>
          <c:x val="0.1702673513688665"/>
          <c:y val="2.21135732353063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099480996775666E-2"/>
          <c:y val="0.22488645630490364"/>
          <c:w val="0.9209401061607877"/>
          <c:h val="0.5002121417025314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B03-47A4-8255-B9E39DFFA3D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B03-47A4-8255-B9E39DFFA3D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CE-4BAE-8BA0-D2CD4EFC96F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5CE-4BAE-8BA0-D2CD4EFC96F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CE-4BAE-8BA0-D2CD4EFC96F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POTENCIALES'!$C$5:$C$9</c:f>
              <c:strCache>
                <c:ptCount val="5"/>
                <c:pt idx="0">
                  <c:v>Mostrarse como un socio</c:v>
                </c:pt>
                <c:pt idx="1">
                  <c:v>Buscar asociarse con campesinos</c:v>
                </c:pt>
                <c:pt idx="2">
                  <c:v>Humanizar el proyecto</c:v>
                </c:pt>
                <c:pt idx="3">
                  <c:v>Apoyar con expertos en el area que se financie</c:v>
                </c:pt>
                <c:pt idx="4">
                  <c:v>Asumir de manera solidaria tanto perdidas como ganancias</c:v>
                </c:pt>
              </c:strCache>
            </c:strRef>
          </c:cat>
          <c:val>
            <c:numRef>
              <c:f>'CLIENTES POTENCIALES'!$G$5:$G$9</c:f>
              <c:numCache>
                <c:formatCode>0%</c:formatCode>
                <c:ptCount val="5"/>
                <c:pt idx="0">
                  <c:v>0.14285714285714285</c:v>
                </c:pt>
                <c:pt idx="1">
                  <c:v>0.2857142857142857</c:v>
                </c:pt>
                <c:pt idx="2">
                  <c:v>0.2857142857142857</c:v>
                </c:pt>
                <c:pt idx="3">
                  <c:v>0.14285714285714285</c:v>
                </c:pt>
                <c:pt idx="4">
                  <c:v>0.14285714285714285</c:v>
                </c:pt>
              </c:numCache>
            </c:numRef>
          </c:val>
          <c:extLst>
            <c:ext xmlns:c16="http://schemas.microsoft.com/office/drawing/2014/chart" uri="{C3380CC4-5D6E-409C-BE32-E72D297353CC}">
              <c16:uniqueId val="{00000000-9F8E-4EB7-8AE2-14BF2B1A3C3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5565206931387314E-2"/>
          <c:y val="0.7454671035257312"/>
          <c:w val="0.96663331824015497"/>
          <c:h val="0.209335395741494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'CLIENTES POTENCIALES'!$D$5:$H$5</c:f>
              <c:strCache>
                <c:ptCount val="1"/>
                <c:pt idx="0">
                  <c:v>1 1 14%</c:v>
                </c:pt>
              </c:strCache>
            </c:strRef>
          </c:tx>
          <c:spPr>
            <a:solidFill>
              <a:schemeClr val="accent1"/>
            </a:solidFill>
            <a:ln>
              <a:noFill/>
            </a:ln>
            <a:effectLst/>
          </c:spPr>
          <c:invertIfNegative val="0"/>
          <c:val>
            <c:numRef>
              <c:f>'EXPERTO TECNICO'!#REF!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0-170B-442D-A250-80B36AD977E1}"/>
            </c:ext>
          </c:extLst>
        </c:ser>
        <c:ser>
          <c:idx val="1"/>
          <c:order val="1"/>
          <c:tx>
            <c:strRef>
              <c:f>'CLIENTES POTENCIALES'!$D$5</c:f>
              <c:strCache>
                <c:ptCount val="1"/>
                <c:pt idx="0">
                  <c:v>1</c:v>
                </c:pt>
              </c:strCache>
            </c:strRef>
          </c:tx>
          <c:spPr>
            <a:solidFill>
              <a:schemeClr val="accent2"/>
            </a:solidFill>
            <a:ln>
              <a:noFill/>
            </a:ln>
            <a:effectLst/>
          </c:spPr>
          <c:invertIfNegative val="0"/>
          <c:val>
            <c:numRef>
              <c:f>'CLIENTES POTENCIALES'!#REF!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1-170B-442D-A250-80B36AD977E1}"/>
            </c:ext>
          </c:extLst>
        </c:ser>
        <c:dLbls>
          <c:showLegendKey val="0"/>
          <c:showVal val="0"/>
          <c:showCatName val="0"/>
          <c:showSerName val="0"/>
          <c:showPercent val="0"/>
          <c:showBubbleSize val="0"/>
        </c:dLbls>
        <c:gapWidth val="219"/>
        <c:overlap val="-27"/>
        <c:axId val="553141656"/>
        <c:axId val="553144792"/>
        <c:extLst>
          <c:ext xmlns:c15="http://schemas.microsoft.com/office/drawing/2012/chart" uri="{02D57815-91ED-43cb-92C2-25804820EDAC}">
            <c15:filteredBarSeries>
              <c15:ser>
                <c:idx val="2"/>
                <c:order val="2"/>
                <c:tx>
                  <c:strRef>
                    <c:extLst>
                      <c:ext uri="{02D57815-91ED-43cb-92C2-25804820EDAC}">
                        <c15:formulaRef>
                          <c15:sqref>'CLIENTES POTENCIALES'!$D$5:$E$5</c15:sqref>
                        </c15:formulaRef>
                      </c:ext>
                    </c:extLst>
                    <c:strCache>
                      <c:ptCount val="1"/>
                      <c:pt idx="0">
                        <c:v>1</c:v>
                      </c:pt>
                    </c:strCache>
                  </c:strRef>
                </c:tx>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70B-442D-A250-80B36AD977E1}"/>
                  </c:ext>
                </c:extLst>
              </c15:ser>
            </c15:filteredBarSeries>
          </c:ext>
        </c:extLst>
      </c:barChart>
      <c:catAx>
        <c:axId val="553141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144792"/>
        <c:crosses val="autoZero"/>
        <c:auto val="1"/>
        <c:lblAlgn val="ctr"/>
        <c:lblOffset val="100"/>
        <c:noMultiLvlLbl val="0"/>
      </c:catAx>
      <c:valAx>
        <c:axId val="553144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141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PROCESOS</a:t>
            </a:r>
            <a:r>
              <a:rPr lang="es-CO" sz="1200" baseline="0"/>
              <a:t> QUE DEBEN CAMBIAR</a:t>
            </a:r>
            <a:endParaRPr lang="es-CO"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A31-4D1B-A04C-D7703F3B6244}"/>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7A31-4D1B-A04C-D7703F3B6244}"/>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7A31-4D1B-A04C-D7703F3B624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POTENCIALES'!$C$19:$C$23</c:f>
              <c:strCache>
                <c:ptCount val="5"/>
                <c:pt idx="0">
                  <c:v>Humanizar los creditos</c:v>
                </c:pt>
                <c:pt idx="1">
                  <c:v>Reducir la documentacion exigida</c:v>
                </c:pt>
                <c:pt idx="2">
                  <c:v>Velar por el éxito del cliente</c:v>
                </c:pt>
                <c:pt idx="3">
                  <c:v>Hacer un estudio mas profundo de posibilidades economicas</c:v>
                </c:pt>
                <c:pt idx="4">
                  <c:v>No ver a las personas como un numero</c:v>
                </c:pt>
              </c:strCache>
            </c:strRef>
          </c:cat>
          <c:val>
            <c:numRef>
              <c:f>'CLIENTES POTENCIALES'!$F$19:$F$23</c:f>
              <c:numCache>
                <c:formatCode>General</c:formatCode>
                <c:ptCount val="5"/>
                <c:pt idx="0">
                  <c:v>1</c:v>
                </c:pt>
                <c:pt idx="1">
                  <c:v>1</c:v>
                </c:pt>
                <c:pt idx="2">
                  <c:v>1</c:v>
                </c:pt>
                <c:pt idx="3">
                  <c:v>2</c:v>
                </c:pt>
                <c:pt idx="4">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3762425065140653E-3"/>
          <c:y val="0.80636699126616496"/>
          <c:w val="0.9828861223738935"/>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a:t>
            </a:r>
            <a:r>
              <a:rPr lang="es-CO" sz="1200" baseline="0"/>
              <a:t> EMPRESAS FINTECH</a:t>
            </a:r>
            <a:endParaRPr lang="es-CO" sz="1200"/>
          </a:p>
        </c:rich>
      </c:tx>
      <c:layout>
        <c:manualLayout>
          <c:xMode val="edge"/>
          <c:yMode val="edge"/>
          <c:x val="0.20305285439290849"/>
          <c:y val="4.78408628288561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494698771011682"/>
          <c:w val="1"/>
          <c:h val="0.5166370678923116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B5-44FD-806B-5903A119283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B5-44FD-806B-5903A119283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3EC-4F3B-8B8E-339863148151}"/>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3EC-4F3B-8B8E-339863148151}"/>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3EC-4F3B-8B8E-33986314815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POTENCIALES'!$C$10:$C$14</c:f>
              <c:strCache>
                <c:ptCount val="5"/>
                <c:pt idx="0">
                  <c:v>Cambiar la manera en las que se evalua el riesgo</c:v>
                </c:pt>
                <c:pt idx="1">
                  <c:v>Falta de acceso a la tecnologia</c:v>
                </c:pt>
                <c:pt idx="2">
                  <c:v>Desconocimiento de plataformas</c:v>
                </c:pt>
                <c:pt idx="3">
                  <c:v>Como visibilizar la poblacion sin historial crediticio</c:v>
                </c:pt>
                <c:pt idx="4">
                  <c:v>Sector rural presenta alta informalidad</c:v>
                </c:pt>
              </c:strCache>
            </c:strRef>
          </c:cat>
          <c:val>
            <c:numRef>
              <c:f>'CLIENTES POTENCIALES'!$G$10:$G$14</c:f>
              <c:numCache>
                <c:formatCode>0%</c:formatCode>
                <c:ptCount val="5"/>
                <c:pt idx="0">
                  <c:v>0.2</c:v>
                </c:pt>
                <c:pt idx="1">
                  <c:v>0.2</c:v>
                </c:pt>
                <c:pt idx="2">
                  <c:v>0.2</c:v>
                </c:pt>
                <c:pt idx="3">
                  <c:v>0.2</c:v>
                </c:pt>
                <c:pt idx="4">
                  <c:v>0.2</c:v>
                </c:pt>
              </c:numCache>
            </c:numRef>
          </c:val>
          <c:extLst>
            <c:ext xmlns:c16="http://schemas.microsoft.com/office/drawing/2014/chart" uri="{C3380CC4-5D6E-409C-BE32-E72D297353CC}">
              <c16:uniqueId val="{00000004-1CB5-44FD-806B-5903A119283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772016515053033E-3"/>
          <c:y val="0.81360796275864522"/>
          <c:w val="0.98380249419377408"/>
          <c:h val="0.141433367357173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DIFICULTADES CREDITOS S. FINANC.</a:t>
            </a:r>
          </a:p>
        </c:rich>
      </c:tx>
      <c:layout>
        <c:manualLayout>
          <c:xMode val="edge"/>
          <c:yMode val="edge"/>
          <c:x val="0.15582621523993653"/>
          <c:y val="4.419907488581710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962756219595989E-2"/>
          <c:y val="0.29107952701377549"/>
          <c:w val="0.91838408283867512"/>
          <c:h val="0.5003410457695571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BA-44A1-8B62-0EAFA8419C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BA-44A1-8B62-0EAFA8419CD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906-48AB-8306-827543157C04}"/>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906-48AB-8306-827543157C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POTENCIALES'!$C$15:$C$18</c:f>
              <c:strCache>
                <c:ptCount val="4"/>
                <c:pt idx="0">
                  <c:v>El no haber sido visible para el sector financiero</c:v>
                </c:pt>
                <c:pt idx="1">
                  <c:v>Cumplimiento requisitos del sectos financiero</c:v>
                </c:pt>
                <c:pt idx="2">
                  <c:v>Intereses cercanos a la usura</c:v>
                </c:pt>
                <c:pt idx="3">
                  <c:v>No historial crediticio limita acceso al sector financiero</c:v>
                </c:pt>
              </c:strCache>
            </c:strRef>
          </c:cat>
          <c:val>
            <c:numRef>
              <c:f>'CLIENTES POTENCIALES'!$G$15:$G$18</c:f>
              <c:numCache>
                <c:formatCode>0%</c:formatCode>
                <c:ptCount val="4"/>
                <c:pt idx="0">
                  <c:v>0.2</c:v>
                </c:pt>
                <c:pt idx="1">
                  <c:v>0.2</c:v>
                </c:pt>
                <c:pt idx="2">
                  <c:v>0.2</c:v>
                </c:pt>
                <c:pt idx="3">
                  <c:v>0.4</c:v>
                </c:pt>
              </c:numCache>
            </c:numRef>
          </c:val>
          <c:extLst>
            <c:ext xmlns:c16="http://schemas.microsoft.com/office/drawing/2014/chart" uri="{C3380CC4-5D6E-409C-BE32-E72D297353CC}">
              <c16:uniqueId val="{00000004-5CBA-44A1-8B62-0EAFA8419CD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6838090620928444E-2"/>
          <c:y val="0.78049611601225799"/>
          <c:w val="0.97459934558176464"/>
          <c:h val="0.175419596218007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RAZONES PARA</a:t>
            </a:r>
            <a:r>
              <a:rPr lang="es-CO" sz="1200" baseline="0"/>
              <a:t> SER ELEGIDOS</a:t>
            </a:r>
            <a:endParaRPr lang="es-CO"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520-45BB-9C52-AD6E8B827A8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4520-45BB-9C52-AD6E8B827A8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4520-45BB-9C52-AD6E8B827A8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'CLIENTES POTENCIALES'!$C$24:$C$28</c:f>
              <c:strCache>
                <c:ptCount val="5"/>
                <c:pt idx="0">
                  <c:v>Desplazarse sitios pago de credito = barrera</c:v>
                </c:pt>
                <c:pt idx="1">
                  <c:v>Procesos más sencillos</c:v>
                </c:pt>
                <c:pt idx="2">
                  <c:v>Disposicion para dar solucion</c:v>
                </c:pt>
                <c:pt idx="3">
                  <c:v>Atencion al cliente</c:v>
                </c:pt>
                <c:pt idx="4">
                  <c:v>Alternativas diferentes a pagos mensuales</c:v>
                </c:pt>
              </c:strCache>
            </c:strRef>
          </c:cat>
          <c:val>
            <c:numRef>
              <c:f>'CLIENTES POTENCIALES'!$F$24:$F$28</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3762425065140653E-3"/>
          <c:y val="0.80636699126616496"/>
          <c:w val="0.98700658657825302"/>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TACTICAS DE MARKETING</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128004398453194E-2"/>
          <c:y val="0.20508952749951373"/>
          <c:w val="0.89247799403720829"/>
          <c:h val="0.51304248877648084"/>
        </c:manualLayout>
      </c:layout>
      <c:pie3DChart>
        <c:varyColors val="1"/>
        <c:ser>
          <c:idx val="0"/>
          <c:order val="0"/>
          <c:tx>
            <c:v>GENERO ENTREVISTADOS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455-4AF5-A6B8-4FE1FF9BD0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455-4AF5-A6B8-4FE1FF9BD0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067-40F7-B569-992A4A0589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CLAVE'!$C$2:$C$4</c:f>
              <c:strCache>
                <c:ptCount val="3"/>
                <c:pt idx="0">
                  <c:v>Comunicación por whatsapp</c:v>
                </c:pt>
                <c:pt idx="1">
                  <c:v>Emisoras comunitarias y radio local</c:v>
                </c:pt>
                <c:pt idx="2">
                  <c:v>Stand presencial lugares usuales del grupo de interes</c:v>
                </c:pt>
              </c:strCache>
            </c:strRef>
          </c:cat>
          <c:val>
            <c:numRef>
              <c:f>'ALIADO CLAVE'!$F$2:$F$4</c:f>
              <c:numCache>
                <c:formatCode>0%</c:formatCode>
                <c:ptCount val="3"/>
                <c:pt idx="0">
                  <c:v>0.33333333333333331</c:v>
                </c:pt>
                <c:pt idx="1">
                  <c:v>0.33333333333333331</c:v>
                </c:pt>
                <c:pt idx="2">
                  <c:v>0.33333333333333331</c:v>
                </c:pt>
              </c:numCache>
            </c:numRef>
          </c:val>
          <c:extLst>
            <c:ext xmlns:c16="http://schemas.microsoft.com/office/drawing/2014/chart" uri="{C3380CC4-5D6E-409C-BE32-E72D297353CC}">
              <c16:uniqueId val="{00000000-68B8-4E18-83BE-86F0DB4C6489}"/>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1725126325006659E-2"/>
          <c:y val="0.76171386520429563"/>
          <c:w val="0.97654974734998679"/>
          <c:h val="0.238286134795704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CAMINO CREDITOS RURALES</a:t>
            </a:r>
          </a:p>
        </c:rich>
      </c:tx>
      <c:layout>
        <c:manualLayout>
          <c:xMode val="edge"/>
          <c:yMode val="edge"/>
          <c:x val="0.1702673513688665"/>
          <c:y val="2.21135732353063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099480996775666E-2"/>
          <c:y val="0.22488645630490364"/>
          <c:w val="0.9209401061607877"/>
          <c:h val="0.5002121417025314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B03-47A4-8255-B9E39DFFA3D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B03-47A4-8255-B9E39DFFA3D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476-4501-ACC6-BF24E011360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476-4501-ACC6-BF24E011360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476-4501-ACC6-BF24E011360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CLAVE'!$C$5:$C$9</c:f>
              <c:strCache>
                <c:ptCount val="5"/>
                <c:pt idx="0">
                  <c:v>Diseñar nuevos modelos de riesgo adaptados a la ruralidad</c:v>
                </c:pt>
                <c:pt idx="1">
                  <c:v>Buscar modelos de bancarizacion con mayores niveles de uso</c:v>
                </c:pt>
                <c:pt idx="2">
                  <c:v>Tasas asequibles</c:v>
                </c:pt>
                <c:pt idx="3">
                  <c:v>Nuevos sistemas de mercado de acuerdo al comportamiento del consumidor</c:v>
                </c:pt>
                <c:pt idx="4">
                  <c:v>Comprender el sector para poder atenderlo</c:v>
                </c:pt>
              </c:strCache>
            </c:strRef>
          </c:cat>
          <c:val>
            <c:numRef>
              <c:f>'ALIADO CLAVE'!$F$5:$F$9</c:f>
              <c:numCache>
                <c:formatCode>0%</c:formatCode>
                <c:ptCount val="5"/>
                <c:pt idx="0">
                  <c:v>0.2</c:v>
                </c:pt>
                <c:pt idx="1">
                  <c:v>0.2</c:v>
                </c:pt>
                <c:pt idx="2">
                  <c:v>0.2</c:v>
                </c:pt>
                <c:pt idx="3">
                  <c:v>0.2</c:v>
                </c:pt>
                <c:pt idx="4">
                  <c:v>0.2</c:v>
                </c:pt>
              </c:numCache>
            </c:numRef>
          </c:val>
          <c:extLst>
            <c:ext xmlns:c16="http://schemas.microsoft.com/office/drawing/2014/chart" uri="{C3380CC4-5D6E-409C-BE32-E72D297353CC}">
              <c16:uniqueId val="{00000000-9F8E-4EB7-8AE2-14BF2B1A3C3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1451184651508949E-3"/>
          <c:y val="0.69278611825810155"/>
          <c:w val="0.97905340670639129"/>
          <c:h val="0.284197794736491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CAMINO CREDITOS RURALES</a:t>
            </a:r>
          </a:p>
        </c:rich>
      </c:tx>
      <c:layout>
        <c:manualLayout>
          <c:xMode val="edge"/>
          <c:yMode val="edge"/>
          <c:x val="0.1702673513688665"/>
          <c:y val="2.21135732353063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099480996775666E-2"/>
          <c:y val="0.15064639305017094"/>
          <c:w val="0.95801624195940971"/>
          <c:h val="0.51974899292888865"/>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B03-47A4-8255-B9E39DFFA3D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B03-47A4-8255-B9E39DFFA3D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E61-42FF-BEF4-58DEDCA3BF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E61-42FF-BEF4-58DEDCA3BF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E61-42FF-BEF4-58DEDCA3BFA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TECNICO'!$C$5:$C$9</c:f>
              <c:strCache>
                <c:ptCount val="5"/>
                <c:pt idx="0">
                  <c:v>Crowdfunding</c:v>
                </c:pt>
                <c:pt idx="1">
                  <c:v>Alianza Finagro</c:v>
                </c:pt>
                <c:pt idx="2">
                  <c:v>Alianzas agremiaciones</c:v>
                </c:pt>
                <c:pt idx="3">
                  <c:v>Alianzas proveedores maquinaria</c:v>
                </c:pt>
                <c:pt idx="4">
                  <c:v>Apalancarse con creditos</c:v>
                </c:pt>
              </c:strCache>
            </c:strRef>
          </c:cat>
          <c:val>
            <c:numRef>
              <c:f>'EXPERTO TECNICO'!$G$5:$G$9</c:f>
              <c:numCache>
                <c:formatCode>0%</c:formatCode>
                <c:ptCount val="5"/>
                <c:pt idx="0">
                  <c:v>0.2</c:v>
                </c:pt>
                <c:pt idx="1">
                  <c:v>0.2</c:v>
                </c:pt>
                <c:pt idx="2">
                  <c:v>0.2</c:v>
                </c:pt>
                <c:pt idx="3">
                  <c:v>0.2</c:v>
                </c:pt>
                <c:pt idx="4">
                  <c:v>0.2</c:v>
                </c:pt>
              </c:numCache>
            </c:numRef>
          </c:val>
          <c:extLst>
            <c:ext xmlns:c16="http://schemas.microsoft.com/office/drawing/2014/chart" uri="{C3380CC4-5D6E-409C-BE32-E72D297353CC}">
              <c16:uniqueId val="{00000000-9F8E-4EB7-8AE2-14BF2B1A3C3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1118212722824093E-2"/>
          <c:y val="0.7454671035257312"/>
          <c:w val="0.97979018045592348"/>
          <c:h val="0.209335395741494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'ALIADO CLAVE'!$D$5:$G$5</c:f>
              <c:strCache>
                <c:ptCount val="1"/>
                <c:pt idx="0">
                  <c:v>1 1 20%</c:v>
                </c:pt>
              </c:strCache>
            </c:strRef>
          </c:tx>
          <c:spPr>
            <a:solidFill>
              <a:schemeClr val="accent1"/>
            </a:solidFill>
            <a:ln>
              <a:noFill/>
            </a:ln>
            <a:effectLst/>
          </c:spPr>
          <c:invertIfNegative val="0"/>
          <c:val>
            <c:numRef>
              <c:f>'EXPERTO TECNICO'!#REF!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0-170B-442D-A250-80B36AD977E1}"/>
            </c:ext>
          </c:extLst>
        </c:ser>
        <c:ser>
          <c:idx val="1"/>
          <c:order val="1"/>
          <c:tx>
            <c:strRef>
              <c:f>'ALIADO CLAVE'!$D$5</c:f>
              <c:strCache>
                <c:ptCount val="1"/>
                <c:pt idx="0">
                  <c:v>1</c:v>
                </c:pt>
              </c:strCache>
            </c:strRef>
          </c:tx>
          <c:spPr>
            <a:solidFill>
              <a:schemeClr val="accent2"/>
            </a:solidFill>
            <a:ln>
              <a:noFill/>
            </a:ln>
            <a:effectLst/>
          </c:spPr>
          <c:invertIfNegative val="0"/>
          <c:val>
            <c:numRef>
              <c:f>'ALIADO CLAVE'!#REF!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1-170B-442D-A250-80B36AD977E1}"/>
            </c:ext>
          </c:extLst>
        </c:ser>
        <c:dLbls>
          <c:showLegendKey val="0"/>
          <c:showVal val="0"/>
          <c:showCatName val="0"/>
          <c:showSerName val="0"/>
          <c:showPercent val="0"/>
          <c:showBubbleSize val="0"/>
        </c:dLbls>
        <c:gapWidth val="219"/>
        <c:overlap val="-27"/>
        <c:axId val="553734624"/>
        <c:axId val="553733056"/>
        <c:extLst>
          <c:ext xmlns:c15="http://schemas.microsoft.com/office/drawing/2012/chart" uri="{02D57815-91ED-43cb-92C2-25804820EDAC}">
            <c15:filteredBarSeries>
              <c15:ser>
                <c:idx val="2"/>
                <c:order val="2"/>
                <c:tx>
                  <c:strRef>
                    <c:extLst>
                      <c:ext uri="{02D57815-91ED-43cb-92C2-25804820EDAC}">
                        <c15:formulaRef>
                          <c15:sqref>'ALIADO CLAVE'!$D$5:$D$5</c15:sqref>
                        </c15:formulaRef>
                      </c:ext>
                    </c:extLst>
                    <c:strCache>
                      <c:ptCount val="1"/>
                      <c:pt idx="0">
                        <c:v>1</c:v>
                      </c:pt>
                    </c:strCache>
                  </c:strRef>
                </c:tx>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70B-442D-A250-80B36AD977E1}"/>
                  </c:ext>
                </c:extLst>
              </c15:ser>
            </c15:filteredBarSeries>
          </c:ext>
        </c:extLst>
      </c:barChart>
      <c:catAx>
        <c:axId val="553734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733056"/>
        <c:crosses val="autoZero"/>
        <c:auto val="1"/>
        <c:lblAlgn val="ctr"/>
        <c:lblOffset val="100"/>
        <c:noMultiLvlLbl val="0"/>
      </c:catAx>
      <c:valAx>
        <c:axId val="55373305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7346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CAMBIOS PROCESO FINANCIERO</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6A-4048-A097-E5B58328B20B}"/>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6A-4048-A097-E5B58328B20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3E72-4EC6-AEA1-D0CE443F4BA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3E72-4EC6-AEA1-D0CE443F4BA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3E72-4EC6-AEA1-D0CE443F4BA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3E72-4EC6-AEA1-D0CE443F4BA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3E72-4EC6-AEA1-D0CE443F4BAF}"/>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3E72-4EC6-AEA1-D0CE443F4BA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CLAVE'!$C$15:$C$24</c:f>
              <c:strCache>
                <c:ptCount val="10"/>
                <c:pt idx="0">
                  <c:v>Acceso</c:v>
                </c:pt>
                <c:pt idx="1">
                  <c:v>Uso eficiente del papel</c:v>
                </c:pt>
                <c:pt idx="2">
                  <c:v>servicios ofrecidos a traves whatsApp</c:v>
                </c:pt>
                <c:pt idx="3">
                  <c:v>Mejorar sistema analisis de riesgo</c:v>
                </c:pt>
                <c:pt idx="4">
                  <c:v>Facilitar acceso y uso del monedero virtual</c:v>
                </c:pt>
                <c:pt idx="5">
                  <c:v>Eliminar el prerquisito de estar inscrito en centrales de riesgo</c:v>
                </c:pt>
                <c:pt idx="6">
                  <c:v>Implementar sistema identificacion de imagenes</c:v>
                </c:pt>
                <c:pt idx="7">
                  <c:v>Eliminar proceso de desplazamiento para firma de documentos - cambio a proceso digital</c:v>
                </c:pt>
                <c:pt idx="8">
                  <c:v>Recaudos digitales con pines de daviplata, nequi, supergiros, pagatodo, etc.</c:v>
                </c:pt>
                <c:pt idx="9">
                  <c:v>Cero Fotocopias requeridas a clientes</c:v>
                </c:pt>
              </c:strCache>
            </c:strRef>
          </c:cat>
          <c:val>
            <c:numRef>
              <c:f>'ALIADO CLAVE'!$E$15:$E$24</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967067108735168E-3"/>
          <c:y val="0.50490105509220562"/>
          <c:w val="0.97876565816953409"/>
          <c:h val="0.47975041774749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a:t>
            </a:r>
            <a:r>
              <a:rPr lang="es-CO" sz="1200" baseline="0"/>
              <a:t> EMPRESAS FINTECH</a:t>
            </a:r>
            <a:endParaRPr lang="es-CO" sz="1200"/>
          </a:p>
        </c:rich>
      </c:tx>
      <c:layout>
        <c:manualLayout>
          <c:xMode val="edge"/>
          <c:yMode val="edge"/>
          <c:x val="0.20305285439290849"/>
          <c:y val="4.78408628288561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3090032572186588E-2"/>
          <c:y val="0.1504689243179918"/>
          <c:w val="0.94209244299867345"/>
          <c:h val="0.4861095461771693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B5-44FD-806B-5903A119283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B5-44FD-806B-5903A119283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63D-4101-83F5-6C7071DBA14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CLAVE'!$C$10:$C$12</c:f>
              <c:strCache>
                <c:ptCount val="3"/>
                <c:pt idx="0">
                  <c:v>Dar acceso al sistema crediticio a las personas</c:v>
                </c:pt>
                <c:pt idx="1">
                  <c:v>Se deben desarrollar nuevos modelos de riesgo para dar acceso a las personas</c:v>
                </c:pt>
                <c:pt idx="2">
                  <c:v>El sector se encuentra limitado por centrales de riesgo</c:v>
                </c:pt>
              </c:strCache>
            </c:strRef>
          </c:cat>
          <c:val>
            <c:numRef>
              <c:f>'ALIADO CLAVE'!$F$10:$F$12</c:f>
              <c:numCache>
                <c:formatCode>0%</c:formatCode>
                <c:ptCount val="3"/>
                <c:pt idx="0">
                  <c:v>0.33333333333333331</c:v>
                </c:pt>
                <c:pt idx="1">
                  <c:v>0.33333333333333331</c:v>
                </c:pt>
                <c:pt idx="2">
                  <c:v>0.33333333333333331</c:v>
                </c:pt>
              </c:numCache>
            </c:numRef>
          </c:val>
          <c:extLst>
            <c:ext xmlns:c16="http://schemas.microsoft.com/office/drawing/2014/chart" uri="{C3380CC4-5D6E-409C-BE32-E72D297353CC}">
              <c16:uniqueId val="{00000004-1CB5-44FD-806B-5903A119283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772016515053033E-3"/>
          <c:y val="0.69531412205403065"/>
          <c:w val="0.98380249419377408"/>
          <c:h val="0.3046858779459693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DIFICULTADES CREDITOS </a:t>
            </a:r>
          </a:p>
        </c:rich>
      </c:tx>
      <c:layout>
        <c:manualLayout>
          <c:xMode val="edge"/>
          <c:yMode val="edge"/>
          <c:x val="0.13927516159269357"/>
          <c:y val="5.145240870651356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962756219595989E-2"/>
          <c:y val="0.29107952701377549"/>
          <c:w val="0.91838408283867512"/>
          <c:h val="0.5003410457695571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BA-44A1-8B62-0EAFA8419C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BA-44A1-8B62-0EAFA8419C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CLAVE'!$C$13:$C$14</c:f>
              <c:strCache>
                <c:ptCount val="2"/>
                <c:pt idx="0">
                  <c:v>No tener historial crediticio</c:v>
                </c:pt>
                <c:pt idx="1">
                  <c:v>No tener como demostrar que no necesita el dinero para poder acceder al sector</c:v>
                </c:pt>
              </c:strCache>
            </c:strRef>
          </c:cat>
          <c:val>
            <c:numRef>
              <c:f>'ALIADO CLAVE'!$F$13:$F$14</c:f>
              <c:numCache>
                <c:formatCode>0%</c:formatCode>
                <c:ptCount val="2"/>
                <c:pt idx="0">
                  <c:v>0.5</c:v>
                </c:pt>
                <c:pt idx="1">
                  <c:v>0.5</c:v>
                </c:pt>
              </c:numCache>
            </c:numRef>
          </c:val>
          <c:extLst>
            <c:ext xmlns:c16="http://schemas.microsoft.com/office/drawing/2014/chart" uri="{C3380CC4-5D6E-409C-BE32-E72D297353CC}">
              <c16:uniqueId val="{00000004-5CBA-44A1-8B62-0EAFA8419CD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8.5625637973069605E-3"/>
          <c:y val="0.78049611601225799"/>
          <c:w val="0.98701263581719689"/>
          <c:h val="0.211686548606760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ELECCION ENTIDAD CREDITICIA</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explosion val="2"/>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47C3-4D0C-8CE4-9F75A4D624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'ALIADO CLAVE'!$C$25:$C$27</c:f>
              <c:strCache>
                <c:ptCount val="3"/>
                <c:pt idx="0">
                  <c:v>Apoyo en la parte tecnica</c:v>
                </c:pt>
                <c:pt idx="1">
                  <c:v>Seguro incluido en los procesos</c:v>
                </c:pt>
                <c:pt idx="2">
                  <c:v>Ausencia de fricciones para acceder al credito</c:v>
                </c:pt>
              </c:strCache>
            </c:strRef>
          </c:cat>
          <c:val>
            <c:numRef>
              <c:f>'ALIADO CLAVE'!$E$25:$E$27</c:f>
              <c:numCache>
                <c:formatCode>General</c:formatCode>
                <c:ptCount val="3"/>
                <c:pt idx="0">
                  <c:v>1</c:v>
                </c:pt>
                <c:pt idx="1">
                  <c:v>1</c:v>
                </c:pt>
                <c:pt idx="2">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967067108735168E-3"/>
          <c:y val="0.80636699126616496"/>
          <c:w val="0.9828861223738935"/>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TACTICAS DE MARKETING</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128004398453194E-2"/>
          <c:y val="0.20508952749951373"/>
          <c:w val="0.89247799403720829"/>
          <c:h val="0.51304248877648084"/>
        </c:manualLayout>
      </c:layout>
      <c:pie3DChart>
        <c:varyColors val="1"/>
        <c:ser>
          <c:idx val="0"/>
          <c:order val="0"/>
          <c:tx>
            <c:v>GENERO ENTREVISTADOS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455-4AF5-A6B8-4FE1FF9BD0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455-4AF5-A6B8-4FE1FF9BD04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EMPRESARIO!$C$2:$C$3</c:f>
              <c:strCache>
                <c:ptCount val="2"/>
                <c:pt idx="0">
                  <c:v>Menores de 40 años, Redes sociales - Uso de Internet</c:v>
                </c:pt>
                <c:pt idx="1">
                  <c:v>Mayores de 40 años, Radio Local y persona persona</c:v>
                </c:pt>
              </c:strCache>
            </c:strRef>
          </c:cat>
          <c:val>
            <c:numRef>
              <c:f>EMPRESARIO!$F$2:$F$3</c:f>
              <c:numCache>
                <c:formatCode>0%</c:formatCode>
                <c:ptCount val="2"/>
                <c:pt idx="0">
                  <c:v>0.5</c:v>
                </c:pt>
                <c:pt idx="1">
                  <c:v>0.5</c:v>
                </c:pt>
              </c:numCache>
            </c:numRef>
          </c:val>
          <c:extLst>
            <c:ext xmlns:c16="http://schemas.microsoft.com/office/drawing/2014/chart" uri="{C3380CC4-5D6E-409C-BE32-E72D297353CC}">
              <c16:uniqueId val="{00000000-68B8-4E18-83BE-86F0DB4C6489}"/>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9910993200251789E-2"/>
          <c:y val="0.78020232323623007"/>
          <c:w val="0.96427094703711902"/>
          <c:h val="0.2197976767637699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CAMINO CREDITOS RURALES</a:t>
            </a:r>
          </a:p>
        </c:rich>
      </c:tx>
      <c:layout>
        <c:manualLayout>
          <c:xMode val="edge"/>
          <c:yMode val="edge"/>
          <c:x val="0.1702673513688665"/>
          <c:y val="2.21135732353063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099480996775666E-2"/>
          <c:y val="0.22488645630490364"/>
          <c:w val="0.9209401061607877"/>
          <c:h val="0.5002121417025314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B03-47A4-8255-B9E39DFFA3D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B03-47A4-8255-B9E39DFFA3D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9FE-44F6-AAAA-3753831C739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EMPRESARIO!$C$4:$C$6</c:f>
              <c:strCache>
                <c:ptCount val="3"/>
                <c:pt idx="0">
                  <c:v>Agilidad en el desembolso</c:v>
                </c:pt>
                <c:pt idx="1">
                  <c:v>Servicios no financieros, como valor agregado</c:v>
                </c:pt>
                <c:pt idx="2">
                  <c:v>Reducción formalización documental</c:v>
                </c:pt>
              </c:strCache>
            </c:strRef>
          </c:cat>
          <c:val>
            <c:numRef>
              <c:f>EMPRESARIO!$F$4:$F$6</c:f>
              <c:numCache>
                <c:formatCode>0%</c:formatCode>
                <c:ptCount val="3"/>
                <c:pt idx="0">
                  <c:v>0.33333333333333331</c:v>
                </c:pt>
                <c:pt idx="1">
                  <c:v>0.33333333333333331</c:v>
                </c:pt>
                <c:pt idx="2">
                  <c:v>0.33333333333333331</c:v>
                </c:pt>
              </c:numCache>
            </c:numRef>
          </c:val>
          <c:extLst>
            <c:ext xmlns:c16="http://schemas.microsoft.com/office/drawing/2014/chart" uri="{C3380CC4-5D6E-409C-BE32-E72D297353CC}">
              <c16:uniqueId val="{00000000-9F8E-4EB7-8AE2-14BF2B1A3C3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8514795389636E-3"/>
          <c:y val="0.7454671035257312"/>
          <c:w val="0.99147349517262784"/>
          <c:h val="0.209335395741494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EMPRESARIO!$D$4:$G$4</c:f>
              <c:strCache>
                <c:ptCount val="1"/>
                <c:pt idx="0">
                  <c:v>1 1 33%</c:v>
                </c:pt>
              </c:strCache>
            </c:strRef>
          </c:tx>
          <c:spPr>
            <a:solidFill>
              <a:schemeClr val="accent1"/>
            </a:solidFill>
            <a:ln>
              <a:noFill/>
            </a:ln>
            <a:effectLst/>
          </c:spPr>
          <c:invertIfNegative val="0"/>
          <c:val>
            <c:numRef>
              <c:f>'EXPERTO TECNICO'!#REF!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0-170B-442D-A250-80B36AD977E1}"/>
            </c:ext>
          </c:extLst>
        </c:ser>
        <c:ser>
          <c:idx val="1"/>
          <c:order val="1"/>
          <c:tx>
            <c:strRef>
              <c:f>EMPRESARIO!$D$4</c:f>
              <c:strCache>
                <c:ptCount val="1"/>
                <c:pt idx="0">
                  <c:v>1</c:v>
                </c:pt>
              </c:strCache>
            </c:strRef>
          </c:tx>
          <c:spPr>
            <a:solidFill>
              <a:schemeClr val="accent2"/>
            </a:solidFill>
            <a:ln>
              <a:noFill/>
            </a:ln>
            <a:effectLst/>
          </c:spPr>
          <c:invertIfNegative val="0"/>
          <c:val>
            <c:numRef>
              <c:f>EMPRESARIO!#REF!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1-170B-442D-A250-80B36AD977E1}"/>
            </c:ext>
          </c:extLst>
        </c:ser>
        <c:dLbls>
          <c:showLegendKey val="0"/>
          <c:showVal val="0"/>
          <c:showCatName val="0"/>
          <c:showSerName val="0"/>
          <c:showPercent val="0"/>
          <c:showBubbleSize val="0"/>
        </c:dLbls>
        <c:gapWidth val="219"/>
        <c:overlap val="-27"/>
        <c:axId val="553737368"/>
        <c:axId val="553729920"/>
        <c:extLst>
          <c:ext xmlns:c15="http://schemas.microsoft.com/office/drawing/2012/chart" uri="{02D57815-91ED-43cb-92C2-25804820EDAC}">
            <c15:filteredBarSeries>
              <c15:ser>
                <c:idx val="2"/>
                <c:order val="2"/>
                <c:tx>
                  <c:strRef>
                    <c:extLst>
                      <c:ext uri="{02D57815-91ED-43cb-92C2-25804820EDAC}">
                        <c15:formulaRef>
                          <c15:sqref>EMPRESARIO!$D$4:$D$4</c15:sqref>
                        </c15:formulaRef>
                      </c:ext>
                    </c:extLst>
                    <c:strCache>
                      <c:ptCount val="1"/>
                      <c:pt idx="0">
                        <c:v>1</c:v>
                      </c:pt>
                    </c:strCache>
                  </c:strRef>
                </c:tx>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70B-442D-A250-80B36AD977E1}"/>
                  </c:ext>
                </c:extLst>
              </c15:ser>
            </c15:filteredBarSeries>
          </c:ext>
        </c:extLst>
      </c:barChart>
      <c:catAx>
        <c:axId val="553737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729920"/>
        <c:crosses val="autoZero"/>
        <c:auto val="1"/>
        <c:lblAlgn val="ctr"/>
        <c:lblOffset val="100"/>
        <c:noMultiLvlLbl val="0"/>
      </c:catAx>
      <c:valAx>
        <c:axId val="553729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737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RUMBO MERCADOS FINANCIEROS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EMPRESARIO!$C$11:$C$12</c:f>
              <c:strCache>
                <c:ptCount val="1"/>
                <c:pt idx="0">
                  <c:v>Facilita, pero el uso del lenguaje claro en la ruralidad es importante para ganar confianza</c:v>
                </c:pt>
              </c:strCache>
            </c:strRef>
          </c:cat>
          <c:val>
            <c:numRef>
              <c:f>EMPRESARIO!$E$11:$E$12</c:f>
              <c:numCache>
                <c:formatCode>General</c:formatCode>
                <c:ptCount val="2"/>
                <c:pt idx="0">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0617170915232968E-2"/>
          <c:y val="0.80636699126616496"/>
          <c:w val="0.97464519396517457"/>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a:t>
            </a:r>
            <a:r>
              <a:rPr lang="es-CO" sz="1200" baseline="0"/>
              <a:t> EMPRESAS FINTECH</a:t>
            </a:r>
            <a:endParaRPr lang="es-CO" sz="1200"/>
          </a:p>
        </c:rich>
      </c:tx>
      <c:layout>
        <c:manualLayout>
          <c:xMode val="edge"/>
          <c:yMode val="edge"/>
          <c:x val="0.20305285439290849"/>
          <c:y val="4.78408628288561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494698771011682"/>
          <c:w val="1"/>
          <c:h val="0.5166370678923116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B5-44FD-806B-5903A119283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B5-44FD-806B-5903A119283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EMPRESARIO!$C$7:$C$8</c:f>
              <c:strCache>
                <c:ptCount val="2"/>
                <c:pt idx="0">
                  <c:v>Falta de acceso a la digitalización en la ruralidad</c:v>
                </c:pt>
                <c:pt idx="1">
                  <c:v>Conocimiento digital</c:v>
                </c:pt>
              </c:strCache>
            </c:strRef>
          </c:cat>
          <c:val>
            <c:numRef>
              <c:f>EMPRESARIO!$F$7:$F$8</c:f>
              <c:numCache>
                <c:formatCode>0%</c:formatCode>
                <c:ptCount val="2"/>
                <c:pt idx="0">
                  <c:v>0.5</c:v>
                </c:pt>
                <c:pt idx="1">
                  <c:v>0.5</c:v>
                </c:pt>
              </c:numCache>
            </c:numRef>
          </c:val>
          <c:extLst>
            <c:ext xmlns:c16="http://schemas.microsoft.com/office/drawing/2014/chart" uri="{C3380CC4-5D6E-409C-BE32-E72D297353CC}">
              <c16:uniqueId val="{00000004-1CB5-44FD-806B-5903A119283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772016515053033E-3"/>
          <c:y val="0.81360796275864522"/>
          <c:w val="0.98793874826529737"/>
          <c:h val="0.141433367357173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'EXPERTO TECNICO'!$D$5:$H$5</c:f>
              <c:strCache>
                <c:ptCount val="5"/>
                <c:pt idx="0">
                  <c:v>1</c:v>
                </c:pt>
                <c:pt idx="2">
                  <c:v>1</c:v>
                </c:pt>
                <c:pt idx="3">
                  <c:v>20%</c:v>
                </c:pt>
              </c:strCache>
            </c:strRef>
          </c:tx>
          <c:spPr>
            <a:solidFill>
              <a:schemeClr val="accent1"/>
            </a:solidFill>
            <a:ln>
              <a:noFill/>
            </a:ln>
            <a:effectLst/>
          </c:spPr>
          <c:invertIfNegative val="0"/>
          <c:val>
            <c:numRef>
              <c:f>'EXPERTO TECNICO'!#REF!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0-170B-442D-A250-80B36AD977E1}"/>
            </c:ext>
          </c:extLst>
        </c:ser>
        <c:ser>
          <c:idx val="1"/>
          <c:order val="1"/>
          <c:tx>
            <c:strRef>
              <c:f>'EXPERTO TECNICO'!$D$5</c:f>
              <c:strCache>
                <c:ptCount val="1"/>
                <c:pt idx="0">
                  <c:v>1</c:v>
                </c:pt>
              </c:strCache>
            </c:strRef>
          </c:tx>
          <c:spPr>
            <a:solidFill>
              <a:schemeClr val="accent2"/>
            </a:solidFill>
            <a:ln>
              <a:noFill/>
            </a:ln>
            <a:effectLst/>
          </c:spPr>
          <c:invertIfNegative val="0"/>
          <c:val>
            <c:numRef>
              <c:f>'EXPERTO TECNICO'!$E$5:$E$5</c:f>
              <c:numCache>
                <c:formatCode>General</c:formatCode>
                <c:ptCount val="1"/>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1-170B-442D-A250-80B36AD977E1}"/>
            </c:ext>
          </c:extLst>
        </c:ser>
        <c:dLbls>
          <c:showLegendKey val="0"/>
          <c:showVal val="0"/>
          <c:showCatName val="0"/>
          <c:showSerName val="0"/>
          <c:showPercent val="0"/>
          <c:showBubbleSize val="0"/>
        </c:dLbls>
        <c:gapWidth val="219"/>
        <c:overlap val="-27"/>
        <c:axId val="553143616"/>
        <c:axId val="553140088"/>
        <c:extLst>
          <c:ext xmlns:c15="http://schemas.microsoft.com/office/drawing/2012/chart" uri="{02D57815-91ED-43cb-92C2-25804820EDAC}">
            <c15:filteredBarSeries>
              <c15:ser>
                <c:idx val="2"/>
                <c:order val="2"/>
                <c:tx>
                  <c:strRef>
                    <c:extLst>
                      <c:ext uri="{02D57815-91ED-43cb-92C2-25804820EDAC}">
                        <c15:formulaRef>
                          <c15:sqref>'EXPERTO TECNICO'!$D$5:$E$5</c15:sqref>
                        </c15:formulaRef>
                      </c:ext>
                    </c:extLst>
                    <c:strCache>
                      <c:ptCount val="2"/>
                      <c:pt idx="0">
                        <c:v>1</c:v>
                      </c:pt>
                    </c:strCache>
                  </c:strRef>
                </c:tx>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70B-442D-A250-80B36AD977E1}"/>
                  </c:ext>
                </c:extLst>
              </c15:ser>
            </c15:filteredBarSeries>
          </c:ext>
        </c:extLst>
      </c:barChart>
      <c:catAx>
        <c:axId val="55314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140088"/>
        <c:crosses val="autoZero"/>
        <c:auto val="1"/>
        <c:lblAlgn val="ctr"/>
        <c:lblOffset val="100"/>
        <c:noMultiLvlLbl val="0"/>
      </c:catAx>
      <c:valAx>
        <c:axId val="553140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5531436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 EMPRENDIMIENTO</a:t>
            </a:r>
          </a:p>
        </c:rich>
      </c:tx>
      <c:layout>
        <c:manualLayout>
          <c:xMode val="edge"/>
          <c:yMode val="edge"/>
          <c:x val="0.19306608594623317"/>
          <c:y val="4.419907488581710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962756219595989E-2"/>
          <c:y val="0.29107952701377549"/>
          <c:w val="0.91838408283867512"/>
          <c:h val="0.5003410457695571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BA-44A1-8B62-0EAFA8419C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BA-44A1-8B62-0EAFA8419C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EMPRESARIO!$C$9:$C$10</c:f>
              <c:strCache>
                <c:ptCount val="2"/>
                <c:pt idx="0">
                  <c:v>Entrar a zonas donde el uso de tecnologías digitales</c:v>
                </c:pt>
                <c:pt idx="1">
                  <c:v>Ofrecer capacitación en manejo digital</c:v>
                </c:pt>
              </c:strCache>
            </c:strRef>
          </c:cat>
          <c:val>
            <c:numRef>
              <c:f>EMPRESARIO!$F$9:$F$10</c:f>
              <c:numCache>
                <c:formatCode>0%</c:formatCode>
                <c:ptCount val="2"/>
                <c:pt idx="0">
                  <c:v>0.5</c:v>
                </c:pt>
                <c:pt idx="1">
                  <c:v>0.5</c:v>
                </c:pt>
              </c:numCache>
            </c:numRef>
          </c:val>
          <c:extLst>
            <c:ext xmlns:c16="http://schemas.microsoft.com/office/drawing/2014/chart" uri="{C3380CC4-5D6E-409C-BE32-E72D297353CC}">
              <c16:uniqueId val="{00000004-5CBA-44A1-8B62-0EAFA8419CD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2700327209117701E-2"/>
          <c:y val="0.78049611601225799"/>
          <c:w val="0.97873710899357536"/>
          <c:h val="0.175419596218007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CONSEJOS A EMPRENDEDORES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Lbls>
            <c:dLbl>
              <c:idx val="0"/>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598-42BC-AAD3-357822D821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EMPRESARIO!$C$13:$C$14</c:f>
              <c:strCache>
                <c:ptCount val="2"/>
                <c:pt idx="0">
                  <c:v>Validacion correcta del emprendimiento</c:v>
                </c:pt>
                <c:pt idx="1">
                  <c:v>Análisis de liquidez</c:v>
                </c:pt>
              </c:strCache>
            </c:strRef>
          </c:cat>
          <c:val>
            <c:numRef>
              <c:f>EMPRESARIO!$E$13:$E$14</c:f>
              <c:numCache>
                <c:formatCode>General</c:formatCode>
                <c:ptCount val="2"/>
                <c:pt idx="0">
                  <c:v>1</c:v>
                </c:pt>
                <c:pt idx="1">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967067108735168E-3"/>
          <c:y val="0.80636699126616496"/>
          <c:w val="0.9828861223738935"/>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RANGO</a:t>
            </a:r>
            <a:r>
              <a:rPr lang="es-CO" sz="1200" baseline="0"/>
              <a:t> DE INVERSION</a:t>
            </a:r>
            <a:endParaRPr lang="es-CO"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77F8-4213-AD3F-AFA7799C10E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EMPRESARIO!$C$15:$C$17</c:f>
              <c:strCache>
                <c:ptCount val="3"/>
                <c:pt idx="0">
                  <c:v>A partir de la meta de colocación</c:v>
                </c:pt>
                <c:pt idx="1">
                  <c:v>Flujo de pagos, quincenal - mensual</c:v>
                </c:pt>
                <c:pt idx="2">
                  <c:v>200 a 250 millones</c:v>
                </c:pt>
              </c:strCache>
            </c:strRef>
          </c:cat>
          <c:val>
            <c:numRef>
              <c:f>EMPRESARIO!$E$15:$E$17</c:f>
              <c:numCache>
                <c:formatCode>General</c:formatCode>
                <c:ptCount val="3"/>
                <c:pt idx="0">
                  <c:v>1</c:v>
                </c:pt>
                <c:pt idx="1">
                  <c:v>1</c:v>
                </c:pt>
                <c:pt idx="2">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3762425065140653E-3"/>
          <c:y val="0.80636699126616496"/>
          <c:w val="0.99524751498697206"/>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TACTICAS DE MARKETING</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6128004398453194E-2"/>
          <c:y val="0.20508952749951373"/>
          <c:w val="0.89247799403720829"/>
          <c:h val="0.51304248877648084"/>
        </c:manualLayout>
      </c:layout>
      <c:pie3DChart>
        <c:varyColors val="1"/>
        <c:ser>
          <c:idx val="0"/>
          <c:order val="0"/>
          <c:tx>
            <c:v>GENERO ENTREVISTADOS</c:v>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455-4AF5-A6B8-4FE1FF9BD04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455-4AF5-A6B8-4FE1FF9BD04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231-4038-8134-C81364C60C14}"/>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231-4038-8134-C81364C60C1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SOSTENIBILIDAD'!$C$2:$C$5</c:f>
              <c:strCache>
                <c:ptCount val="4"/>
                <c:pt idx="0">
                  <c:v>Uso de redes sociales</c:v>
                </c:pt>
                <c:pt idx="1">
                  <c:v>Cuñas o capsulas educativas</c:v>
                </c:pt>
                <c:pt idx="2">
                  <c:v>Educacion financiera</c:v>
                </c:pt>
                <c:pt idx="3">
                  <c:v>Radio comunitaria</c:v>
                </c:pt>
              </c:strCache>
            </c:strRef>
          </c:cat>
          <c:val>
            <c:numRef>
              <c:f>'E. SOSTENIBILIDAD'!$F$2:$F$5</c:f>
              <c:numCache>
                <c:formatCode>0%</c:formatCode>
                <c:ptCount val="4"/>
                <c:pt idx="0">
                  <c:v>0.25</c:v>
                </c:pt>
                <c:pt idx="1">
                  <c:v>0.25</c:v>
                </c:pt>
                <c:pt idx="2">
                  <c:v>0.25</c:v>
                </c:pt>
                <c:pt idx="3">
                  <c:v>0.25</c:v>
                </c:pt>
              </c:numCache>
            </c:numRef>
          </c:val>
          <c:extLst>
            <c:ext xmlns:c16="http://schemas.microsoft.com/office/drawing/2014/chart" uri="{C3380CC4-5D6E-409C-BE32-E72D297353CC}">
              <c16:uniqueId val="{00000000-68B8-4E18-83BE-86F0DB4C6489}"/>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1725126325006659E-2"/>
          <c:y val="0.87315484125955756"/>
          <c:w val="0.97245681391236416"/>
          <c:h val="0.1268451587404424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CAMINO CREDITOS RURALES</a:t>
            </a:r>
          </a:p>
        </c:rich>
      </c:tx>
      <c:layout>
        <c:manualLayout>
          <c:xMode val="edge"/>
          <c:yMode val="edge"/>
          <c:x val="0.1702673513688665"/>
          <c:y val="2.21135732353063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1099480996775666E-2"/>
          <c:y val="0.22488645630490364"/>
          <c:w val="0.9209401061607877"/>
          <c:h val="0.5002121417025314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B03-47A4-8255-B9E39DFFA3D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B03-47A4-8255-B9E39DFFA3D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059-4928-8E55-A1CB1A76EB9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059-4928-8E55-A1CB1A76EB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SOSTENIBILIDAD'!$C$6:$C$9</c:f>
              <c:strCache>
                <c:ptCount val="4"/>
                <c:pt idx="0">
                  <c:v>Relacion directa con actores que ya atienden el sector</c:v>
                </c:pt>
                <c:pt idx="1">
                  <c:v>Establecer alianzas con cooperativas</c:v>
                </c:pt>
                <c:pt idx="2">
                  <c:v>Establecer alianzas con asociaciones</c:v>
                </c:pt>
                <c:pt idx="3">
                  <c:v>Establecer relaciones de confianza con el sector</c:v>
                </c:pt>
              </c:strCache>
            </c:strRef>
          </c:cat>
          <c:val>
            <c:numRef>
              <c:f>'E. SOSTENIBILIDAD'!$F$6:$F$9</c:f>
              <c:numCache>
                <c:formatCode>0%</c:formatCode>
                <c:ptCount val="4"/>
                <c:pt idx="0">
                  <c:v>0.25</c:v>
                </c:pt>
                <c:pt idx="1">
                  <c:v>0.25</c:v>
                </c:pt>
                <c:pt idx="2">
                  <c:v>0.25</c:v>
                </c:pt>
                <c:pt idx="3">
                  <c:v>0.25</c:v>
                </c:pt>
              </c:numCache>
            </c:numRef>
          </c:val>
          <c:extLst>
            <c:ext xmlns:c16="http://schemas.microsoft.com/office/drawing/2014/chart" uri="{C3380CC4-5D6E-409C-BE32-E72D297353CC}">
              <c16:uniqueId val="{00000000-9F8E-4EB7-8AE2-14BF2B1A3C37}"/>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1425177442641838E-2"/>
          <c:y val="0.7454671035257312"/>
          <c:w val="0.97491337721764582"/>
          <c:h val="0.209335395741494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RANGO DE EDADES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'E. SOSTENIBILIDAD'!$D$6:$G$6</c:f>
              <c:strCache>
                <c:ptCount val="1"/>
                <c:pt idx="0">
                  <c:v>1 1 25%</c:v>
                </c:pt>
              </c:strCache>
            </c:strRef>
          </c:tx>
          <c:spPr>
            <a:solidFill>
              <a:schemeClr val="accent1"/>
            </a:solidFill>
            <a:ln>
              <a:noFill/>
            </a:ln>
            <a:effectLst/>
          </c:spPr>
          <c:invertIfNegative val="0"/>
          <c:val>
            <c:numRef>
              <c:f>'EXPERTO TECNICO'!#REF!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0-170B-442D-A250-80B36AD977E1}"/>
            </c:ext>
          </c:extLst>
        </c:ser>
        <c:ser>
          <c:idx val="1"/>
          <c:order val="1"/>
          <c:tx>
            <c:strRef>
              <c:f>'E. SOSTENIBILIDAD'!$D$6</c:f>
              <c:strCache>
                <c:ptCount val="1"/>
                <c:pt idx="0">
                  <c:v>1</c:v>
                </c:pt>
              </c:strCache>
            </c:strRef>
          </c:tx>
          <c:spPr>
            <a:solidFill>
              <a:schemeClr val="accent2"/>
            </a:solidFill>
            <a:ln>
              <a:noFill/>
            </a:ln>
            <a:effectLst/>
          </c:spPr>
          <c:invertIfNegative val="0"/>
          <c:val>
            <c:numRef>
              <c:f>'E. SOSTENIBILIDAD'!#REF!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'EXPERTO TECNICO'!#REF!</c15:sqref>
                        </c15:formulaRef>
                      </c:ext>
                    </c:extLst>
                    <c:strCache>
                      <c:ptCount val="1"/>
                      <c:pt idx="0">
                        <c:v>#REF!</c:v>
                      </c:pt>
                    </c:strCache>
                  </c:strRef>
                </c15:cat>
              </c15:filteredCategoryTitle>
            </c:ext>
            <c:ext xmlns:c16="http://schemas.microsoft.com/office/drawing/2014/chart" uri="{C3380CC4-5D6E-409C-BE32-E72D297353CC}">
              <c16:uniqueId val="{00000001-170B-442D-A250-80B36AD977E1}"/>
            </c:ext>
          </c:extLst>
        </c:ser>
        <c:dLbls>
          <c:showLegendKey val="0"/>
          <c:showVal val="0"/>
          <c:showCatName val="0"/>
          <c:showSerName val="0"/>
          <c:showPercent val="0"/>
          <c:showBubbleSize val="0"/>
        </c:dLbls>
        <c:gapWidth val="219"/>
        <c:overlap val="-27"/>
        <c:axId val="392493712"/>
        <c:axId val="346504072"/>
        <c:extLst>
          <c:ext xmlns:c15="http://schemas.microsoft.com/office/drawing/2012/chart" uri="{02D57815-91ED-43cb-92C2-25804820EDAC}">
            <c15:filteredBarSeries>
              <c15:ser>
                <c:idx val="2"/>
                <c:order val="2"/>
                <c:tx>
                  <c:strRef>
                    <c:extLst>
                      <c:ext uri="{02D57815-91ED-43cb-92C2-25804820EDAC}">
                        <c15:formulaRef>
                          <c15:sqref>'E. SOSTENIBILIDAD'!$D$6:$D$6</c15:sqref>
                        </c15:formulaRef>
                      </c:ext>
                    </c:extLst>
                    <c:strCache>
                      <c:ptCount val="1"/>
                      <c:pt idx="0">
                        <c:v>1</c:v>
                      </c:pt>
                    </c:strCache>
                  </c:strRef>
                </c:tx>
                <c:spPr>
                  <a:solidFill>
                    <a:schemeClr val="accent3"/>
                  </a:solidFill>
                  <a:ln>
                    <a:noFill/>
                  </a:ln>
                  <a:effectLst/>
                </c:spPr>
                <c:invertIfNegative val="0"/>
                <c:val>
                  <c:numLit>
                    <c:formatCode>General</c:formatCode>
                    <c:ptCount val="1"/>
                    <c:pt idx="0">
                      <c:v>1</c:v>
                    </c:pt>
                  </c:numLit>
                </c:val>
                <c:extLst>
                  <c:ext xmlns:c16="http://schemas.microsoft.com/office/drawing/2014/chart" uri="{C3380CC4-5D6E-409C-BE32-E72D297353CC}">
                    <c16:uniqueId val="{00000003-170B-442D-A250-80B36AD977E1}"/>
                  </c:ext>
                </c:extLst>
              </c15:ser>
            </c15:filteredBarSeries>
          </c:ext>
        </c:extLst>
      </c:barChart>
      <c:catAx>
        <c:axId val="39249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46504072"/>
        <c:crosses val="autoZero"/>
        <c:auto val="1"/>
        <c:lblAlgn val="ctr"/>
        <c:lblOffset val="100"/>
        <c:noMultiLvlLbl val="0"/>
      </c:catAx>
      <c:valAx>
        <c:axId val="34650407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392493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100" b="1">
                <a:solidFill>
                  <a:sysClr val="windowText" lastClr="000000"/>
                </a:solidFill>
              </a:rPr>
              <a:t>CLIENTES  Y PRINCIPIOS SOSTENIBILIDAD</a:t>
            </a:r>
          </a:p>
        </c:rich>
      </c:tx>
      <c:layout>
        <c:manualLayout>
          <c:xMode val="edge"/>
          <c:yMode val="edge"/>
          <c:x val="0.10658051111276218"/>
          <c:y val="3.557229663149957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5AF7-463A-B84B-A0881DCBDAAA}"/>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5AF7-463A-B84B-A0881DCBDAAA}"/>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5AF7-463A-B84B-A0881DCBDAA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SOSTENIBILIDAD'!$C$19:$C$23</c:f>
              <c:strCache>
                <c:ptCount val="5"/>
                <c:pt idx="0">
                  <c:v>Estos modelos sostenibles representan una condicion valiosa</c:v>
                </c:pt>
                <c:pt idx="1">
                  <c:v>Reduce el uso de elementos externos</c:v>
                </c:pt>
                <c:pt idx="2">
                  <c:v>Productos son mas valorados por este esfuerzo</c:v>
                </c:pt>
                <c:pt idx="3">
                  <c:v>Reduce los gastos del productor</c:v>
                </c:pt>
                <c:pt idx="4">
                  <c:v>Orienta al productor a modelos sustentables</c:v>
                </c:pt>
              </c:strCache>
            </c:strRef>
          </c:cat>
          <c:val>
            <c:numRef>
              <c:f>'E. SOSTENIBILIDAD'!$E$19:$E$23</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6.4967067108735168E-3"/>
          <c:y val="0.80636699126616496"/>
          <c:w val="0.97876565816953409"/>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a:t>
            </a:r>
            <a:r>
              <a:rPr lang="es-CO" sz="1200" baseline="0"/>
              <a:t> EMPRESAS FINTECH</a:t>
            </a:r>
            <a:endParaRPr lang="es-CO" sz="1200"/>
          </a:p>
        </c:rich>
      </c:tx>
      <c:layout>
        <c:manualLayout>
          <c:xMode val="edge"/>
          <c:yMode val="edge"/>
          <c:x val="0.20305285439290849"/>
          <c:y val="4.78408628288561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494698771011682"/>
          <c:w val="1"/>
          <c:h val="0.5166370678923116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B5-44FD-806B-5903A119283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B5-44FD-806B-5903A1192838}"/>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034F-44D5-8A27-BF8194A0E8EE}"/>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034F-44D5-8A27-BF8194A0E8EE}"/>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034F-44D5-8A27-BF8194A0E8EE}"/>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034F-44D5-8A27-BF8194A0E8EE}"/>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034F-44D5-8A27-BF8194A0E8E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SOSTENIBILIDAD'!$C$10:$C$16</c:f>
              <c:strCache>
                <c:ptCount val="7"/>
                <c:pt idx="0">
                  <c:v>Ganar terreno a prestamistas y gota a gota</c:v>
                </c:pt>
                <c:pt idx="1">
                  <c:v>Capacitacion productos y servicios ofrecidos</c:v>
                </c:pt>
                <c:pt idx="2">
                  <c:v>Acompañamiento con el fin de reducir riesgos</c:v>
                </c:pt>
                <c:pt idx="3">
                  <c:v>Capacitacion reduccion riesgos frente a entidades crediticias</c:v>
                </c:pt>
                <c:pt idx="4">
                  <c:v>Generar mecanismos innovadores para solventar necesidades</c:v>
                </c:pt>
                <c:pt idx="5">
                  <c:v>Inclusión financiera</c:v>
                </c:pt>
                <c:pt idx="6">
                  <c:v>Educación financiera</c:v>
                </c:pt>
              </c:strCache>
            </c:strRef>
          </c:cat>
          <c:val>
            <c:numRef>
              <c:f>'E. SOSTENIBILIDAD'!$F$10:$F$16</c:f>
              <c:numCache>
                <c:formatCode>0%</c:formatCode>
                <c:ptCount val="7"/>
                <c:pt idx="0">
                  <c:v>0.14285714285714285</c:v>
                </c:pt>
                <c:pt idx="1">
                  <c:v>0.14285714285714285</c:v>
                </c:pt>
                <c:pt idx="2">
                  <c:v>0.14285714285714285</c:v>
                </c:pt>
                <c:pt idx="3">
                  <c:v>0.14285714285714285</c:v>
                </c:pt>
                <c:pt idx="4">
                  <c:v>0.14285714285714285</c:v>
                </c:pt>
                <c:pt idx="5">
                  <c:v>0.14285714285714285</c:v>
                </c:pt>
                <c:pt idx="6">
                  <c:v>0.14285714285714285</c:v>
                </c:pt>
              </c:numCache>
            </c:numRef>
          </c:val>
          <c:extLst>
            <c:ext xmlns:c16="http://schemas.microsoft.com/office/drawing/2014/chart" uri="{C3380CC4-5D6E-409C-BE32-E72D297353CC}">
              <c16:uniqueId val="{00000004-1CB5-44FD-806B-5903A119283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7.2772016515053033E-3"/>
          <c:y val="0.81360796275864522"/>
          <c:w val="0.97966624012225056"/>
          <c:h val="0.141433367357173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200" b="0" i="0" u="none" strike="noStrike" kern="1200" spc="0" baseline="0">
                <a:solidFill>
                  <a:schemeClr val="tx1">
                    <a:lumMod val="65000"/>
                    <a:lumOff val="35000"/>
                  </a:schemeClr>
                </a:solidFill>
                <a:latin typeface="+mn-lt"/>
                <a:ea typeface="+mn-ea"/>
                <a:cs typeface="+mn-cs"/>
              </a:defRPr>
            </a:pPr>
            <a:r>
              <a:rPr lang="es-CO" sz="1200">
                <a:solidFill>
                  <a:sysClr val="windowText" lastClr="000000"/>
                </a:solidFill>
              </a:rPr>
              <a:t>FINTECH Y SISTEMAS DE PRODUCCION</a:t>
            </a:r>
          </a:p>
        </c:rich>
      </c:tx>
      <c:layout>
        <c:manualLayout>
          <c:xMode val="edge"/>
          <c:yMode val="edge"/>
          <c:x val="7.6306221860357973E-2"/>
          <c:y val="5.1452408706513561E-2"/>
        </c:manualLayout>
      </c:layout>
      <c:overlay val="0"/>
      <c:spPr>
        <a:noFill/>
        <a:ln>
          <a:noFill/>
        </a:ln>
        <a:effectLst/>
      </c:spPr>
      <c:txPr>
        <a:bodyPr rot="0" spcFirstLastPara="1" vertOverflow="ellipsis" vert="horz" wrap="square" anchor="ctr" anchorCtr="1"/>
        <a:lstStyle/>
        <a:p>
          <a:pPr algn="ct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962756219595989E-2"/>
          <c:y val="0.29107952701377549"/>
          <c:w val="0.91838408283867512"/>
          <c:h val="0.50034104576955718"/>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BA-44A1-8B62-0EAFA8419C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BA-44A1-8B62-0EAFA8419CD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SOSTENIBILIDAD'!$C$17:$C$18</c:f>
              <c:strCache>
                <c:ptCount val="1"/>
                <c:pt idx="0">
                  <c:v>Si, es la oportudidad de hacer la transicion del sistema de produccion actual el cual resulta insostenible</c:v>
                </c:pt>
              </c:strCache>
            </c:strRef>
          </c:cat>
          <c:val>
            <c:numRef>
              <c:f>'E. SOSTENIBILIDAD'!$F$17:$F$18</c:f>
              <c:numCache>
                <c:formatCode>0%</c:formatCode>
                <c:ptCount val="2"/>
                <c:pt idx="0">
                  <c:v>1</c:v>
                </c:pt>
                <c:pt idx="1">
                  <c:v>0</c:v>
                </c:pt>
              </c:numCache>
            </c:numRef>
          </c:val>
          <c:extLst>
            <c:ext xmlns:c16="http://schemas.microsoft.com/office/drawing/2014/chart" uri="{C3380CC4-5D6E-409C-BE32-E72D297353CC}">
              <c16:uniqueId val="{00000004-5CBA-44A1-8B62-0EAFA8419CD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8.5625637973069605E-3"/>
          <c:y val="0.78049611601225799"/>
          <c:w val="0.99115039922900761"/>
          <c:h val="0.1754195962180077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100" b="1">
                <a:solidFill>
                  <a:sysClr val="windowText" lastClr="000000"/>
                </a:solidFill>
              </a:rPr>
              <a:t>FACTORES REDUCCION RIESGO CARTERA</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8225-419A-9A4E-ECE1D4B0B73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8225-419A-9A4E-ECE1D4B0B73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8225-419A-9A4E-ECE1D4B0B73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 SOSTENIBILIDAD'!$C$24:$C$28</c:f>
              <c:strCache>
                <c:ptCount val="5"/>
                <c:pt idx="0">
                  <c:v>Implementacion de buenas practicas y enfoques de sostenibilidad = ingresos estables &lt; riesgo</c:v>
                </c:pt>
                <c:pt idx="1">
                  <c:v>Vincular grupos organizados como asociaciones para control comunitario</c:v>
                </c:pt>
                <c:pt idx="2">
                  <c:v>Facilitar el acceso de los productores a las mesas agroclimaticas</c:v>
                </c:pt>
                <c:pt idx="3">
                  <c:v>Establecer esquemas de pagos por servicios ambietales por parte de oficinas verdes</c:v>
                </c:pt>
                <c:pt idx="4">
                  <c:v>Fintech debe garantizar fortalecimiento cadenas de valor productos sector rural</c:v>
                </c:pt>
              </c:strCache>
            </c:strRef>
          </c:cat>
          <c:val>
            <c:numRef>
              <c:f>'E. SOSTENIBILIDAD'!$E$24:$E$28</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3762425065140653E-3"/>
          <c:y val="0.70217455991981459"/>
          <c:w val="0.98700658657825302"/>
          <c:h val="0.2890205234219517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 A SOLUCIONES DIGITALES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5415801882889919E-2"/>
          <c:y val="0.20305920084426268"/>
          <c:w val="0.95740932464293904"/>
          <c:h val="0.40234080588189131"/>
        </c:manualLayout>
      </c:layout>
      <c:pie3DChart>
        <c:varyColors val="1"/>
        <c:ser>
          <c:idx val="0"/>
          <c:order val="0"/>
          <c:explosion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explosion val="3"/>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E96C-4330-BD02-B6E08EAA588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E96C-4330-BD02-B6E08EAA588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6C-4330-BD02-B6E08EAA588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E96C-4330-BD02-B6E08EAA5880}"/>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E96C-4330-BD02-B6E08EAA5880}"/>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E96C-4330-BD02-B6E08EAA58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TECNICO'!$C$17:$C$24</c:f>
              <c:strCache>
                <c:ptCount val="8"/>
                <c:pt idx="0">
                  <c:v>Cobertura internet</c:v>
                </c:pt>
                <c:pt idx="1">
                  <c:v>Reto - comunicación</c:v>
                </c:pt>
                <c:pt idx="2">
                  <c:v>Reto - estructura costos</c:v>
                </c:pt>
                <c:pt idx="3">
                  <c:v>Multicultural</c:v>
                </c:pt>
                <c:pt idx="4">
                  <c:v>Objetivo comun</c:v>
                </c:pt>
                <c:pt idx="5">
                  <c:v>Personal con conocimiento</c:v>
                </c:pt>
                <c:pt idx="6">
                  <c:v>Reto- Aplicación Amigable</c:v>
                </c:pt>
                <c:pt idx="7">
                  <c:v>Riesgo de Fraude</c:v>
                </c:pt>
              </c:strCache>
            </c:strRef>
          </c:cat>
          <c:val>
            <c:numRef>
              <c:f>'EXPERTO TECNICO'!$F$17:$F$24</c:f>
              <c:numCache>
                <c:formatCode>General</c:formatCode>
                <c:ptCount val="8"/>
                <c:pt idx="0">
                  <c:v>1</c:v>
                </c:pt>
                <c:pt idx="1">
                  <c:v>1</c:v>
                </c:pt>
                <c:pt idx="2">
                  <c:v>2</c:v>
                </c:pt>
                <c:pt idx="3">
                  <c:v>1</c:v>
                </c:pt>
                <c:pt idx="4">
                  <c:v>1</c:v>
                </c:pt>
                <c:pt idx="5">
                  <c:v>1</c:v>
                </c:pt>
                <c:pt idx="6">
                  <c:v>1</c:v>
                </c:pt>
                <c:pt idx="7">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4737635119592418E-2"/>
          <c:y val="0.80636699126616496"/>
          <c:w val="0.96228380135209624"/>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RETOS</a:t>
            </a:r>
            <a:r>
              <a:rPr lang="es-CO" sz="1200" baseline="0"/>
              <a:t> EMPRESAS FINTECH</a:t>
            </a:r>
            <a:endParaRPr lang="es-CO" sz="1200"/>
          </a:p>
        </c:rich>
      </c:tx>
      <c:layout>
        <c:manualLayout>
          <c:xMode val="edge"/>
          <c:yMode val="edge"/>
          <c:x val="0.20305285439290849"/>
          <c:y val="4.78408628288561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
          <c:y val="0.26494698771011682"/>
          <c:w val="1"/>
          <c:h val="0.51663706789231167"/>
        </c:manualLayout>
      </c:layout>
      <c:pie3DChart>
        <c:varyColors val="1"/>
        <c:ser>
          <c:idx val="0"/>
          <c:order val="0"/>
          <c:dPt>
            <c:idx val="0"/>
            <c:bubble3D val="0"/>
            <c:explosion val="1"/>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CB5-44FD-806B-5903A1192838}"/>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CB5-44FD-806B-5903A119283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TECNICO'!$C$10:$C$11</c:f>
              <c:strCache>
                <c:ptCount val="2"/>
                <c:pt idx="0">
                  <c:v>Músculo financiero</c:v>
                </c:pt>
                <c:pt idx="1">
                  <c:v>Riesgo crediticio</c:v>
                </c:pt>
              </c:strCache>
            </c:strRef>
          </c:cat>
          <c:val>
            <c:numRef>
              <c:f>'EXPERTO TECNICO'!$G$10:$G$11</c:f>
              <c:numCache>
                <c:formatCode>0%</c:formatCode>
                <c:ptCount val="2"/>
                <c:pt idx="0">
                  <c:v>0.5</c:v>
                </c:pt>
                <c:pt idx="1">
                  <c:v>0.5</c:v>
                </c:pt>
              </c:numCache>
            </c:numRef>
          </c:val>
          <c:extLst>
            <c:ext xmlns:c16="http://schemas.microsoft.com/office/drawing/2014/chart" uri="{C3380CC4-5D6E-409C-BE32-E72D297353CC}">
              <c16:uniqueId val="{00000004-1CB5-44FD-806B-5903A1192838}"/>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2.3822217937598596E-2"/>
          <c:y val="0.81360796275864522"/>
          <c:w val="0.96312122383615739"/>
          <c:h val="0.1414333673571736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OPINION</a:t>
            </a:r>
            <a:r>
              <a:rPr lang="es-CO" sz="1200" baseline="0"/>
              <a:t> AVANCES TEC. COLOMBIA</a:t>
            </a:r>
            <a:endParaRPr lang="es-CO" sz="1200"/>
          </a:p>
        </c:rich>
      </c:tx>
      <c:layout>
        <c:manualLayout>
          <c:xMode val="edge"/>
          <c:yMode val="edge"/>
          <c:x val="0.13927516159269357"/>
          <c:y val="5.145240870651356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1962756219595989E-2"/>
          <c:y val="0.29107952701377549"/>
          <c:w val="0.91838408283867512"/>
          <c:h val="0.50034104576955718"/>
        </c:manualLayout>
      </c:layout>
      <c:pie3DChart>
        <c:varyColors val="1"/>
        <c:ser>
          <c:idx val="0"/>
          <c:order val="0"/>
          <c:explosion val="2"/>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5CBA-44A1-8B62-0EAFA8419CD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CBA-44A1-8B62-0EAFA8419CD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DE84-4E57-98D9-CCA37BA9A62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E84-4E57-98D9-CCA37BA9A620}"/>
              </c:ext>
            </c:extLst>
          </c:dPt>
          <c:dPt>
            <c:idx val="4"/>
            <c:bubble3D val="0"/>
            <c:explosion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DE84-4E57-98D9-CCA37BA9A62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TECNICO'!$C$12:$C$16</c:f>
              <c:strCache>
                <c:ptCount val="5"/>
                <c:pt idx="0">
                  <c:v>Proceso de transformacion</c:v>
                </c:pt>
                <c:pt idx="1">
                  <c:v>Seguridad digital</c:v>
                </c:pt>
                <c:pt idx="2">
                  <c:v>Bancas digitales</c:v>
                </c:pt>
                <c:pt idx="3">
                  <c:v>Transferencias en tiempo real</c:v>
                </c:pt>
                <c:pt idx="4">
                  <c:v>Billeteras digitales</c:v>
                </c:pt>
              </c:strCache>
            </c:strRef>
          </c:cat>
          <c:val>
            <c:numRef>
              <c:f>'EXPERTO TECNICO'!$G$12:$G$16</c:f>
              <c:numCache>
                <c:formatCode>0%</c:formatCode>
                <c:ptCount val="5"/>
                <c:pt idx="0">
                  <c:v>0.2</c:v>
                </c:pt>
                <c:pt idx="1">
                  <c:v>0.2</c:v>
                </c:pt>
                <c:pt idx="2">
                  <c:v>0.2</c:v>
                </c:pt>
                <c:pt idx="3">
                  <c:v>0.2</c:v>
                </c:pt>
                <c:pt idx="4">
                  <c:v>0.2</c:v>
                </c:pt>
              </c:numCache>
            </c:numRef>
          </c:val>
          <c:extLst>
            <c:ext xmlns:c16="http://schemas.microsoft.com/office/drawing/2014/chart" uri="{C3380CC4-5D6E-409C-BE32-E72D297353CC}">
              <c16:uniqueId val="{00000004-5CBA-44A1-8B62-0EAFA8419CDD}"/>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8.5625637973069345E-3"/>
          <c:y val="0.8498979846559479"/>
          <c:w val="0.98701263581719689"/>
          <c:h val="0.10601770306124723"/>
        </c:manualLayout>
      </c:layout>
      <c:overlay val="0"/>
      <c:spPr>
        <a:noFill/>
        <a:ln>
          <a:noFill/>
        </a:ln>
        <a:effectLst/>
      </c:spPr>
      <c:txPr>
        <a:bodyPr rot="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INVERSION PRODUCTOS DIGITALES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3B54-458B-9398-48F9E031DED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3B54-458B-9398-48F9E031DED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TECNICO'!$C$25:$C$28</c:f>
              <c:strCache>
                <c:ptCount val="4"/>
                <c:pt idx="0">
                  <c:v>Comunicación</c:v>
                </c:pt>
                <c:pt idx="1">
                  <c:v>Estructura digital aplicación</c:v>
                </c:pt>
                <c:pt idx="2">
                  <c:v>Equipo de trabajo</c:v>
                </c:pt>
                <c:pt idx="3">
                  <c:v>Aplicación rapida y sencilla</c:v>
                </c:pt>
              </c:strCache>
            </c:strRef>
          </c:cat>
          <c:val>
            <c:numRef>
              <c:f>'EXPERTO TECNICO'!$F$25:$F$28</c:f>
              <c:numCache>
                <c:formatCode>General</c:formatCode>
                <c:ptCount val="4"/>
                <c:pt idx="0">
                  <c:v>1</c:v>
                </c:pt>
                <c:pt idx="1">
                  <c:v>2</c:v>
                </c:pt>
                <c:pt idx="2">
                  <c:v>1</c:v>
                </c:pt>
                <c:pt idx="3">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4737635119592418E-2"/>
          <c:y val="0.85138177041327967"/>
          <c:w val="0.95816333714773694"/>
          <c:h val="0.1053887928246856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MODELOS DE NEGOCIO EXITOSOS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DBE8-4130-BBD8-DE5F3F4F7B5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BE8-4130-BBD8-DE5F3F4F7B5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DBE8-4130-BBD8-DE5F3F4F7B5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TECNICO'!$C$29:$C$33</c:f>
              <c:strCache>
                <c:ptCount val="5"/>
                <c:pt idx="0">
                  <c:v>APP BBVA</c:v>
                </c:pt>
                <c:pt idx="1">
                  <c:v>Aplicaciones orientadas al sector</c:v>
                </c:pt>
                <c:pt idx="2">
                  <c:v>Modelos flexibles</c:v>
                </c:pt>
                <c:pt idx="3">
                  <c:v>ofertas accesibles</c:v>
                </c:pt>
                <c:pt idx="4">
                  <c:v>Ofertas diferentes a las existentes</c:v>
                </c:pt>
              </c:strCache>
            </c:strRef>
          </c:cat>
          <c:val>
            <c:numRef>
              <c:f>'EXPERTO TECNICO'!$F$29:$F$33</c:f>
              <c:numCache>
                <c:formatCode>General</c:formatCode>
                <c:ptCount val="5"/>
                <c:pt idx="0">
                  <c:v>1</c:v>
                </c:pt>
                <c:pt idx="1">
                  <c:v>1</c:v>
                </c:pt>
                <c:pt idx="2">
                  <c:v>1</c:v>
                </c:pt>
                <c:pt idx="3">
                  <c:v>1</c:v>
                </c:pt>
                <c:pt idx="4">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3.5339956141389677E-2"/>
          <c:y val="0.80636699126616496"/>
          <c:w val="0.89223590987798562"/>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CO" sz="1200"/>
              <a:t>SOLUCIONES DIGITALES</a:t>
            </a:r>
          </a:p>
        </c:rich>
      </c:tx>
      <c:layout>
        <c:manualLayout>
          <c:xMode val="edge"/>
          <c:yMode val="edge"/>
          <c:x val="0.20558261254950641"/>
          <c:y val="3.557229663149957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MX"/>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598-42BC-AAD3-357822D821C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598-42BC-AAD3-357822D821C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DE52-41DC-B4AC-173C49FCDD85}"/>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E52-41DC-B4AC-173C49FCDD8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'EXPERTO TECNICO'!$C$34:$C$37</c:f>
              <c:strCache>
                <c:ptCount val="4"/>
                <c:pt idx="0">
                  <c:v>Canales de acceso</c:v>
                </c:pt>
                <c:pt idx="1">
                  <c:v>Funcionalidades offline</c:v>
                </c:pt>
                <c:pt idx="2">
                  <c:v>Equipo de diseño</c:v>
                </c:pt>
                <c:pt idx="3">
                  <c:v>Comunicación por medios disponibles del cliente</c:v>
                </c:pt>
              </c:strCache>
            </c:strRef>
          </c:cat>
          <c:val>
            <c:numRef>
              <c:f>'EXPERTO TECNICO'!$F$34:$F$37</c:f>
              <c:numCache>
                <c:formatCode>General</c:formatCode>
                <c:ptCount val="4"/>
                <c:pt idx="0">
                  <c:v>1</c:v>
                </c:pt>
                <c:pt idx="1">
                  <c:v>1</c:v>
                </c:pt>
                <c:pt idx="2">
                  <c:v>1</c:v>
                </c:pt>
                <c:pt idx="3">
                  <c:v>1</c:v>
                </c:pt>
              </c:numCache>
            </c:numRef>
          </c:val>
          <c:extLst>
            <c:ext xmlns:c16="http://schemas.microsoft.com/office/drawing/2014/chart" uri="{C3380CC4-5D6E-409C-BE32-E72D297353CC}">
              <c16:uniqueId val="{00000000-DD6B-4295-8088-3B074EA593DB}"/>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1.4737635119592418E-2"/>
          <c:y val="0.80636699126616496"/>
          <c:w val="0.96228380135209624"/>
          <c:h val="0.15040350374570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7.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0.xml"/><Relationship Id="rId7" Type="http://schemas.openxmlformats.org/officeDocument/2006/relationships/chart" Target="../charts/chart24.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5.xml"/><Relationship Id="rId7" Type="http://schemas.openxmlformats.org/officeDocument/2006/relationships/chart" Target="../charts/chart39.xml"/><Relationship Id="rId2" Type="http://schemas.openxmlformats.org/officeDocument/2006/relationships/chart" Target="../charts/chart34.xml"/><Relationship Id="rId1" Type="http://schemas.openxmlformats.org/officeDocument/2006/relationships/chart" Target="../charts/chart33.xml"/><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drawing1.xml><?xml version="1.0" encoding="utf-8"?>
<xdr:wsDr xmlns:xdr="http://schemas.openxmlformats.org/drawingml/2006/spreadsheetDrawing" xmlns:a="http://schemas.openxmlformats.org/drawingml/2006/main">
  <xdr:twoCellAnchor>
    <xdr:from>
      <xdr:col>7</xdr:col>
      <xdr:colOff>57149</xdr:colOff>
      <xdr:row>1</xdr:row>
      <xdr:rowOff>11206</xdr:rowOff>
    </xdr:from>
    <xdr:to>
      <xdr:col>7</xdr:col>
      <xdr:colOff>3160058</xdr:colOff>
      <xdr:row>3</xdr:row>
      <xdr:rowOff>876301</xdr:rowOff>
    </xdr:to>
    <xdr:graphicFrame macro="">
      <xdr:nvGraphicFramePr>
        <xdr:cNvPr id="5" name="Gráfico 4">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47624</xdr:colOff>
      <xdr:row>4</xdr:row>
      <xdr:rowOff>47623</xdr:rowOff>
    </xdr:from>
    <xdr:to>
      <xdr:col>7</xdr:col>
      <xdr:colOff>3070412</xdr:colOff>
      <xdr:row>8</xdr:row>
      <xdr:rowOff>653302</xdr:rowOff>
    </xdr:to>
    <xdr:graphicFrame macro="">
      <xdr:nvGraphicFramePr>
        <xdr:cNvPr id="6" name="Gráfico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104775</xdr:colOff>
      <xdr:row>8</xdr:row>
      <xdr:rowOff>19050</xdr:rowOff>
    </xdr:from>
    <xdr:to>
      <xdr:col>21</xdr:col>
      <xdr:colOff>409575</xdr:colOff>
      <xdr:row>24</xdr:row>
      <xdr:rowOff>0</xdr:rowOff>
    </xdr:to>
    <xdr:graphicFrame macro="">
      <xdr:nvGraphicFramePr>
        <xdr:cNvPr id="9" name="Gráfico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66675</xdr:colOff>
      <xdr:row>16</xdr:row>
      <xdr:rowOff>19049</xdr:rowOff>
    </xdr:from>
    <xdr:to>
      <xdr:col>7</xdr:col>
      <xdr:colOff>3148852</xdr:colOff>
      <xdr:row>23</xdr:row>
      <xdr:rowOff>862852</xdr:rowOff>
    </xdr:to>
    <xdr:graphicFrame macro="">
      <xdr:nvGraphicFramePr>
        <xdr:cNvPr id="12" name="Gráfico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44823</xdr:colOff>
      <xdr:row>9</xdr:row>
      <xdr:rowOff>78440</xdr:rowOff>
    </xdr:from>
    <xdr:to>
      <xdr:col>7</xdr:col>
      <xdr:colOff>3115234</xdr:colOff>
      <xdr:row>10</xdr:row>
      <xdr:rowOff>809624</xdr:rowOff>
    </xdr:to>
    <xdr:graphicFrame macro="">
      <xdr:nvGraphicFramePr>
        <xdr:cNvPr id="35" name="Gráfico 34">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57150</xdr:colOff>
      <xdr:row>11</xdr:row>
      <xdr:rowOff>47625</xdr:rowOff>
    </xdr:from>
    <xdr:to>
      <xdr:col>7</xdr:col>
      <xdr:colOff>3126441</xdr:colOff>
      <xdr:row>15</xdr:row>
      <xdr:rowOff>857250</xdr:rowOff>
    </xdr:to>
    <xdr:graphicFrame macro="">
      <xdr:nvGraphicFramePr>
        <xdr:cNvPr id="36" name="Gráfico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66675</xdr:colOff>
      <xdr:row>24</xdr:row>
      <xdr:rowOff>19049</xdr:rowOff>
    </xdr:from>
    <xdr:to>
      <xdr:col>7</xdr:col>
      <xdr:colOff>3148852</xdr:colOff>
      <xdr:row>27</xdr:row>
      <xdr:rowOff>862852</xdr:rowOff>
    </xdr:to>
    <xdr:graphicFrame macro="">
      <xdr:nvGraphicFramePr>
        <xdr:cNvPr id="32" name="Gráfico 31">
          <a:extLst>
            <a:ext uri="{FF2B5EF4-FFF2-40B4-BE49-F238E27FC236}">
              <a16:creationId xmlns:a16="http://schemas.microsoft.com/office/drawing/2014/main" id="{00000000-0008-0000-00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66675</xdr:colOff>
      <xdr:row>28</xdr:row>
      <xdr:rowOff>19049</xdr:rowOff>
    </xdr:from>
    <xdr:to>
      <xdr:col>7</xdr:col>
      <xdr:colOff>3148852</xdr:colOff>
      <xdr:row>32</xdr:row>
      <xdr:rowOff>862852</xdr:rowOff>
    </xdr:to>
    <xdr:graphicFrame macro="">
      <xdr:nvGraphicFramePr>
        <xdr:cNvPr id="33" name="Gráfico 32">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66675</xdr:colOff>
      <xdr:row>33</xdr:row>
      <xdr:rowOff>19049</xdr:rowOff>
    </xdr:from>
    <xdr:to>
      <xdr:col>7</xdr:col>
      <xdr:colOff>3148852</xdr:colOff>
      <xdr:row>36</xdr:row>
      <xdr:rowOff>862852</xdr:rowOff>
    </xdr:to>
    <xdr:graphicFrame macro="">
      <xdr:nvGraphicFramePr>
        <xdr:cNvPr id="34" name="Gráfico 33">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66675</xdr:colOff>
      <xdr:row>37</xdr:row>
      <xdr:rowOff>19049</xdr:rowOff>
    </xdr:from>
    <xdr:to>
      <xdr:col>7</xdr:col>
      <xdr:colOff>3148852</xdr:colOff>
      <xdr:row>40</xdr:row>
      <xdr:rowOff>862852</xdr:rowOff>
    </xdr:to>
    <xdr:graphicFrame macro="">
      <xdr:nvGraphicFramePr>
        <xdr:cNvPr id="37" name="Gráfico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57149</xdr:colOff>
      <xdr:row>1</xdr:row>
      <xdr:rowOff>11206</xdr:rowOff>
    </xdr:from>
    <xdr:to>
      <xdr:col>7</xdr:col>
      <xdr:colOff>3160058</xdr:colOff>
      <xdr:row>3</xdr:row>
      <xdr:rowOff>876301</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47623</xdr:colOff>
      <xdr:row>4</xdr:row>
      <xdr:rowOff>47623</xdr:rowOff>
    </xdr:from>
    <xdr:to>
      <xdr:col>7</xdr:col>
      <xdr:colOff>3115234</xdr:colOff>
      <xdr:row>8</xdr:row>
      <xdr:rowOff>862852</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104775</xdr:colOff>
      <xdr:row>8</xdr:row>
      <xdr:rowOff>19050</xdr:rowOff>
    </xdr:from>
    <xdr:to>
      <xdr:col>21</xdr:col>
      <xdr:colOff>409575</xdr:colOff>
      <xdr:row>23</xdr:row>
      <xdr:rowOff>0</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66675</xdr:colOff>
      <xdr:row>18</xdr:row>
      <xdr:rowOff>19049</xdr:rowOff>
    </xdr:from>
    <xdr:to>
      <xdr:col>7</xdr:col>
      <xdr:colOff>3148852</xdr:colOff>
      <xdr:row>22</xdr:row>
      <xdr:rowOff>862852</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44823</xdr:colOff>
      <xdr:row>9</xdr:row>
      <xdr:rowOff>78440</xdr:rowOff>
    </xdr:from>
    <xdr:to>
      <xdr:col>7</xdr:col>
      <xdr:colOff>3115234</xdr:colOff>
      <xdr:row>13</xdr:row>
      <xdr:rowOff>809624</xdr:rowOff>
    </xdr:to>
    <xdr:graphicFrame macro="">
      <xdr:nvGraphicFramePr>
        <xdr:cNvPr id="6" name="Gráfico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57150</xdr:colOff>
      <xdr:row>14</xdr:row>
      <xdr:rowOff>47625</xdr:rowOff>
    </xdr:from>
    <xdr:to>
      <xdr:col>7</xdr:col>
      <xdr:colOff>3126441</xdr:colOff>
      <xdr:row>17</xdr:row>
      <xdr:rowOff>857250</xdr:rowOff>
    </xdr:to>
    <xdr:graphicFrame macro="">
      <xdr:nvGraphicFramePr>
        <xdr:cNvPr id="7" name="Gráfico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66675</xdr:colOff>
      <xdr:row>23</xdr:row>
      <xdr:rowOff>19049</xdr:rowOff>
    </xdr:from>
    <xdr:to>
      <xdr:col>7</xdr:col>
      <xdr:colOff>3148852</xdr:colOff>
      <xdr:row>27</xdr:row>
      <xdr:rowOff>862852</xdr:rowOff>
    </xdr:to>
    <xdr:graphicFrame macro="">
      <xdr:nvGraphicFramePr>
        <xdr:cNvPr id="8" name="Gráfico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57149</xdr:colOff>
      <xdr:row>1</xdr:row>
      <xdr:rowOff>11206</xdr:rowOff>
    </xdr:from>
    <xdr:to>
      <xdr:col>6</xdr:col>
      <xdr:colOff>3160058</xdr:colOff>
      <xdr:row>3</xdr:row>
      <xdr:rowOff>876301</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47623</xdr:colOff>
      <xdr:row>4</xdr:row>
      <xdr:rowOff>47623</xdr:rowOff>
    </xdr:from>
    <xdr:to>
      <xdr:col>6</xdr:col>
      <xdr:colOff>3115234</xdr:colOff>
      <xdr:row>8</xdr:row>
      <xdr:rowOff>862852</xdr:rowOff>
    </xdr:to>
    <xdr:graphicFrame macro="">
      <xdr:nvGraphicFramePr>
        <xdr:cNvPr id="3" name="Gráfico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104775</xdr:colOff>
      <xdr:row>8</xdr:row>
      <xdr:rowOff>19050</xdr:rowOff>
    </xdr:from>
    <xdr:to>
      <xdr:col>20</xdr:col>
      <xdr:colOff>409575</xdr:colOff>
      <xdr:row>24</xdr:row>
      <xdr:rowOff>0</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66675</xdr:colOff>
      <xdr:row>14</xdr:row>
      <xdr:rowOff>19050</xdr:rowOff>
    </xdr:from>
    <xdr:to>
      <xdr:col>6</xdr:col>
      <xdr:colOff>3148852</xdr:colOff>
      <xdr:row>23</xdr:row>
      <xdr:rowOff>526678</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44823</xdr:colOff>
      <xdr:row>9</xdr:row>
      <xdr:rowOff>78440</xdr:rowOff>
    </xdr:from>
    <xdr:to>
      <xdr:col>6</xdr:col>
      <xdr:colOff>3115234</xdr:colOff>
      <xdr:row>11</xdr:row>
      <xdr:rowOff>1053353</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57150</xdr:colOff>
      <xdr:row>12</xdr:row>
      <xdr:rowOff>47625</xdr:rowOff>
    </xdr:from>
    <xdr:to>
      <xdr:col>6</xdr:col>
      <xdr:colOff>3126441</xdr:colOff>
      <xdr:row>13</xdr:row>
      <xdr:rowOff>857250</xdr:rowOff>
    </xdr:to>
    <xdr:graphicFrame macro="">
      <xdr:nvGraphicFramePr>
        <xdr:cNvPr id="7" name="Gráfico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66675</xdr:colOff>
      <xdr:row>24</xdr:row>
      <xdr:rowOff>19049</xdr:rowOff>
    </xdr:from>
    <xdr:to>
      <xdr:col>6</xdr:col>
      <xdr:colOff>3148852</xdr:colOff>
      <xdr:row>26</xdr:row>
      <xdr:rowOff>862852</xdr:rowOff>
    </xdr:to>
    <xdr:graphicFrame macro="">
      <xdr:nvGraphicFramePr>
        <xdr:cNvPr id="8" name="Gráfico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57149</xdr:colOff>
      <xdr:row>1</xdr:row>
      <xdr:rowOff>11206</xdr:rowOff>
    </xdr:from>
    <xdr:to>
      <xdr:col>6</xdr:col>
      <xdr:colOff>3160058</xdr:colOff>
      <xdr:row>2</xdr:row>
      <xdr:rowOff>876301</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47623</xdr:colOff>
      <xdr:row>3</xdr:row>
      <xdr:rowOff>47623</xdr:rowOff>
    </xdr:from>
    <xdr:to>
      <xdr:col>6</xdr:col>
      <xdr:colOff>3115234</xdr:colOff>
      <xdr:row>5</xdr:row>
      <xdr:rowOff>862852</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104775</xdr:colOff>
      <xdr:row>5</xdr:row>
      <xdr:rowOff>19050</xdr:rowOff>
    </xdr:from>
    <xdr:to>
      <xdr:col>20</xdr:col>
      <xdr:colOff>409575</xdr:colOff>
      <xdr:row>12</xdr:row>
      <xdr:rowOff>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66675</xdr:colOff>
      <xdr:row>10</xdr:row>
      <xdr:rowOff>19049</xdr:rowOff>
    </xdr:from>
    <xdr:to>
      <xdr:col>6</xdr:col>
      <xdr:colOff>3148852</xdr:colOff>
      <xdr:row>11</xdr:row>
      <xdr:rowOff>862852</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44823</xdr:colOff>
      <xdr:row>6</xdr:row>
      <xdr:rowOff>78440</xdr:rowOff>
    </xdr:from>
    <xdr:to>
      <xdr:col>6</xdr:col>
      <xdr:colOff>3115234</xdr:colOff>
      <xdr:row>7</xdr:row>
      <xdr:rowOff>809624</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57150</xdr:colOff>
      <xdr:row>8</xdr:row>
      <xdr:rowOff>47625</xdr:rowOff>
    </xdr:from>
    <xdr:to>
      <xdr:col>6</xdr:col>
      <xdr:colOff>3126441</xdr:colOff>
      <xdr:row>9</xdr:row>
      <xdr:rowOff>857250</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66675</xdr:colOff>
      <xdr:row>12</xdr:row>
      <xdr:rowOff>19049</xdr:rowOff>
    </xdr:from>
    <xdr:to>
      <xdr:col>6</xdr:col>
      <xdr:colOff>3148852</xdr:colOff>
      <xdr:row>13</xdr:row>
      <xdr:rowOff>862852</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66675</xdr:colOff>
      <xdr:row>14</xdr:row>
      <xdr:rowOff>19049</xdr:rowOff>
    </xdr:from>
    <xdr:to>
      <xdr:col>6</xdr:col>
      <xdr:colOff>3148852</xdr:colOff>
      <xdr:row>16</xdr:row>
      <xdr:rowOff>862852</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57149</xdr:colOff>
      <xdr:row>1</xdr:row>
      <xdr:rowOff>11206</xdr:rowOff>
    </xdr:from>
    <xdr:to>
      <xdr:col>6</xdr:col>
      <xdr:colOff>3160058</xdr:colOff>
      <xdr:row>4</xdr:row>
      <xdr:rowOff>876301</xdr:rowOff>
    </xdr:to>
    <xdr:graphicFrame macro="">
      <xdr:nvGraphicFramePr>
        <xdr:cNvPr id="2" name="Gráfico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47623</xdr:colOff>
      <xdr:row>5</xdr:row>
      <xdr:rowOff>47623</xdr:rowOff>
    </xdr:from>
    <xdr:to>
      <xdr:col>6</xdr:col>
      <xdr:colOff>3115234</xdr:colOff>
      <xdr:row>8</xdr:row>
      <xdr:rowOff>862852</xdr:rowOff>
    </xdr:to>
    <xdr:graphicFrame macro="">
      <xdr:nvGraphicFramePr>
        <xdr:cNvPr id="3" name="Gráfico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104775</xdr:colOff>
      <xdr:row>8</xdr:row>
      <xdr:rowOff>19050</xdr:rowOff>
    </xdr:from>
    <xdr:to>
      <xdr:col>20</xdr:col>
      <xdr:colOff>409575</xdr:colOff>
      <xdr:row>23</xdr:row>
      <xdr:rowOff>0</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66675</xdr:colOff>
      <xdr:row>18</xdr:row>
      <xdr:rowOff>19049</xdr:rowOff>
    </xdr:from>
    <xdr:to>
      <xdr:col>6</xdr:col>
      <xdr:colOff>3148852</xdr:colOff>
      <xdr:row>22</xdr:row>
      <xdr:rowOff>862852</xdr:rowOff>
    </xdr:to>
    <xdr:graphicFrame macro="">
      <xdr:nvGraphicFramePr>
        <xdr:cNvPr id="5" name="Gráfico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44823</xdr:colOff>
      <xdr:row>9</xdr:row>
      <xdr:rowOff>78440</xdr:rowOff>
    </xdr:from>
    <xdr:to>
      <xdr:col>6</xdr:col>
      <xdr:colOff>3115234</xdr:colOff>
      <xdr:row>15</xdr:row>
      <xdr:rowOff>809624</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57150</xdr:colOff>
      <xdr:row>16</xdr:row>
      <xdr:rowOff>47625</xdr:rowOff>
    </xdr:from>
    <xdr:to>
      <xdr:col>6</xdr:col>
      <xdr:colOff>3126441</xdr:colOff>
      <xdr:row>17</xdr:row>
      <xdr:rowOff>857250</xdr:rowOff>
    </xdr:to>
    <xdr:graphicFrame macro="">
      <xdr:nvGraphicFramePr>
        <xdr:cNvPr id="7" name="Gráfico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66675</xdr:colOff>
      <xdr:row>23</xdr:row>
      <xdr:rowOff>19049</xdr:rowOff>
    </xdr:from>
    <xdr:to>
      <xdr:col>6</xdr:col>
      <xdr:colOff>3148852</xdr:colOff>
      <xdr:row>27</xdr:row>
      <xdr:rowOff>1075765</xdr:rowOff>
    </xdr:to>
    <xdr:graphicFrame macro="">
      <xdr:nvGraphicFramePr>
        <xdr:cNvPr id="8" name="Gráfico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CFF"/>
  </sheetPr>
  <dimension ref="A1:H47"/>
  <sheetViews>
    <sheetView zoomScale="85" zoomScaleNormal="85" workbookViewId="0">
      <pane ySplit="1" topLeftCell="A41" activePane="bottomLeft" state="frozen"/>
      <selection pane="bottomLeft" activeCell="G47" sqref="G47"/>
    </sheetView>
  </sheetViews>
  <sheetFormatPr baseColWidth="10" defaultColWidth="11.42578125" defaultRowHeight="15" x14ac:dyDescent="0.25"/>
  <cols>
    <col min="1" max="1" width="5.28515625" style="1" bestFit="1" customWidth="1"/>
    <col min="2" max="2" width="42.7109375" customWidth="1"/>
    <col min="3" max="3" width="28.5703125" style="1" bestFit="1" customWidth="1"/>
    <col min="4" max="5" width="3.7109375" style="21" customWidth="1"/>
    <col min="6" max="6" width="14.140625" style="1" bestFit="1" customWidth="1"/>
    <col min="7" max="7" width="14.140625" style="14" customWidth="1"/>
    <col min="8" max="8" width="47.85546875" customWidth="1"/>
  </cols>
  <sheetData>
    <row r="1" spans="1:8" ht="72.75" customHeight="1" thickBot="1" x14ac:dyDescent="0.3">
      <c r="A1" s="2" t="s">
        <v>0</v>
      </c>
      <c r="B1" s="28" t="s">
        <v>1</v>
      </c>
      <c r="C1" s="3" t="s">
        <v>2</v>
      </c>
      <c r="D1" s="22" t="s">
        <v>3</v>
      </c>
      <c r="E1" s="23" t="s">
        <v>4</v>
      </c>
      <c r="F1" s="7" t="s">
        <v>5</v>
      </c>
      <c r="G1" s="8" t="s">
        <v>6</v>
      </c>
      <c r="H1" s="8" t="s">
        <v>7</v>
      </c>
    </row>
    <row r="2" spans="1:8" ht="74.25" customHeight="1" x14ac:dyDescent="0.25">
      <c r="A2" s="93">
        <v>1</v>
      </c>
      <c r="B2" s="95" t="s">
        <v>8</v>
      </c>
      <c r="C2" s="4" t="s">
        <v>9</v>
      </c>
      <c r="D2" s="24">
        <v>1</v>
      </c>
      <c r="E2" s="25"/>
      <c r="F2" s="16">
        <f t="shared" ref="F2:F41" si="0">SUM(D2:E2)</f>
        <v>1</v>
      </c>
      <c r="G2" s="9">
        <f>F2/(SUM(F$2:F$4))</f>
        <v>0.5</v>
      </c>
      <c r="H2" s="90"/>
    </row>
    <row r="3" spans="1:8" ht="74.25" customHeight="1" x14ac:dyDescent="0.25">
      <c r="A3" s="81"/>
      <c r="B3" s="84"/>
      <c r="C3" s="6" t="s">
        <v>10</v>
      </c>
      <c r="D3" s="29">
        <v>1</v>
      </c>
      <c r="E3" s="30"/>
      <c r="F3" s="17">
        <f t="shared" si="0"/>
        <v>1</v>
      </c>
      <c r="G3" s="13">
        <f t="shared" ref="G3" si="1">F3/(SUM(F$2:F$4))</f>
        <v>0.5</v>
      </c>
      <c r="H3" s="91"/>
    </row>
    <row r="4" spans="1:8" ht="74.25" customHeight="1" thickBot="1" x14ac:dyDescent="0.3">
      <c r="A4" s="94"/>
      <c r="B4" s="96"/>
      <c r="C4" s="5"/>
      <c r="D4" s="26"/>
      <c r="E4" s="27"/>
      <c r="F4" s="19">
        <f t="shared" si="0"/>
        <v>0</v>
      </c>
      <c r="G4" s="10">
        <f>F4/(SUM(F$2:F$4))</f>
        <v>0</v>
      </c>
      <c r="H4" s="92"/>
    </row>
    <row r="5" spans="1:8" ht="51.75" customHeight="1" x14ac:dyDescent="0.25">
      <c r="A5" s="80">
        <v>2</v>
      </c>
      <c r="B5" s="83" t="s">
        <v>11</v>
      </c>
      <c r="C5" s="4" t="s">
        <v>12</v>
      </c>
      <c r="D5" s="24">
        <v>1</v>
      </c>
      <c r="E5" s="25"/>
      <c r="F5" s="20">
        <f t="shared" si="0"/>
        <v>1</v>
      </c>
      <c r="G5" s="11">
        <f>F5/(SUM(F$5:F$9))</f>
        <v>0.2</v>
      </c>
      <c r="H5" s="86"/>
    </row>
    <row r="6" spans="1:8" ht="51.75" customHeight="1" x14ac:dyDescent="0.25">
      <c r="A6" s="81"/>
      <c r="B6" s="84"/>
      <c r="C6" s="6" t="s">
        <v>13</v>
      </c>
      <c r="D6" s="29">
        <v>1</v>
      </c>
      <c r="E6" s="30"/>
      <c r="F6" s="15">
        <f t="shared" si="0"/>
        <v>1</v>
      </c>
      <c r="G6" s="31">
        <f>F6/(SUM(F$5:F$9))</f>
        <v>0.2</v>
      </c>
      <c r="H6" s="87"/>
    </row>
    <row r="7" spans="1:8" ht="51.75" customHeight="1" x14ac:dyDescent="0.25">
      <c r="A7" s="81"/>
      <c r="B7" s="84"/>
      <c r="C7" s="6" t="s">
        <v>14</v>
      </c>
      <c r="D7" s="29">
        <v>1</v>
      </c>
      <c r="E7" s="30"/>
      <c r="F7" s="15">
        <f t="shared" si="0"/>
        <v>1</v>
      </c>
      <c r="G7" s="31">
        <f>F7/(SUM(F$5:F$9))</f>
        <v>0.2</v>
      </c>
      <c r="H7" s="87"/>
    </row>
    <row r="8" spans="1:8" ht="51.75" customHeight="1" x14ac:dyDescent="0.25">
      <c r="A8" s="81"/>
      <c r="B8" s="84"/>
      <c r="C8" s="6" t="s">
        <v>15</v>
      </c>
      <c r="D8" s="29">
        <v>1</v>
      </c>
      <c r="E8" s="30"/>
      <c r="F8" s="15">
        <f t="shared" si="0"/>
        <v>1</v>
      </c>
      <c r="G8" s="31">
        <f>F8/(SUM(F$5:F$9))</f>
        <v>0.2</v>
      </c>
      <c r="H8" s="87"/>
    </row>
    <row r="9" spans="1:8" ht="51.75" customHeight="1" thickBot="1" x14ac:dyDescent="0.3">
      <c r="A9" s="82"/>
      <c r="B9" s="85"/>
      <c r="C9" s="5" t="s">
        <v>16</v>
      </c>
      <c r="D9" s="26">
        <v>1</v>
      </c>
      <c r="E9" s="27"/>
      <c r="F9" s="19">
        <f t="shared" si="0"/>
        <v>1</v>
      </c>
      <c r="G9" s="10">
        <f>F9/(SUM(F$5:F$9))</f>
        <v>0.2</v>
      </c>
      <c r="H9" s="88"/>
    </row>
    <row r="10" spans="1:8" ht="74.25" customHeight="1" x14ac:dyDescent="0.25">
      <c r="A10" s="80">
        <v>3</v>
      </c>
      <c r="B10" s="83" t="s">
        <v>17</v>
      </c>
      <c r="C10" s="4" t="s">
        <v>18</v>
      </c>
      <c r="D10" s="24">
        <v>1</v>
      </c>
      <c r="E10" s="25"/>
      <c r="F10" s="16">
        <f t="shared" si="0"/>
        <v>1</v>
      </c>
      <c r="G10" s="9">
        <f>F10/(SUM(F$10:F$11))</f>
        <v>0.5</v>
      </c>
      <c r="H10" s="86"/>
    </row>
    <row r="11" spans="1:8" ht="74.25" customHeight="1" thickBot="1" x14ac:dyDescent="0.3">
      <c r="A11" s="82"/>
      <c r="B11" s="85"/>
      <c r="C11" s="5" t="s">
        <v>19</v>
      </c>
      <c r="D11" s="26">
        <v>1</v>
      </c>
      <c r="E11" s="27"/>
      <c r="F11" s="18">
        <f t="shared" si="0"/>
        <v>1</v>
      </c>
      <c r="G11" s="12">
        <f>F11/(SUM(F$10:F$11))</f>
        <v>0.5</v>
      </c>
      <c r="H11" s="88"/>
    </row>
    <row r="12" spans="1:8" ht="74.25" customHeight="1" x14ac:dyDescent="0.25">
      <c r="A12" s="80">
        <v>4</v>
      </c>
      <c r="B12" s="83" t="s">
        <v>20</v>
      </c>
      <c r="C12" s="4" t="s">
        <v>21</v>
      </c>
      <c r="D12" s="24"/>
      <c r="E12" s="25">
        <v>1</v>
      </c>
      <c r="F12" s="16">
        <f t="shared" si="0"/>
        <v>1</v>
      </c>
      <c r="G12" s="9">
        <f>F12/(SUM(F$12:F$16))</f>
        <v>0.2</v>
      </c>
      <c r="H12" s="97"/>
    </row>
    <row r="13" spans="1:8" ht="74.25" customHeight="1" x14ac:dyDescent="0.25">
      <c r="A13" s="81"/>
      <c r="B13" s="84"/>
      <c r="C13" s="6" t="s">
        <v>22</v>
      </c>
      <c r="D13" s="29"/>
      <c r="E13" s="30">
        <v>1</v>
      </c>
      <c r="F13" s="15">
        <f t="shared" ref="F13" si="2">SUM(D13:E13)</f>
        <v>1</v>
      </c>
      <c r="G13" s="31">
        <f>F13/(SUM(F$12:F$16))</f>
        <v>0.2</v>
      </c>
      <c r="H13" s="91"/>
    </row>
    <row r="14" spans="1:8" ht="74.25" customHeight="1" x14ac:dyDescent="0.25">
      <c r="A14" s="81"/>
      <c r="B14" s="84"/>
      <c r="C14" s="6" t="s">
        <v>23</v>
      </c>
      <c r="D14" s="29"/>
      <c r="E14" s="30">
        <v>1</v>
      </c>
      <c r="F14" s="15">
        <f t="shared" ref="F14" si="3">SUM(D14:E14)</f>
        <v>1</v>
      </c>
      <c r="G14" s="31">
        <f>F14/(SUM(F$12:F$16))</f>
        <v>0.2</v>
      </c>
      <c r="H14" s="91"/>
    </row>
    <row r="15" spans="1:8" ht="74.25" customHeight="1" x14ac:dyDescent="0.25">
      <c r="A15" s="81"/>
      <c r="B15" s="84"/>
      <c r="C15" s="6" t="s">
        <v>24</v>
      </c>
      <c r="D15" s="29"/>
      <c r="E15" s="30">
        <v>1</v>
      </c>
      <c r="F15" s="15">
        <f t="shared" ref="F15" si="4">SUM(D15:E15)</f>
        <v>1</v>
      </c>
      <c r="G15" s="31">
        <f>F15/(SUM(F$12:F$16))</f>
        <v>0.2</v>
      </c>
      <c r="H15" s="91"/>
    </row>
    <row r="16" spans="1:8" ht="74.25" customHeight="1" thickBot="1" x14ac:dyDescent="0.3">
      <c r="A16" s="82"/>
      <c r="B16" s="85"/>
      <c r="C16" s="5" t="s">
        <v>25</v>
      </c>
      <c r="D16" s="26"/>
      <c r="E16" s="27">
        <v>1</v>
      </c>
      <c r="F16" s="19">
        <f t="shared" si="0"/>
        <v>1</v>
      </c>
      <c r="G16" s="10">
        <f>F16/(SUM(F$12:F$16))</f>
        <v>0.2</v>
      </c>
      <c r="H16" s="98"/>
    </row>
    <row r="17" spans="1:8" ht="39" customHeight="1" x14ac:dyDescent="0.25">
      <c r="A17" s="80">
        <v>5</v>
      </c>
      <c r="B17" s="83" t="s">
        <v>26</v>
      </c>
      <c r="C17" s="4" t="s">
        <v>27</v>
      </c>
      <c r="D17" s="24">
        <v>1</v>
      </c>
      <c r="E17" s="25"/>
      <c r="F17" s="20">
        <f t="shared" si="0"/>
        <v>1</v>
      </c>
      <c r="G17" s="11">
        <f t="shared" ref="G17:G24" si="5">F17/(SUM(F$17:F$24))</f>
        <v>0.1111111111111111</v>
      </c>
      <c r="H17" s="86"/>
    </row>
    <row r="18" spans="1:8" ht="39" customHeight="1" x14ac:dyDescent="0.25">
      <c r="A18" s="81"/>
      <c r="B18" s="84"/>
      <c r="C18" s="6" t="s">
        <v>28</v>
      </c>
      <c r="D18" s="29">
        <v>1</v>
      </c>
      <c r="E18" s="30"/>
      <c r="F18" s="15">
        <f t="shared" si="0"/>
        <v>1</v>
      </c>
      <c r="G18" s="31">
        <f t="shared" si="5"/>
        <v>0.1111111111111111</v>
      </c>
      <c r="H18" s="87"/>
    </row>
    <row r="19" spans="1:8" ht="39" customHeight="1" x14ac:dyDescent="0.25">
      <c r="A19" s="81"/>
      <c r="B19" s="84"/>
      <c r="C19" s="6" t="s">
        <v>29</v>
      </c>
      <c r="D19" s="29">
        <v>1</v>
      </c>
      <c r="E19" s="30">
        <v>1</v>
      </c>
      <c r="F19" s="15">
        <f t="shared" si="0"/>
        <v>2</v>
      </c>
      <c r="G19" s="31">
        <f t="shared" si="5"/>
        <v>0.22222222222222221</v>
      </c>
      <c r="H19" s="87"/>
    </row>
    <row r="20" spans="1:8" ht="39" customHeight="1" x14ac:dyDescent="0.25">
      <c r="A20" s="81"/>
      <c r="B20" s="84"/>
      <c r="C20" s="6" t="s">
        <v>30</v>
      </c>
      <c r="D20" s="29"/>
      <c r="E20" s="30">
        <v>1</v>
      </c>
      <c r="F20" s="15">
        <f t="shared" ref="F20" si="6">SUM(D20:E20)</f>
        <v>1</v>
      </c>
      <c r="G20" s="31">
        <f t="shared" si="5"/>
        <v>0.1111111111111111</v>
      </c>
      <c r="H20" s="87"/>
    </row>
    <row r="21" spans="1:8" ht="39" customHeight="1" x14ac:dyDescent="0.25">
      <c r="A21" s="81"/>
      <c r="B21" s="84"/>
      <c r="C21" s="6" t="s">
        <v>31</v>
      </c>
      <c r="D21" s="29"/>
      <c r="E21" s="30">
        <v>1</v>
      </c>
      <c r="F21" s="15">
        <f t="shared" ref="F21" si="7">SUM(D21:E21)</f>
        <v>1</v>
      </c>
      <c r="G21" s="31">
        <f t="shared" si="5"/>
        <v>0.1111111111111111</v>
      </c>
      <c r="H21" s="87"/>
    </row>
    <row r="22" spans="1:8" ht="39" customHeight="1" x14ac:dyDescent="0.25">
      <c r="A22" s="81"/>
      <c r="B22" s="84"/>
      <c r="C22" s="6" t="s">
        <v>32</v>
      </c>
      <c r="D22" s="29"/>
      <c r="E22" s="30">
        <v>1</v>
      </c>
      <c r="F22" s="15">
        <f t="shared" ref="F22" si="8">SUM(D22:E22)</f>
        <v>1</v>
      </c>
      <c r="G22" s="31">
        <f t="shared" si="5"/>
        <v>0.1111111111111111</v>
      </c>
      <c r="H22" s="87"/>
    </row>
    <row r="23" spans="1:8" ht="39" customHeight="1" x14ac:dyDescent="0.25">
      <c r="A23" s="81"/>
      <c r="B23" s="84"/>
      <c r="C23" s="6" t="s">
        <v>33</v>
      </c>
      <c r="D23" s="29">
        <v>1</v>
      </c>
      <c r="E23" s="30"/>
      <c r="F23" s="15">
        <f t="shared" si="0"/>
        <v>1</v>
      </c>
      <c r="G23" s="31">
        <f t="shared" si="5"/>
        <v>0.1111111111111111</v>
      </c>
      <c r="H23" s="87"/>
    </row>
    <row r="24" spans="1:8" ht="39" customHeight="1" thickBot="1" x14ac:dyDescent="0.3">
      <c r="A24" s="82"/>
      <c r="B24" s="85"/>
      <c r="C24" s="5" t="s">
        <v>34</v>
      </c>
      <c r="D24" s="26">
        <v>1</v>
      </c>
      <c r="E24" s="27"/>
      <c r="F24" s="19">
        <f t="shared" si="0"/>
        <v>1</v>
      </c>
      <c r="G24" s="10">
        <f t="shared" si="5"/>
        <v>0.1111111111111111</v>
      </c>
      <c r="H24" s="88"/>
    </row>
    <row r="25" spans="1:8" ht="74.25" customHeight="1" x14ac:dyDescent="0.25">
      <c r="A25" s="80">
        <v>6</v>
      </c>
      <c r="B25" s="83" t="s">
        <v>35</v>
      </c>
      <c r="C25" s="4" t="s">
        <v>36</v>
      </c>
      <c r="D25" s="24">
        <v>1</v>
      </c>
      <c r="E25" s="25"/>
      <c r="F25" s="20">
        <f t="shared" si="0"/>
        <v>1</v>
      </c>
      <c r="G25" s="11">
        <f>F25/(SUM(F$25:F$28))</f>
        <v>0.2</v>
      </c>
      <c r="H25" s="86"/>
    </row>
    <row r="26" spans="1:8" ht="74.25" customHeight="1" x14ac:dyDescent="0.25">
      <c r="A26" s="81"/>
      <c r="B26" s="84"/>
      <c r="C26" s="6" t="s">
        <v>37</v>
      </c>
      <c r="D26" s="29">
        <v>1</v>
      </c>
      <c r="E26" s="30">
        <v>1</v>
      </c>
      <c r="F26" s="15">
        <f t="shared" si="0"/>
        <v>2</v>
      </c>
      <c r="G26" s="31">
        <f>F26/(SUM(F$25:F$28))</f>
        <v>0.4</v>
      </c>
      <c r="H26" s="87"/>
    </row>
    <row r="27" spans="1:8" ht="74.25" customHeight="1" x14ac:dyDescent="0.25">
      <c r="A27" s="81"/>
      <c r="B27" s="84"/>
      <c r="C27" s="6" t="s">
        <v>38</v>
      </c>
      <c r="D27" s="29"/>
      <c r="E27" s="30">
        <v>1</v>
      </c>
      <c r="F27" s="15">
        <f t="shared" ref="F27" si="9">SUM(D27:E27)</f>
        <v>1</v>
      </c>
      <c r="G27" s="31">
        <f>F27/(SUM(F$25:F$28))</f>
        <v>0.2</v>
      </c>
      <c r="H27" s="87"/>
    </row>
    <row r="28" spans="1:8" ht="74.25" customHeight="1" thickBot="1" x14ac:dyDescent="0.3">
      <c r="A28" s="82"/>
      <c r="B28" s="85"/>
      <c r="C28" s="5" t="s">
        <v>39</v>
      </c>
      <c r="D28" s="26">
        <v>1</v>
      </c>
      <c r="E28" s="27"/>
      <c r="F28" s="19">
        <f t="shared" si="0"/>
        <v>1</v>
      </c>
      <c r="G28" s="10">
        <f>F28/(SUM(F$25:F$28))</f>
        <v>0.2</v>
      </c>
      <c r="H28" s="88"/>
    </row>
    <row r="29" spans="1:8" ht="74.25" customHeight="1" x14ac:dyDescent="0.25">
      <c r="A29" s="80">
        <v>7</v>
      </c>
      <c r="B29" s="83" t="s">
        <v>40</v>
      </c>
      <c r="C29" s="4" t="s">
        <v>41</v>
      </c>
      <c r="D29" s="24">
        <v>1</v>
      </c>
      <c r="E29" s="25"/>
      <c r="F29" s="20">
        <f t="shared" si="0"/>
        <v>1</v>
      </c>
      <c r="G29" s="11">
        <f>F29/(SUM(F$29:F$33))</f>
        <v>0.2</v>
      </c>
      <c r="H29" s="86"/>
    </row>
    <row r="30" spans="1:8" ht="74.25" customHeight="1" x14ac:dyDescent="0.25">
      <c r="A30" s="81"/>
      <c r="B30" s="84"/>
      <c r="C30" s="45" t="s">
        <v>42</v>
      </c>
      <c r="D30" s="29">
        <v>1</v>
      </c>
      <c r="E30" s="30"/>
      <c r="F30" s="15">
        <f t="shared" si="0"/>
        <v>1</v>
      </c>
      <c r="G30" s="31">
        <f>F30/(SUM(F$29:F$33))</f>
        <v>0.2</v>
      </c>
      <c r="H30" s="87"/>
    </row>
    <row r="31" spans="1:8" ht="74.25" customHeight="1" x14ac:dyDescent="0.25">
      <c r="A31" s="81"/>
      <c r="B31" s="84"/>
      <c r="C31" s="6" t="s">
        <v>43</v>
      </c>
      <c r="D31" s="29"/>
      <c r="E31" s="30">
        <v>1</v>
      </c>
      <c r="F31" s="15">
        <f t="shared" ref="F31" si="10">SUM(D31:E31)</f>
        <v>1</v>
      </c>
      <c r="G31" s="31">
        <f>F31/(SUM(F$29:F$33))</f>
        <v>0.2</v>
      </c>
      <c r="H31" s="87"/>
    </row>
    <row r="32" spans="1:8" ht="74.25" customHeight="1" x14ac:dyDescent="0.25">
      <c r="A32" s="81"/>
      <c r="B32" s="84"/>
      <c r="C32" s="6" t="s">
        <v>44</v>
      </c>
      <c r="D32" s="29"/>
      <c r="E32" s="30">
        <v>1</v>
      </c>
      <c r="F32" s="15">
        <f t="shared" ref="F32" si="11">SUM(D32:E32)</f>
        <v>1</v>
      </c>
      <c r="G32" s="31">
        <f>F32/(SUM(F$29:F$33))</f>
        <v>0.2</v>
      </c>
      <c r="H32" s="87"/>
    </row>
    <row r="33" spans="1:8" ht="74.25" customHeight="1" thickBot="1" x14ac:dyDescent="0.3">
      <c r="A33" s="82"/>
      <c r="B33" s="85"/>
      <c r="C33" s="43" t="s">
        <v>45</v>
      </c>
      <c r="D33" s="26"/>
      <c r="E33" s="27">
        <v>1</v>
      </c>
      <c r="F33" s="19">
        <f t="shared" si="0"/>
        <v>1</v>
      </c>
      <c r="G33" s="10">
        <f>F33/(SUM(F$29:F$33))</f>
        <v>0.2</v>
      </c>
      <c r="H33" s="88"/>
    </row>
    <row r="34" spans="1:8" ht="74.25" customHeight="1" x14ac:dyDescent="0.25">
      <c r="A34" s="80">
        <v>8</v>
      </c>
      <c r="B34" s="83" t="s">
        <v>46</v>
      </c>
      <c r="C34" s="4" t="s">
        <v>47</v>
      </c>
      <c r="D34" s="24"/>
      <c r="E34" s="25">
        <v>1</v>
      </c>
      <c r="F34" s="20">
        <f t="shared" si="0"/>
        <v>1</v>
      </c>
      <c r="G34" s="11">
        <f>F34/(SUM(F$34:F$37))</f>
        <v>0.25</v>
      </c>
      <c r="H34" s="86"/>
    </row>
    <row r="35" spans="1:8" ht="74.25" customHeight="1" x14ac:dyDescent="0.25">
      <c r="A35" s="81"/>
      <c r="B35" s="84"/>
      <c r="C35" s="6" t="s">
        <v>48</v>
      </c>
      <c r="D35" s="29"/>
      <c r="E35" s="30">
        <v>1</v>
      </c>
      <c r="F35" s="15">
        <f t="shared" si="0"/>
        <v>1</v>
      </c>
      <c r="G35" s="31">
        <f>F35/(SUM(F$34:F$37))</f>
        <v>0.25</v>
      </c>
      <c r="H35" s="87"/>
    </row>
    <row r="36" spans="1:8" ht="74.25" customHeight="1" x14ac:dyDescent="0.25">
      <c r="A36" s="81"/>
      <c r="B36" s="84"/>
      <c r="C36" s="6" t="s">
        <v>49</v>
      </c>
      <c r="D36" s="29"/>
      <c r="E36" s="30">
        <v>1</v>
      </c>
      <c r="F36" s="15">
        <f t="shared" si="0"/>
        <v>1</v>
      </c>
      <c r="G36" s="31">
        <f>F36/(SUM(F$34:F$37))</f>
        <v>0.25</v>
      </c>
      <c r="H36" s="87"/>
    </row>
    <row r="37" spans="1:8" ht="74.25" customHeight="1" thickBot="1" x14ac:dyDescent="0.3">
      <c r="A37" s="82"/>
      <c r="B37" s="85"/>
      <c r="C37" s="43" t="s">
        <v>50</v>
      </c>
      <c r="D37" s="26"/>
      <c r="E37" s="27">
        <v>1</v>
      </c>
      <c r="F37" s="19">
        <f t="shared" si="0"/>
        <v>1</v>
      </c>
      <c r="G37" s="10">
        <f>F37/(SUM(F$34:F$37))</f>
        <v>0.25</v>
      </c>
      <c r="H37" s="88"/>
    </row>
    <row r="38" spans="1:8" ht="74.25" customHeight="1" x14ac:dyDescent="0.25">
      <c r="A38" s="80">
        <v>9</v>
      </c>
      <c r="B38" s="83" t="s">
        <v>51</v>
      </c>
      <c r="C38" s="4" t="s">
        <v>52</v>
      </c>
      <c r="D38" s="24"/>
      <c r="E38" s="25">
        <v>1</v>
      </c>
      <c r="F38" s="20">
        <f t="shared" si="0"/>
        <v>1</v>
      </c>
      <c r="G38" s="11">
        <f>F38/(SUM(F$38:F$41))</f>
        <v>0.25</v>
      </c>
      <c r="H38" s="86"/>
    </row>
    <row r="39" spans="1:8" ht="74.25" customHeight="1" x14ac:dyDescent="0.25">
      <c r="A39" s="81"/>
      <c r="B39" s="84"/>
      <c r="C39" s="6" t="s">
        <v>53</v>
      </c>
      <c r="D39" s="29"/>
      <c r="E39" s="30">
        <v>1</v>
      </c>
      <c r="F39" s="15">
        <f t="shared" si="0"/>
        <v>1</v>
      </c>
      <c r="G39" s="31">
        <f>F39/(SUM(F$38:F$41))</f>
        <v>0.25</v>
      </c>
      <c r="H39" s="87"/>
    </row>
    <row r="40" spans="1:8" ht="74.25" customHeight="1" x14ac:dyDescent="0.25">
      <c r="A40" s="81"/>
      <c r="B40" s="84"/>
      <c r="C40" s="6" t="s">
        <v>54</v>
      </c>
      <c r="D40" s="29"/>
      <c r="E40" s="30">
        <v>1</v>
      </c>
      <c r="F40" s="15">
        <f t="shared" si="0"/>
        <v>1</v>
      </c>
      <c r="G40" s="31">
        <f>F40/(SUM(F$38:F$41))</f>
        <v>0.25</v>
      </c>
      <c r="H40" s="87"/>
    </row>
    <row r="41" spans="1:8" ht="74.25" customHeight="1" thickBot="1" x14ac:dyDescent="0.3">
      <c r="A41" s="82"/>
      <c r="B41" s="85"/>
      <c r="C41" s="5" t="s">
        <v>55</v>
      </c>
      <c r="D41" s="26"/>
      <c r="E41" s="27">
        <v>1</v>
      </c>
      <c r="F41" s="19">
        <f t="shared" si="0"/>
        <v>1</v>
      </c>
      <c r="G41" s="10">
        <f>F41/(SUM(F$38:F$41))</f>
        <v>0.25</v>
      </c>
      <c r="H41" s="88"/>
    </row>
    <row r="46" spans="1:8" ht="31.5" customHeight="1" x14ac:dyDescent="0.25">
      <c r="B46" s="51" t="s">
        <v>56</v>
      </c>
      <c r="C46" s="89" t="s">
        <v>57</v>
      </c>
      <c r="D46" s="89"/>
      <c r="E46" s="89"/>
      <c r="F46" s="33" t="s">
        <v>58</v>
      </c>
    </row>
    <row r="47" spans="1:8" ht="31.5" customHeight="1" x14ac:dyDescent="0.25">
      <c r="B47" s="51" t="s">
        <v>59</v>
      </c>
      <c r="C47" s="89" t="s">
        <v>60</v>
      </c>
      <c r="D47" s="89"/>
      <c r="E47" s="89"/>
      <c r="F47" s="33" t="s">
        <v>61</v>
      </c>
    </row>
  </sheetData>
  <mergeCells count="29">
    <mergeCell ref="A34:A37"/>
    <mergeCell ref="B34:B37"/>
    <mergeCell ref="H34:H37"/>
    <mergeCell ref="A17:A24"/>
    <mergeCell ref="B17:B24"/>
    <mergeCell ref="A29:A33"/>
    <mergeCell ref="B29:B33"/>
    <mergeCell ref="H29:H33"/>
    <mergeCell ref="H2:H4"/>
    <mergeCell ref="H5:H9"/>
    <mergeCell ref="H10:H11"/>
    <mergeCell ref="A25:A28"/>
    <mergeCell ref="B25:B28"/>
    <mergeCell ref="H25:H28"/>
    <mergeCell ref="A2:A4"/>
    <mergeCell ref="B2:B4"/>
    <mergeCell ref="B5:B9"/>
    <mergeCell ref="A5:A9"/>
    <mergeCell ref="B10:B11"/>
    <mergeCell ref="A10:A11"/>
    <mergeCell ref="H12:H16"/>
    <mergeCell ref="H17:H24"/>
    <mergeCell ref="A12:A16"/>
    <mergeCell ref="B12:B16"/>
    <mergeCell ref="A38:A41"/>
    <mergeCell ref="B38:B41"/>
    <mergeCell ref="H38:H41"/>
    <mergeCell ref="C46:E46"/>
    <mergeCell ref="C47:E4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FF"/>
  </sheetPr>
  <dimension ref="A1:H35"/>
  <sheetViews>
    <sheetView zoomScale="85" zoomScaleNormal="85" workbookViewId="0">
      <pane ySplit="1" topLeftCell="A27" activePane="bottomLeft" state="frozen"/>
      <selection pane="bottomLeft" activeCell="C19" sqref="C19"/>
    </sheetView>
  </sheetViews>
  <sheetFormatPr baseColWidth="10" defaultColWidth="11.42578125" defaultRowHeight="15" x14ac:dyDescent="0.25"/>
  <cols>
    <col min="1" max="1" width="5.28515625" style="1" bestFit="1" customWidth="1"/>
    <col min="2" max="2" width="42.7109375" customWidth="1"/>
    <col min="3" max="3" width="28.5703125" style="1" bestFit="1" customWidth="1"/>
    <col min="4" max="5" width="3.7109375" style="21" customWidth="1"/>
    <col min="6" max="6" width="14.140625" style="1" bestFit="1" customWidth="1"/>
    <col min="7" max="7" width="14.140625" style="14" customWidth="1"/>
    <col min="8" max="8" width="47.85546875" customWidth="1"/>
  </cols>
  <sheetData>
    <row r="1" spans="1:8" ht="72.75" customHeight="1" thickBot="1" x14ac:dyDescent="0.3">
      <c r="A1" s="2" t="s">
        <v>0</v>
      </c>
      <c r="B1" s="28" t="s">
        <v>1</v>
      </c>
      <c r="C1" s="37" t="s">
        <v>2</v>
      </c>
      <c r="D1" s="22" t="s">
        <v>62</v>
      </c>
      <c r="E1" s="23" t="s">
        <v>63</v>
      </c>
      <c r="F1" s="7" t="s">
        <v>5</v>
      </c>
      <c r="G1" s="8" t="s">
        <v>6</v>
      </c>
      <c r="H1" s="8" t="s">
        <v>7</v>
      </c>
    </row>
    <row r="2" spans="1:8" ht="74.25" customHeight="1" x14ac:dyDescent="0.25">
      <c r="A2" s="93">
        <v>1</v>
      </c>
      <c r="B2" s="95" t="s">
        <v>8</v>
      </c>
      <c r="C2" s="46" t="s">
        <v>64</v>
      </c>
      <c r="D2" s="39">
        <v>1</v>
      </c>
      <c r="E2" s="40">
        <v>1</v>
      </c>
      <c r="F2" s="16">
        <f>SUM(D2:E2)</f>
        <v>2</v>
      </c>
      <c r="G2" s="9">
        <f>F2/(SUM(F$2:F$4))</f>
        <v>0.4</v>
      </c>
      <c r="H2" s="99"/>
    </row>
    <row r="3" spans="1:8" ht="74.25" customHeight="1" x14ac:dyDescent="0.25">
      <c r="A3" s="81"/>
      <c r="B3" s="84"/>
      <c r="C3" s="45" t="s">
        <v>65</v>
      </c>
      <c r="D3" s="29"/>
      <c r="E3" s="44">
        <v>1</v>
      </c>
      <c r="F3" s="15">
        <v>2</v>
      </c>
      <c r="G3" s="31">
        <v>0.66666666666666663</v>
      </c>
      <c r="H3" s="87"/>
    </row>
    <row r="4" spans="1:8" ht="74.25" customHeight="1" thickBot="1" x14ac:dyDescent="0.3">
      <c r="A4" s="94"/>
      <c r="B4" s="96"/>
      <c r="C4" s="43" t="s">
        <v>66</v>
      </c>
      <c r="D4" s="26">
        <v>1</v>
      </c>
      <c r="E4" s="36"/>
      <c r="F4" s="19">
        <f t="shared" ref="F4:F28" si="0">SUM(D4:E4)</f>
        <v>1</v>
      </c>
      <c r="G4" s="10">
        <f>F4/(SUM(F$2:F$4))</f>
        <v>0.2</v>
      </c>
      <c r="H4" s="100"/>
    </row>
    <row r="5" spans="1:8" ht="74.25" customHeight="1" x14ac:dyDescent="0.25">
      <c r="A5" s="80">
        <v>2</v>
      </c>
      <c r="B5" s="83" t="s">
        <v>11</v>
      </c>
      <c r="C5" s="46" t="s">
        <v>67</v>
      </c>
      <c r="D5" s="24">
        <v>1</v>
      </c>
      <c r="E5" s="35"/>
      <c r="F5" s="16">
        <f t="shared" si="0"/>
        <v>1</v>
      </c>
      <c r="G5" s="9">
        <f>F5/(SUM(F$5:F$9))</f>
        <v>0.14285714285714285</v>
      </c>
      <c r="H5" s="86"/>
    </row>
    <row r="6" spans="1:8" ht="74.25" customHeight="1" x14ac:dyDescent="0.25">
      <c r="A6" s="81"/>
      <c r="B6" s="84"/>
      <c r="C6" s="45" t="s">
        <v>68</v>
      </c>
      <c r="D6" s="29">
        <v>1</v>
      </c>
      <c r="E6" s="44">
        <v>1</v>
      </c>
      <c r="F6" s="15">
        <f t="shared" si="0"/>
        <v>2</v>
      </c>
      <c r="G6" s="31">
        <f t="shared" ref="G6:G9" si="1">F6/(SUM(F$5:F$9))</f>
        <v>0.2857142857142857</v>
      </c>
      <c r="H6" s="87"/>
    </row>
    <row r="7" spans="1:8" ht="74.25" customHeight="1" x14ac:dyDescent="0.25">
      <c r="A7" s="81"/>
      <c r="B7" s="84"/>
      <c r="C7" s="45" t="s">
        <v>69</v>
      </c>
      <c r="D7" s="29">
        <v>1</v>
      </c>
      <c r="E7" s="44">
        <v>1</v>
      </c>
      <c r="F7" s="15">
        <f t="shared" si="0"/>
        <v>2</v>
      </c>
      <c r="G7" s="31">
        <f t="shared" si="1"/>
        <v>0.2857142857142857</v>
      </c>
      <c r="H7" s="87"/>
    </row>
    <row r="8" spans="1:8" ht="74.25" customHeight="1" x14ac:dyDescent="0.25">
      <c r="A8" s="81"/>
      <c r="B8" s="84"/>
      <c r="C8" s="45" t="s">
        <v>70</v>
      </c>
      <c r="D8" s="29">
        <v>1</v>
      </c>
      <c r="E8" s="44"/>
      <c r="F8" s="15">
        <f t="shared" si="0"/>
        <v>1</v>
      </c>
      <c r="G8" s="31">
        <f t="shared" si="1"/>
        <v>0.14285714285714285</v>
      </c>
      <c r="H8" s="87"/>
    </row>
    <row r="9" spans="1:8" ht="74.25" customHeight="1" thickBot="1" x14ac:dyDescent="0.3">
      <c r="A9" s="82"/>
      <c r="B9" s="85"/>
      <c r="C9" s="43" t="s">
        <v>71</v>
      </c>
      <c r="D9" s="26">
        <v>1</v>
      </c>
      <c r="E9" s="36"/>
      <c r="F9" s="19">
        <f t="shared" si="0"/>
        <v>1</v>
      </c>
      <c r="G9" s="10">
        <f t="shared" si="1"/>
        <v>0.14285714285714285</v>
      </c>
      <c r="H9" s="88"/>
    </row>
    <row r="10" spans="1:8" ht="74.25" customHeight="1" x14ac:dyDescent="0.25">
      <c r="A10" s="80">
        <v>3</v>
      </c>
      <c r="B10" s="83" t="s">
        <v>17</v>
      </c>
      <c r="C10" s="46" t="s">
        <v>72</v>
      </c>
      <c r="D10" s="24">
        <v>1</v>
      </c>
      <c r="E10" s="35"/>
      <c r="F10" s="20">
        <f t="shared" si="0"/>
        <v>1</v>
      </c>
      <c r="G10" s="11">
        <f>F10/(SUM(F$10:F$14))</f>
        <v>0.2</v>
      </c>
      <c r="H10" s="86"/>
    </row>
    <row r="11" spans="1:8" ht="74.25" customHeight="1" x14ac:dyDescent="0.25">
      <c r="A11" s="81"/>
      <c r="B11" s="84"/>
      <c r="C11" s="45" t="s">
        <v>73</v>
      </c>
      <c r="D11" s="29"/>
      <c r="E11" s="44">
        <v>1</v>
      </c>
      <c r="F11" s="15">
        <f t="shared" si="0"/>
        <v>1</v>
      </c>
      <c r="G11" s="31">
        <f t="shared" ref="G11:G14" si="2">F11/(SUM(F$10:F$14))</f>
        <v>0.2</v>
      </c>
      <c r="H11" s="87"/>
    </row>
    <row r="12" spans="1:8" ht="74.25" customHeight="1" x14ac:dyDescent="0.25">
      <c r="A12" s="81"/>
      <c r="B12" s="84"/>
      <c r="C12" s="45" t="s">
        <v>74</v>
      </c>
      <c r="D12" s="29"/>
      <c r="E12" s="44">
        <v>1</v>
      </c>
      <c r="F12" s="15">
        <f t="shared" si="0"/>
        <v>1</v>
      </c>
      <c r="G12" s="31">
        <f t="shared" si="2"/>
        <v>0.2</v>
      </c>
      <c r="H12" s="87"/>
    </row>
    <row r="13" spans="1:8" ht="74.25" customHeight="1" x14ac:dyDescent="0.25">
      <c r="A13" s="81"/>
      <c r="B13" s="84"/>
      <c r="C13" s="45" t="s">
        <v>75</v>
      </c>
      <c r="D13" s="29">
        <v>1</v>
      </c>
      <c r="E13" s="44"/>
      <c r="F13" s="15">
        <f t="shared" si="0"/>
        <v>1</v>
      </c>
      <c r="G13" s="31">
        <f t="shared" si="2"/>
        <v>0.2</v>
      </c>
      <c r="H13" s="87"/>
    </row>
    <row r="14" spans="1:8" ht="74.25" customHeight="1" thickBot="1" x14ac:dyDescent="0.3">
      <c r="A14" s="82"/>
      <c r="B14" s="85"/>
      <c r="C14" s="43" t="s">
        <v>76</v>
      </c>
      <c r="D14" s="26">
        <v>1</v>
      </c>
      <c r="E14" s="36"/>
      <c r="F14" s="18">
        <f t="shared" si="0"/>
        <v>1</v>
      </c>
      <c r="G14" s="12">
        <f t="shared" si="2"/>
        <v>0.2</v>
      </c>
      <c r="H14" s="88"/>
    </row>
    <row r="15" spans="1:8" ht="74.25" customHeight="1" x14ac:dyDescent="0.25">
      <c r="A15" s="80">
        <v>4</v>
      </c>
      <c r="B15" s="83" t="s">
        <v>77</v>
      </c>
      <c r="C15" s="46" t="s">
        <v>78</v>
      </c>
      <c r="D15" s="24">
        <v>1</v>
      </c>
      <c r="E15" s="35"/>
      <c r="F15" s="16">
        <f t="shared" si="0"/>
        <v>1</v>
      </c>
      <c r="G15" s="9">
        <f>F15/(SUM(F$15:F$18))</f>
        <v>0.2</v>
      </c>
      <c r="H15" s="86"/>
    </row>
    <row r="16" spans="1:8" ht="74.25" customHeight="1" x14ac:dyDescent="0.25">
      <c r="A16" s="81"/>
      <c r="B16" s="84"/>
      <c r="C16" s="45" t="s">
        <v>79</v>
      </c>
      <c r="D16" s="29"/>
      <c r="E16" s="44">
        <v>1</v>
      </c>
      <c r="F16" s="15">
        <f t="shared" si="0"/>
        <v>1</v>
      </c>
      <c r="G16" s="31">
        <f t="shared" ref="G16:G18" si="3">F16/(SUM(F$15:F$18))</f>
        <v>0.2</v>
      </c>
      <c r="H16" s="87"/>
    </row>
    <row r="17" spans="1:8" ht="74.25" customHeight="1" x14ac:dyDescent="0.25">
      <c r="A17" s="81"/>
      <c r="B17" s="84"/>
      <c r="C17" s="45" t="s">
        <v>80</v>
      </c>
      <c r="D17" s="29">
        <v>1</v>
      </c>
      <c r="E17" s="44"/>
      <c r="F17" s="15">
        <f t="shared" si="0"/>
        <v>1</v>
      </c>
      <c r="G17" s="31">
        <f t="shared" si="3"/>
        <v>0.2</v>
      </c>
      <c r="H17" s="87"/>
    </row>
    <row r="18" spans="1:8" ht="74.25" customHeight="1" thickBot="1" x14ac:dyDescent="0.3">
      <c r="A18" s="82"/>
      <c r="B18" s="85"/>
      <c r="C18" s="43" t="s">
        <v>81</v>
      </c>
      <c r="D18" s="26">
        <v>1</v>
      </c>
      <c r="E18" s="36">
        <v>1</v>
      </c>
      <c r="F18" s="19">
        <f t="shared" si="0"/>
        <v>2</v>
      </c>
      <c r="G18" s="10">
        <f t="shared" si="3"/>
        <v>0.4</v>
      </c>
      <c r="H18" s="88"/>
    </row>
    <row r="19" spans="1:8" ht="74.25" customHeight="1" x14ac:dyDescent="0.25">
      <c r="A19" s="80">
        <v>5</v>
      </c>
      <c r="B19" s="83" t="s">
        <v>82</v>
      </c>
      <c r="C19" s="46" t="s">
        <v>83</v>
      </c>
      <c r="D19" s="24">
        <v>1</v>
      </c>
      <c r="E19" s="35"/>
      <c r="F19" s="20">
        <f t="shared" si="0"/>
        <v>1</v>
      </c>
      <c r="G19" s="11">
        <f>F19/(SUM(F$19:F$23))</f>
        <v>0.16666666666666666</v>
      </c>
      <c r="H19" s="86"/>
    </row>
    <row r="20" spans="1:8" ht="74.25" customHeight="1" x14ac:dyDescent="0.25">
      <c r="A20" s="81"/>
      <c r="B20" s="84"/>
      <c r="C20" s="45" t="s">
        <v>84</v>
      </c>
      <c r="D20" s="29"/>
      <c r="E20" s="44">
        <v>1</v>
      </c>
      <c r="F20" s="15">
        <f t="shared" si="0"/>
        <v>1</v>
      </c>
      <c r="G20" s="31">
        <f t="shared" ref="G20:G23" si="4">F20/(SUM(F$19:F$23))</f>
        <v>0.16666666666666666</v>
      </c>
      <c r="H20" s="87"/>
    </row>
    <row r="21" spans="1:8" ht="74.25" customHeight="1" x14ac:dyDescent="0.25">
      <c r="A21" s="81"/>
      <c r="B21" s="84"/>
      <c r="C21" s="45" t="s">
        <v>85</v>
      </c>
      <c r="D21" s="29">
        <v>1</v>
      </c>
      <c r="E21" s="44"/>
      <c r="F21" s="15">
        <f t="shared" si="0"/>
        <v>1</v>
      </c>
      <c r="G21" s="31">
        <f t="shared" si="4"/>
        <v>0.16666666666666666</v>
      </c>
      <c r="H21" s="87"/>
    </row>
    <row r="22" spans="1:8" ht="74.25" customHeight="1" x14ac:dyDescent="0.25">
      <c r="A22" s="81"/>
      <c r="B22" s="84"/>
      <c r="C22" s="45" t="s">
        <v>86</v>
      </c>
      <c r="D22" s="29">
        <v>1</v>
      </c>
      <c r="E22" s="44">
        <v>1</v>
      </c>
      <c r="F22" s="15">
        <f t="shared" si="0"/>
        <v>2</v>
      </c>
      <c r="G22" s="31">
        <f t="shared" si="4"/>
        <v>0.33333333333333331</v>
      </c>
      <c r="H22" s="87"/>
    </row>
    <row r="23" spans="1:8" ht="74.25" customHeight="1" thickBot="1" x14ac:dyDescent="0.3">
      <c r="A23" s="82"/>
      <c r="B23" s="85"/>
      <c r="C23" s="43" t="s">
        <v>87</v>
      </c>
      <c r="D23" s="26">
        <v>1</v>
      </c>
      <c r="E23" s="36"/>
      <c r="F23" s="19">
        <f t="shared" si="0"/>
        <v>1</v>
      </c>
      <c r="G23" s="10">
        <f t="shared" si="4"/>
        <v>0.16666666666666666</v>
      </c>
      <c r="H23" s="88"/>
    </row>
    <row r="24" spans="1:8" ht="74.25" customHeight="1" x14ac:dyDescent="0.25">
      <c r="A24" s="80">
        <v>6</v>
      </c>
      <c r="B24" s="83" t="s">
        <v>88</v>
      </c>
      <c r="C24" s="46" t="s">
        <v>89</v>
      </c>
      <c r="D24" s="24">
        <v>1</v>
      </c>
      <c r="E24" s="35"/>
      <c r="F24" s="20">
        <f t="shared" si="0"/>
        <v>1</v>
      </c>
      <c r="G24" s="11">
        <f>F24/(SUM(F$24:F$28))</f>
        <v>0.2</v>
      </c>
      <c r="H24" s="86"/>
    </row>
    <row r="25" spans="1:8" ht="74.25" customHeight="1" x14ac:dyDescent="0.25">
      <c r="A25" s="81"/>
      <c r="B25" s="84"/>
      <c r="C25" s="45" t="s">
        <v>90</v>
      </c>
      <c r="D25" s="29"/>
      <c r="E25" s="44">
        <v>1</v>
      </c>
      <c r="F25" s="15">
        <f t="shared" si="0"/>
        <v>1</v>
      </c>
      <c r="G25" s="31">
        <f t="shared" ref="G25:G28" si="5">F25/(SUM(F$24:F$28))</f>
        <v>0.2</v>
      </c>
      <c r="H25" s="87"/>
    </row>
    <row r="26" spans="1:8" ht="74.25" customHeight="1" x14ac:dyDescent="0.25">
      <c r="A26" s="81"/>
      <c r="B26" s="84"/>
      <c r="C26" s="45" t="s">
        <v>91</v>
      </c>
      <c r="D26" s="29"/>
      <c r="E26" s="44">
        <v>1</v>
      </c>
      <c r="F26" s="15">
        <f t="shared" si="0"/>
        <v>1</v>
      </c>
      <c r="G26" s="31">
        <f t="shared" si="5"/>
        <v>0.2</v>
      </c>
      <c r="H26" s="87"/>
    </row>
    <row r="27" spans="1:8" ht="74.25" customHeight="1" x14ac:dyDescent="0.25">
      <c r="A27" s="81"/>
      <c r="B27" s="84"/>
      <c r="C27" s="45" t="s">
        <v>92</v>
      </c>
      <c r="D27" s="29"/>
      <c r="E27" s="44">
        <v>1</v>
      </c>
      <c r="F27" s="15">
        <f t="shared" si="0"/>
        <v>1</v>
      </c>
      <c r="G27" s="31">
        <f t="shared" si="5"/>
        <v>0.2</v>
      </c>
      <c r="H27" s="87"/>
    </row>
    <row r="28" spans="1:8" ht="74.25" customHeight="1" thickBot="1" x14ac:dyDescent="0.3">
      <c r="A28" s="82"/>
      <c r="B28" s="85"/>
      <c r="C28" s="43" t="s">
        <v>93</v>
      </c>
      <c r="D28" s="26">
        <v>1</v>
      </c>
      <c r="E28" s="36"/>
      <c r="F28" s="19">
        <f t="shared" si="0"/>
        <v>1</v>
      </c>
      <c r="G28" s="10">
        <f t="shared" si="5"/>
        <v>0.2</v>
      </c>
      <c r="H28" s="88"/>
    </row>
    <row r="33" spans="2:6" x14ac:dyDescent="0.25">
      <c r="B33" s="48" t="s">
        <v>94</v>
      </c>
      <c r="C33" s="101" t="s">
        <v>95</v>
      </c>
      <c r="D33" s="101"/>
      <c r="E33" s="101"/>
      <c r="F33" s="47" t="s">
        <v>96</v>
      </c>
    </row>
    <row r="34" spans="2:6" ht="28.5" customHeight="1" x14ac:dyDescent="0.25">
      <c r="B34" s="34" t="s">
        <v>97</v>
      </c>
      <c r="C34" s="89" t="s">
        <v>98</v>
      </c>
      <c r="D34" s="89"/>
      <c r="E34" s="89"/>
      <c r="F34" s="33" t="s">
        <v>99</v>
      </c>
    </row>
    <row r="35" spans="2:6" ht="36" customHeight="1" x14ac:dyDescent="0.25">
      <c r="B35" s="34" t="s">
        <v>100</v>
      </c>
      <c r="C35" s="89" t="s">
        <v>101</v>
      </c>
      <c r="D35" s="89"/>
      <c r="E35" s="89"/>
      <c r="F35" s="33" t="s">
        <v>102</v>
      </c>
    </row>
  </sheetData>
  <mergeCells count="21">
    <mergeCell ref="C33:E33"/>
    <mergeCell ref="C34:E34"/>
    <mergeCell ref="C35:E35"/>
    <mergeCell ref="A2:A4"/>
    <mergeCell ref="B2:B4"/>
    <mergeCell ref="A15:A18"/>
    <mergeCell ref="B15:B18"/>
    <mergeCell ref="H2:H4"/>
    <mergeCell ref="A5:A9"/>
    <mergeCell ref="B5:B9"/>
    <mergeCell ref="H5:H9"/>
    <mergeCell ref="A10:A14"/>
    <mergeCell ref="B10:B14"/>
    <mergeCell ref="H10:H14"/>
    <mergeCell ref="H15:H18"/>
    <mergeCell ref="A19:A23"/>
    <mergeCell ref="B19:B23"/>
    <mergeCell ref="H19:H23"/>
    <mergeCell ref="A24:A28"/>
    <mergeCell ref="B24:B28"/>
    <mergeCell ref="H24:H2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G36"/>
  <sheetViews>
    <sheetView tabSelected="1" zoomScale="85" zoomScaleNormal="85" workbookViewId="0">
      <pane ySplit="1" topLeftCell="A16" activePane="bottomLeft" state="frozen"/>
      <selection pane="bottomLeft" activeCell="J16" sqref="J16"/>
    </sheetView>
  </sheetViews>
  <sheetFormatPr baseColWidth="10" defaultColWidth="11.42578125" defaultRowHeight="15" x14ac:dyDescent="0.25"/>
  <cols>
    <col min="1" max="1" width="5.28515625" style="1" bestFit="1" customWidth="1"/>
    <col min="2" max="2" width="42.7109375" customWidth="1"/>
    <col min="3" max="3" width="28.5703125" style="1" bestFit="1" customWidth="1"/>
    <col min="4" max="4" width="3.7109375" style="21" customWidth="1"/>
    <col min="5" max="5" width="14.140625" style="1" bestFit="1" customWidth="1"/>
    <col min="6" max="6" width="14.140625" style="14" customWidth="1"/>
    <col min="7" max="7" width="47.85546875" customWidth="1"/>
  </cols>
  <sheetData>
    <row r="1" spans="1:7" ht="72.75" customHeight="1" thickBot="1" x14ac:dyDescent="0.3">
      <c r="A1" s="2" t="s">
        <v>0</v>
      </c>
      <c r="B1" s="28" t="s">
        <v>1</v>
      </c>
      <c r="C1" s="37" t="s">
        <v>2</v>
      </c>
      <c r="D1" s="22" t="str">
        <f>+E33</f>
        <v>Entrevista 7</v>
      </c>
      <c r="E1" s="42" t="s">
        <v>5</v>
      </c>
      <c r="F1" s="41" t="s">
        <v>6</v>
      </c>
      <c r="G1" s="38" t="s">
        <v>7</v>
      </c>
    </row>
    <row r="2" spans="1:7" ht="74.25" customHeight="1" x14ac:dyDescent="0.25">
      <c r="A2" s="93">
        <v>1</v>
      </c>
      <c r="B2" s="95" t="s">
        <v>8</v>
      </c>
      <c r="C2" s="4" t="s">
        <v>103</v>
      </c>
      <c r="D2" s="39">
        <v>1</v>
      </c>
      <c r="E2" s="20">
        <f t="shared" ref="E2:E27" si="0">SUM(D2:D2)</f>
        <v>1</v>
      </c>
      <c r="F2" s="11">
        <f>E2/(SUM(E$2:E$4))</f>
        <v>0.33333333333333331</v>
      </c>
      <c r="G2" s="99"/>
    </row>
    <row r="3" spans="1:7" ht="74.25" customHeight="1" x14ac:dyDescent="0.25">
      <c r="A3" s="81"/>
      <c r="B3" s="84"/>
      <c r="C3" s="45" t="s">
        <v>104</v>
      </c>
      <c r="D3" s="29">
        <v>1</v>
      </c>
      <c r="E3" s="15">
        <f t="shared" ref="E3" si="1">SUM(D3:D3)</f>
        <v>1</v>
      </c>
      <c r="F3" s="31">
        <f>E3/(SUM(E$2:E$4))</f>
        <v>0.33333333333333331</v>
      </c>
      <c r="G3" s="87"/>
    </row>
    <row r="4" spans="1:7" ht="74.25" customHeight="1" thickBot="1" x14ac:dyDescent="0.3">
      <c r="A4" s="94"/>
      <c r="B4" s="96"/>
      <c r="C4" s="43" t="s">
        <v>105</v>
      </c>
      <c r="D4" s="26">
        <v>1</v>
      </c>
      <c r="E4" s="19">
        <f t="shared" si="0"/>
        <v>1</v>
      </c>
      <c r="F4" s="10">
        <f>E4/(SUM(E$2:E$4))</f>
        <v>0.33333333333333331</v>
      </c>
      <c r="G4" s="100"/>
    </row>
    <row r="5" spans="1:7" ht="74.25" customHeight="1" x14ac:dyDescent="0.25">
      <c r="A5" s="80">
        <v>2</v>
      </c>
      <c r="B5" s="83" t="s">
        <v>11</v>
      </c>
      <c r="C5" s="46" t="s">
        <v>106</v>
      </c>
      <c r="D5" s="24">
        <v>1</v>
      </c>
      <c r="E5" s="16">
        <f t="shared" si="0"/>
        <v>1</v>
      </c>
      <c r="F5" s="9">
        <f>E5/(SUM(E$5:E$9))</f>
        <v>0.2</v>
      </c>
      <c r="G5" s="86"/>
    </row>
    <row r="6" spans="1:7" ht="74.25" customHeight="1" x14ac:dyDescent="0.25">
      <c r="A6" s="81"/>
      <c r="B6" s="84"/>
      <c r="C6" s="45" t="s">
        <v>107</v>
      </c>
      <c r="D6" s="29">
        <v>1</v>
      </c>
      <c r="E6" s="15">
        <f t="shared" si="0"/>
        <v>1</v>
      </c>
      <c r="F6" s="31">
        <f>E6/(SUM(E$5:E$9))</f>
        <v>0.2</v>
      </c>
      <c r="G6" s="87"/>
    </row>
    <row r="7" spans="1:7" ht="74.25" customHeight="1" x14ac:dyDescent="0.25">
      <c r="A7" s="81"/>
      <c r="B7" s="84"/>
      <c r="C7" s="45" t="s">
        <v>108</v>
      </c>
      <c r="D7" s="29">
        <v>1</v>
      </c>
      <c r="E7" s="15">
        <f t="shared" ref="E7:E8" si="2">SUM(D7:D7)</f>
        <v>1</v>
      </c>
      <c r="F7" s="31">
        <f t="shared" ref="F7:F8" si="3">E7/(SUM(E$5:E$9))</f>
        <v>0.2</v>
      </c>
      <c r="G7" s="87"/>
    </row>
    <row r="8" spans="1:7" ht="74.25" customHeight="1" x14ac:dyDescent="0.25">
      <c r="A8" s="81"/>
      <c r="B8" s="84"/>
      <c r="C8" s="45" t="s">
        <v>109</v>
      </c>
      <c r="D8" s="29">
        <v>1</v>
      </c>
      <c r="E8" s="15">
        <f t="shared" si="2"/>
        <v>1</v>
      </c>
      <c r="F8" s="31">
        <f t="shared" si="3"/>
        <v>0.2</v>
      </c>
      <c r="G8" s="87"/>
    </row>
    <row r="9" spans="1:7" ht="74.25" customHeight="1" thickBot="1" x14ac:dyDescent="0.3">
      <c r="A9" s="82"/>
      <c r="B9" s="85"/>
      <c r="C9" s="43" t="s">
        <v>110</v>
      </c>
      <c r="D9" s="26">
        <v>1</v>
      </c>
      <c r="E9" s="19">
        <f t="shared" si="0"/>
        <v>1</v>
      </c>
      <c r="F9" s="10">
        <f>E9/(SUM(E$5:E$9))</f>
        <v>0.2</v>
      </c>
      <c r="G9" s="88"/>
    </row>
    <row r="10" spans="1:7" ht="92.25" customHeight="1" x14ac:dyDescent="0.25">
      <c r="A10" s="80">
        <v>3</v>
      </c>
      <c r="B10" s="83" t="s">
        <v>17</v>
      </c>
      <c r="C10" s="46" t="s">
        <v>111</v>
      </c>
      <c r="D10" s="24">
        <v>1</v>
      </c>
      <c r="E10" s="20">
        <f t="shared" si="0"/>
        <v>1</v>
      </c>
      <c r="F10" s="11">
        <f>E10/(SUM(E$10:E$12))</f>
        <v>0.33333333333333331</v>
      </c>
      <c r="G10" s="86"/>
    </row>
    <row r="11" spans="1:7" ht="92.25" customHeight="1" x14ac:dyDescent="0.25">
      <c r="A11" s="81"/>
      <c r="B11" s="84"/>
      <c r="C11" s="45" t="s">
        <v>112</v>
      </c>
      <c r="D11" s="29">
        <v>1</v>
      </c>
      <c r="E11" s="15">
        <f t="shared" si="0"/>
        <v>1</v>
      </c>
      <c r="F11" s="31">
        <f>E11/(SUM(E$10:E$12))</f>
        <v>0.33333333333333331</v>
      </c>
      <c r="G11" s="87"/>
    </row>
    <row r="12" spans="1:7" ht="92.25" customHeight="1" thickBot="1" x14ac:dyDescent="0.3">
      <c r="A12" s="82"/>
      <c r="B12" s="85"/>
      <c r="C12" s="43" t="s">
        <v>113</v>
      </c>
      <c r="D12" s="26">
        <v>1</v>
      </c>
      <c r="E12" s="18">
        <f t="shared" si="0"/>
        <v>1</v>
      </c>
      <c r="F12" s="12">
        <f>E12/(SUM(E$10:E$12))</f>
        <v>0.33333333333333331</v>
      </c>
      <c r="G12" s="88"/>
    </row>
    <row r="13" spans="1:7" ht="74.25" customHeight="1" x14ac:dyDescent="0.25">
      <c r="A13" s="80">
        <v>4</v>
      </c>
      <c r="B13" s="83" t="s">
        <v>114</v>
      </c>
      <c r="C13" s="46" t="s">
        <v>115</v>
      </c>
      <c r="D13" s="24">
        <v>1</v>
      </c>
      <c r="E13" s="16">
        <f t="shared" si="0"/>
        <v>1</v>
      </c>
      <c r="F13" s="9">
        <f>E13/(SUM(E$13:E$14))</f>
        <v>0.5</v>
      </c>
      <c r="G13" s="86"/>
    </row>
    <row r="14" spans="1:7" ht="74.25" customHeight="1" x14ac:dyDescent="0.25">
      <c r="A14" s="82"/>
      <c r="B14" s="85"/>
      <c r="C14" s="43" t="s">
        <v>116</v>
      </c>
      <c r="D14" s="68">
        <v>1</v>
      </c>
      <c r="E14" s="19">
        <f t="shared" si="0"/>
        <v>1</v>
      </c>
      <c r="F14" s="10">
        <f>E14/(SUM(E$13:E$14))</f>
        <v>0.5</v>
      </c>
      <c r="G14" s="88"/>
    </row>
    <row r="15" spans="1:7" ht="48.75" customHeight="1" x14ac:dyDescent="0.25">
      <c r="A15" s="80">
        <v>5</v>
      </c>
      <c r="B15" s="83" t="s">
        <v>117</v>
      </c>
      <c r="C15" s="62" t="s">
        <v>118</v>
      </c>
      <c r="D15" s="59">
        <v>1</v>
      </c>
      <c r="E15" s="65">
        <f t="shared" si="0"/>
        <v>1</v>
      </c>
      <c r="F15" s="11">
        <f>E15/(SUM(E$15:E$24))</f>
        <v>0.1</v>
      </c>
      <c r="G15" s="86"/>
    </row>
    <row r="16" spans="1:7" ht="48.75" customHeight="1" x14ac:dyDescent="0.25">
      <c r="A16" s="81"/>
      <c r="B16" s="84"/>
      <c r="C16" s="63" t="s">
        <v>119</v>
      </c>
      <c r="D16" s="60">
        <v>1</v>
      </c>
      <c r="E16" s="66">
        <f t="shared" ref="E16:E23" si="4">SUM(D16:D16)</f>
        <v>1</v>
      </c>
      <c r="F16" s="31">
        <f t="shared" ref="F16:F23" si="5">E16/(SUM(E$15:E$24))</f>
        <v>0.1</v>
      </c>
      <c r="G16" s="87"/>
    </row>
    <row r="17" spans="1:7" ht="48.75" customHeight="1" x14ac:dyDescent="0.25">
      <c r="A17" s="81"/>
      <c r="B17" s="84"/>
      <c r="C17" s="69" t="s">
        <v>120</v>
      </c>
      <c r="D17" s="60">
        <v>1</v>
      </c>
      <c r="E17" s="66">
        <f t="shared" si="4"/>
        <v>1</v>
      </c>
      <c r="F17" s="31">
        <f t="shared" si="5"/>
        <v>0.1</v>
      </c>
      <c r="G17" s="87"/>
    </row>
    <row r="18" spans="1:7" ht="48.75" customHeight="1" x14ac:dyDescent="0.25">
      <c r="A18" s="81"/>
      <c r="B18" s="84"/>
      <c r="C18" s="69" t="s">
        <v>121</v>
      </c>
      <c r="D18" s="60">
        <v>1</v>
      </c>
      <c r="E18" s="66">
        <f t="shared" si="4"/>
        <v>1</v>
      </c>
      <c r="F18" s="31">
        <f t="shared" si="5"/>
        <v>0.1</v>
      </c>
      <c r="G18" s="87"/>
    </row>
    <row r="19" spans="1:7" ht="48.75" customHeight="1" x14ac:dyDescent="0.25">
      <c r="A19" s="81"/>
      <c r="B19" s="84"/>
      <c r="C19" s="69" t="s">
        <v>122</v>
      </c>
      <c r="D19" s="60">
        <v>1</v>
      </c>
      <c r="E19" s="66">
        <f t="shared" si="4"/>
        <v>1</v>
      </c>
      <c r="F19" s="31">
        <f t="shared" si="5"/>
        <v>0.1</v>
      </c>
      <c r="G19" s="87"/>
    </row>
    <row r="20" spans="1:7" ht="48.75" customHeight="1" x14ac:dyDescent="0.25">
      <c r="A20" s="81"/>
      <c r="B20" s="84"/>
      <c r="C20" s="69" t="s">
        <v>123</v>
      </c>
      <c r="D20" s="60">
        <v>1</v>
      </c>
      <c r="E20" s="66">
        <f t="shared" si="4"/>
        <v>1</v>
      </c>
      <c r="F20" s="31">
        <f t="shared" si="5"/>
        <v>0.1</v>
      </c>
      <c r="G20" s="87"/>
    </row>
    <row r="21" spans="1:7" ht="48.75" customHeight="1" x14ac:dyDescent="0.25">
      <c r="A21" s="81"/>
      <c r="B21" s="84"/>
      <c r="C21" s="69" t="s">
        <v>124</v>
      </c>
      <c r="D21" s="60">
        <v>1</v>
      </c>
      <c r="E21" s="66">
        <f t="shared" si="4"/>
        <v>1</v>
      </c>
      <c r="F21" s="31">
        <f t="shared" si="5"/>
        <v>0.1</v>
      </c>
      <c r="G21" s="87"/>
    </row>
    <row r="22" spans="1:7" ht="48.75" customHeight="1" x14ac:dyDescent="0.25">
      <c r="A22" s="81"/>
      <c r="B22" s="84"/>
      <c r="C22" s="69" t="s">
        <v>125</v>
      </c>
      <c r="D22" s="60">
        <v>1</v>
      </c>
      <c r="E22" s="66">
        <f t="shared" si="4"/>
        <v>1</v>
      </c>
      <c r="F22" s="31">
        <f t="shared" si="5"/>
        <v>0.1</v>
      </c>
      <c r="G22" s="87"/>
    </row>
    <row r="23" spans="1:7" ht="48.75" customHeight="1" x14ac:dyDescent="0.25">
      <c r="A23" s="81"/>
      <c r="B23" s="84"/>
      <c r="C23" s="69" t="s">
        <v>126</v>
      </c>
      <c r="D23" s="60">
        <v>1</v>
      </c>
      <c r="E23" s="66">
        <f t="shared" si="4"/>
        <v>1</v>
      </c>
      <c r="F23" s="31">
        <f t="shared" si="5"/>
        <v>0.1</v>
      </c>
      <c r="G23" s="87"/>
    </row>
    <row r="24" spans="1:7" ht="48.75" customHeight="1" thickBot="1" x14ac:dyDescent="0.3">
      <c r="A24" s="82"/>
      <c r="B24" s="85"/>
      <c r="C24" s="64" t="s">
        <v>127</v>
      </c>
      <c r="D24" s="61">
        <v>1</v>
      </c>
      <c r="E24" s="67">
        <f t="shared" si="0"/>
        <v>1</v>
      </c>
      <c r="F24" s="10">
        <f>E24/(SUM(E$15:E$24))</f>
        <v>0.1</v>
      </c>
      <c r="G24" s="88"/>
    </row>
    <row r="25" spans="1:7" ht="74.25" customHeight="1" x14ac:dyDescent="0.25">
      <c r="A25" s="80">
        <v>6</v>
      </c>
      <c r="B25" s="83" t="s">
        <v>128</v>
      </c>
      <c r="C25" s="46" t="s">
        <v>129</v>
      </c>
      <c r="D25" s="39">
        <v>1</v>
      </c>
      <c r="E25" s="20">
        <f t="shared" si="0"/>
        <v>1</v>
      </c>
      <c r="F25" s="11">
        <f>E25/(SUM(E$25:E$27))</f>
        <v>0.33333333333333331</v>
      </c>
      <c r="G25" s="86"/>
    </row>
    <row r="26" spans="1:7" ht="74.25" customHeight="1" x14ac:dyDescent="0.25">
      <c r="A26" s="81"/>
      <c r="B26" s="84"/>
      <c r="C26" s="45" t="s">
        <v>130</v>
      </c>
      <c r="D26" s="29">
        <v>1</v>
      </c>
      <c r="E26" s="15">
        <f t="shared" ref="E26" si="6">SUM(D26:D26)</f>
        <v>1</v>
      </c>
      <c r="F26" s="31">
        <f>E26/(SUM(E$25:E$27))</f>
        <v>0.33333333333333331</v>
      </c>
      <c r="G26" s="87"/>
    </row>
    <row r="27" spans="1:7" ht="74.25" customHeight="1" x14ac:dyDescent="0.25">
      <c r="A27" s="82"/>
      <c r="B27" s="85"/>
      <c r="C27" s="43" t="s">
        <v>131</v>
      </c>
      <c r="D27" s="26">
        <v>1</v>
      </c>
      <c r="E27" s="19">
        <f t="shared" si="0"/>
        <v>1</v>
      </c>
      <c r="F27" s="10">
        <f>E27/(SUM(E$25:E$27))</f>
        <v>0.33333333333333331</v>
      </c>
      <c r="G27" s="88"/>
    </row>
    <row r="32" spans="1:7" x14ac:dyDescent="0.25">
      <c r="B32" s="48" t="s">
        <v>94</v>
      </c>
      <c r="C32" s="101" t="s">
        <v>95</v>
      </c>
      <c r="D32" s="101"/>
      <c r="E32" s="47" t="s">
        <v>96</v>
      </c>
    </row>
    <row r="33" spans="2:6" x14ac:dyDescent="0.25">
      <c r="B33" s="32" t="s">
        <v>132</v>
      </c>
      <c r="C33" s="102" t="s">
        <v>133</v>
      </c>
      <c r="D33" s="102"/>
      <c r="E33" s="34" t="s">
        <v>134</v>
      </c>
      <c r="F33" s="1"/>
    </row>
    <row r="36" spans="2:6" ht="18.75" x14ac:dyDescent="0.3">
      <c r="B36" s="49"/>
    </row>
  </sheetData>
  <mergeCells count="20">
    <mergeCell ref="A15:A24"/>
    <mergeCell ref="B15:B24"/>
    <mergeCell ref="G15:G24"/>
    <mergeCell ref="A10:A12"/>
    <mergeCell ref="B10:B12"/>
    <mergeCell ref="G10:G12"/>
    <mergeCell ref="A13:A14"/>
    <mergeCell ref="B13:B14"/>
    <mergeCell ref="G13:G14"/>
    <mergeCell ref="A2:A4"/>
    <mergeCell ref="B2:B4"/>
    <mergeCell ref="G2:G4"/>
    <mergeCell ref="A5:A9"/>
    <mergeCell ref="B5:B9"/>
    <mergeCell ref="G5:G9"/>
    <mergeCell ref="A25:A27"/>
    <mergeCell ref="B25:B27"/>
    <mergeCell ref="G25:G27"/>
    <mergeCell ref="C32:D32"/>
    <mergeCell ref="C33:D3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CCC"/>
  </sheetPr>
  <dimension ref="A1:G28"/>
  <sheetViews>
    <sheetView zoomScale="85" zoomScaleNormal="85" workbookViewId="0">
      <pane ySplit="1" topLeftCell="A24" activePane="bottomLeft" state="frozen"/>
      <selection pane="bottomLeft" activeCell="G24" sqref="G24"/>
    </sheetView>
  </sheetViews>
  <sheetFormatPr baseColWidth="10" defaultColWidth="11.42578125" defaultRowHeight="15" x14ac:dyDescent="0.25"/>
  <cols>
    <col min="1" max="1" width="5.28515625" style="1" bestFit="1" customWidth="1"/>
    <col min="2" max="2" width="42.7109375" customWidth="1"/>
    <col min="3" max="3" width="28.5703125" style="1" bestFit="1" customWidth="1"/>
    <col min="4" max="4" width="5" style="21" customWidth="1"/>
    <col min="5" max="5" width="14.140625" style="1" bestFit="1" customWidth="1"/>
    <col min="6" max="6" width="14.140625" style="14" customWidth="1"/>
    <col min="7" max="7" width="47.85546875" customWidth="1"/>
  </cols>
  <sheetData>
    <row r="1" spans="1:7" ht="72.75" customHeight="1" thickBot="1" x14ac:dyDescent="0.3">
      <c r="A1" s="2" t="s">
        <v>0</v>
      </c>
      <c r="B1" s="28" t="s">
        <v>1</v>
      </c>
      <c r="C1" s="3" t="s">
        <v>2</v>
      </c>
      <c r="D1" s="22" t="str">
        <f>+E25</f>
        <v>Entrevista 5</v>
      </c>
      <c r="E1" s="7" t="s">
        <v>5</v>
      </c>
      <c r="F1" s="8" t="s">
        <v>6</v>
      </c>
      <c r="G1" s="8" t="s">
        <v>7</v>
      </c>
    </row>
    <row r="2" spans="1:7" ht="74.25" customHeight="1" x14ac:dyDescent="0.25">
      <c r="A2" s="93">
        <v>1</v>
      </c>
      <c r="B2" s="95" t="s">
        <v>8</v>
      </c>
      <c r="C2" s="46" t="s">
        <v>135</v>
      </c>
      <c r="D2" s="24">
        <v>1</v>
      </c>
      <c r="E2" s="16">
        <f>SUM(D2:D2)</f>
        <v>1</v>
      </c>
      <c r="F2" s="9">
        <f>E2/(SUM(E$2:E$3))</f>
        <v>0.5</v>
      </c>
      <c r="G2" s="99"/>
    </row>
    <row r="3" spans="1:7" ht="74.25" customHeight="1" thickBot="1" x14ac:dyDescent="0.3">
      <c r="A3" s="94"/>
      <c r="B3" s="96"/>
      <c r="C3" s="43" t="s">
        <v>136</v>
      </c>
      <c r="D3" s="26">
        <v>1</v>
      </c>
      <c r="E3" s="19">
        <f>SUM(D3:D3)</f>
        <v>1</v>
      </c>
      <c r="F3" s="10">
        <f>E3/(SUM(E$2:E$3))</f>
        <v>0.5</v>
      </c>
      <c r="G3" s="100"/>
    </row>
    <row r="4" spans="1:7" ht="74.25" customHeight="1" thickBot="1" x14ac:dyDescent="0.3">
      <c r="A4" s="80">
        <v>2</v>
      </c>
      <c r="B4" s="83" t="s">
        <v>11</v>
      </c>
      <c r="C4" s="46" t="s">
        <v>137</v>
      </c>
      <c r="D4" s="24">
        <v>1</v>
      </c>
      <c r="E4" s="16">
        <f>SUM(D4:D4)</f>
        <v>1</v>
      </c>
      <c r="F4" s="9">
        <f>E4/(SUM(E$4:E$6))</f>
        <v>0.33333333333333331</v>
      </c>
      <c r="G4" s="86"/>
    </row>
    <row r="5" spans="1:7" ht="74.25" customHeight="1" x14ac:dyDescent="0.25">
      <c r="A5" s="81"/>
      <c r="B5" s="84"/>
      <c r="C5" s="45" t="s">
        <v>138</v>
      </c>
      <c r="D5" s="29">
        <v>1</v>
      </c>
      <c r="E5" s="15">
        <v>1</v>
      </c>
      <c r="F5" s="9">
        <f>E5/(SUM(E$4:E$6))</f>
        <v>0.33333333333333331</v>
      </c>
      <c r="G5" s="87"/>
    </row>
    <row r="6" spans="1:7" ht="74.25" customHeight="1" thickBot="1" x14ac:dyDescent="0.3">
      <c r="A6" s="82"/>
      <c r="B6" s="85"/>
      <c r="C6" s="43" t="s">
        <v>139</v>
      </c>
      <c r="D6" s="26">
        <v>1</v>
      </c>
      <c r="E6" s="19">
        <f t="shared" ref="E6:E11" si="0">SUM(D6:D6)</f>
        <v>1</v>
      </c>
      <c r="F6" s="10">
        <f>E6/(SUM(E$4:E$6))</f>
        <v>0.33333333333333331</v>
      </c>
      <c r="G6" s="88"/>
    </row>
    <row r="7" spans="1:7" ht="74.25" customHeight="1" x14ac:dyDescent="0.25">
      <c r="A7" s="80">
        <v>3</v>
      </c>
      <c r="B7" s="83" t="s">
        <v>17</v>
      </c>
      <c r="C7" s="46" t="s">
        <v>140</v>
      </c>
      <c r="D7" s="24">
        <v>1</v>
      </c>
      <c r="E7" s="20">
        <f t="shared" si="0"/>
        <v>1</v>
      </c>
      <c r="F7" s="11">
        <f>E7/(SUM(E$7:E$8))</f>
        <v>0.5</v>
      </c>
      <c r="G7" s="86"/>
    </row>
    <row r="8" spans="1:7" ht="74.25" customHeight="1" thickBot="1" x14ac:dyDescent="0.3">
      <c r="A8" s="82"/>
      <c r="B8" s="85"/>
      <c r="C8" s="5" t="s">
        <v>141</v>
      </c>
      <c r="D8" s="26">
        <v>1</v>
      </c>
      <c r="E8" s="18">
        <f t="shared" si="0"/>
        <v>1</v>
      </c>
      <c r="F8" s="12">
        <f>E8/(SUM(E$7:E$8))</f>
        <v>0.5</v>
      </c>
      <c r="G8" s="88"/>
    </row>
    <row r="9" spans="1:7" ht="74.25" customHeight="1" x14ac:dyDescent="0.25">
      <c r="A9" s="80">
        <v>4</v>
      </c>
      <c r="B9" s="83" t="s">
        <v>142</v>
      </c>
      <c r="C9" s="46" t="s">
        <v>143</v>
      </c>
      <c r="D9" s="24">
        <v>1</v>
      </c>
      <c r="E9" s="16">
        <f t="shared" si="0"/>
        <v>1</v>
      </c>
      <c r="F9" s="9">
        <f>E9/(SUM(E$9:E$10))</f>
        <v>0.5</v>
      </c>
      <c r="G9" s="86"/>
    </row>
    <row r="10" spans="1:7" ht="74.25" customHeight="1" thickBot="1" x14ac:dyDescent="0.3">
      <c r="A10" s="82"/>
      <c r="B10" s="85"/>
      <c r="C10" s="43" t="s">
        <v>144</v>
      </c>
      <c r="D10" s="26">
        <v>1</v>
      </c>
      <c r="E10" s="19">
        <f t="shared" si="0"/>
        <v>1</v>
      </c>
      <c r="F10" s="10">
        <f>E10/(SUM(E$9:E$10))</f>
        <v>0.5</v>
      </c>
      <c r="G10" s="88"/>
    </row>
    <row r="11" spans="1:7" ht="74.25" customHeight="1" x14ac:dyDescent="0.25">
      <c r="A11" s="80">
        <v>5</v>
      </c>
      <c r="B11" s="83" t="s">
        <v>145</v>
      </c>
      <c r="C11" s="103" t="s">
        <v>146</v>
      </c>
      <c r="D11" s="105">
        <v>1</v>
      </c>
      <c r="E11" s="93">
        <f t="shared" si="0"/>
        <v>1</v>
      </c>
      <c r="F11" s="107">
        <f>E11/(SUM(E$11:E$12))</f>
        <v>1</v>
      </c>
      <c r="G11" s="86"/>
    </row>
    <row r="12" spans="1:7" ht="74.25" customHeight="1" thickBot="1" x14ac:dyDescent="0.3">
      <c r="A12" s="82"/>
      <c r="B12" s="85"/>
      <c r="C12" s="104"/>
      <c r="D12" s="106"/>
      <c r="E12" s="94"/>
      <c r="F12" s="108"/>
      <c r="G12" s="88"/>
    </row>
    <row r="13" spans="1:7" ht="74.25" customHeight="1" x14ac:dyDescent="0.25">
      <c r="A13" s="80">
        <v>6</v>
      </c>
      <c r="B13" s="83" t="s">
        <v>147</v>
      </c>
      <c r="C13" s="46" t="s">
        <v>148</v>
      </c>
      <c r="D13" s="24">
        <v>1</v>
      </c>
      <c r="E13" s="20">
        <f>SUM(D13:D13)</f>
        <v>1</v>
      </c>
      <c r="F13" s="11">
        <f>E13/(SUM(E$13:E$14))</f>
        <v>0.5</v>
      </c>
      <c r="G13" s="86"/>
    </row>
    <row r="14" spans="1:7" ht="74.25" customHeight="1" thickBot="1" x14ac:dyDescent="0.3">
      <c r="A14" s="82"/>
      <c r="B14" s="85"/>
      <c r="C14" s="5" t="s">
        <v>149</v>
      </c>
      <c r="D14" s="26">
        <v>1</v>
      </c>
      <c r="E14" s="19">
        <f>SUM(D14:D14)</f>
        <v>1</v>
      </c>
      <c r="F14" s="10">
        <f>E14/(SUM(E$13:E$14))</f>
        <v>0.5</v>
      </c>
      <c r="G14" s="88"/>
    </row>
    <row r="15" spans="1:7" ht="74.25" customHeight="1" x14ac:dyDescent="0.25">
      <c r="A15" s="80">
        <v>7</v>
      </c>
      <c r="B15" s="83" t="s">
        <v>150</v>
      </c>
      <c r="C15" s="46" t="s">
        <v>151</v>
      </c>
      <c r="D15" s="24">
        <v>1</v>
      </c>
      <c r="E15" s="20">
        <f>SUM(D15:D15)</f>
        <v>1</v>
      </c>
      <c r="F15" s="11">
        <f>E15/(SUM(E$15:E$17))</f>
        <v>0.33333333333333331</v>
      </c>
      <c r="G15" s="86"/>
    </row>
    <row r="16" spans="1:7" ht="74.25" customHeight="1" x14ac:dyDescent="0.25">
      <c r="A16" s="81"/>
      <c r="B16" s="84"/>
      <c r="C16" s="45" t="s">
        <v>152</v>
      </c>
      <c r="D16" s="29">
        <v>1</v>
      </c>
      <c r="E16" s="15">
        <f>SUM(D16:D16)</f>
        <v>1</v>
      </c>
      <c r="F16" s="11">
        <f>E16/(SUM(E$15:E$17))</f>
        <v>0.33333333333333331</v>
      </c>
      <c r="G16" s="87"/>
    </row>
    <row r="17" spans="1:7" ht="74.25" customHeight="1" thickBot="1" x14ac:dyDescent="0.3">
      <c r="A17" s="82"/>
      <c r="B17" s="85"/>
      <c r="C17" s="5" t="s">
        <v>153</v>
      </c>
      <c r="D17" s="26">
        <v>1</v>
      </c>
      <c r="E17" s="19">
        <f>SUM(D17:D17)</f>
        <v>1</v>
      </c>
      <c r="F17" s="10">
        <f>E17/(SUM(E$15:E$17))</f>
        <v>0.33333333333333331</v>
      </c>
      <c r="G17" s="88"/>
    </row>
    <row r="19" spans="1:7" x14ac:dyDescent="0.25">
      <c r="B19" s="109" t="s">
        <v>154</v>
      </c>
      <c r="C19" s="75" t="s">
        <v>155</v>
      </c>
      <c r="D19" s="71">
        <v>1</v>
      </c>
      <c r="E19" s="70" t="s">
        <v>156</v>
      </c>
      <c r="F19" s="72"/>
      <c r="G19" s="73" t="s">
        <v>157</v>
      </c>
    </row>
    <row r="20" spans="1:7" x14ac:dyDescent="0.25">
      <c r="B20" s="110"/>
      <c r="C20" s="74" t="s">
        <v>158</v>
      </c>
      <c r="D20" s="76"/>
      <c r="E20" s="74"/>
      <c r="F20" s="77"/>
      <c r="G20" s="78" t="s">
        <v>159</v>
      </c>
    </row>
    <row r="21" spans="1:7" x14ac:dyDescent="0.25">
      <c r="B21" s="110"/>
      <c r="C21" s="74" t="s">
        <v>160</v>
      </c>
      <c r="D21" s="76" t="s">
        <v>161</v>
      </c>
      <c r="E21" s="74"/>
      <c r="F21" s="77"/>
      <c r="G21" s="78" t="s">
        <v>162</v>
      </c>
    </row>
    <row r="22" spans="1:7" x14ac:dyDescent="0.25">
      <c r="B22" s="110"/>
      <c r="C22" s="74" t="s">
        <v>163</v>
      </c>
      <c r="D22" s="79">
        <v>0.9</v>
      </c>
      <c r="E22" s="74"/>
      <c r="F22" s="77"/>
      <c r="G22" s="78"/>
    </row>
    <row r="24" spans="1:7" x14ac:dyDescent="0.25">
      <c r="B24" s="48" t="s">
        <v>94</v>
      </c>
      <c r="C24" s="101" t="s">
        <v>95</v>
      </c>
      <c r="D24" s="101"/>
      <c r="E24" s="47" t="s">
        <v>96</v>
      </c>
    </row>
    <row r="25" spans="1:7" x14ac:dyDescent="0.25">
      <c r="B25" s="32" t="s">
        <v>164</v>
      </c>
      <c r="C25" s="102" t="s">
        <v>165</v>
      </c>
      <c r="D25" s="102"/>
      <c r="E25" s="34" t="s">
        <v>166</v>
      </c>
    </row>
    <row r="28" spans="1:7" ht="18.75" x14ac:dyDescent="0.3">
      <c r="B28" s="49"/>
    </row>
  </sheetData>
  <mergeCells count="28">
    <mergeCell ref="C24:D24"/>
    <mergeCell ref="C25:D25"/>
    <mergeCell ref="A2:A3"/>
    <mergeCell ref="B2:B3"/>
    <mergeCell ref="A9:A10"/>
    <mergeCell ref="B9:B10"/>
    <mergeCell ref="B19:B22"/>
    <mergeCell ref="G2:G3"/>
    <mergeCell ref="A4:A6"/>
    <mergeCell ref="B4:B6"/>
    <mergeCell ref="G4:G6"/>
    <mergeCell ref="A7:A8"/>
    <mergeCell ref="B7:B8"/>
    <mergeCell ref="G7:G8"/>
    <mergeCell ref="G9:G10"/>
    <mergeCell ref="A15:A17"/>
    <mergeCell ref="B15:B17"/>
    <mergeCell ref="G15:G17"/>
    <mergeCell ref="A11:A12"/>
    <mergeCell ref="B11:B12"/>
    <mergeCell ref="G11:G12"/>
    <mergeCell ref="A13:A14"/>
    <mergeCell ref="B13:B14"/>
    <mergeCell ref="G13:G14"/>
    <mergeCell ref="C11:C12"/>
    <mergeCell ref="D11:D12"/>
    <mergeCell ref="E11:E12"/>
    <mergeCell ref="F11:F1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CCFF"/>
  </sheetPr>
  <dimension ref="A1:G38"/>
  <sheetViews>
    <sheetView zoomScale="85" zoomScaleNormal="85" workbookViewId="0">
      <pane ySplit="1" topLeftCell="A7" activePane="bottomLeft" state="frozen"/>
      <selection pane="bottomLeft" activeCell="G42" sqref="G42"/>
    </sheetView>
  </sheetViews>
  <sheetFormatPr baseColWidth="10" defaultColWidth="11.42578125" defaultRowHeight="15" x14ac:dyDescent="0.25"/>
  <cols>
    <col min="1" max="1" width="5.28515625" style="1" bestFit="1" customWidth="1"/>
    <col min="2" max="2" width="42.7109375" customWidth="1"/>
    <col min="3" max="3" width="28.5703125" style="1" bestFit="1" customWidth="1"/>
    <col min="4" max="4" width="3.7109375" style="21" customWidth="1"/>
    <col min="5" max="5" width="14.140625" style="1" bestFit="1" customWidth="1"/>
    <col min="6" max="6" width="14.140625" style="14" customWidth="1"/>
    <col min="7" max="7" width="47.85546875" customWidth="1"/>
  </cols>
  <sheetData>
    <row r="1" spans="1:7" ht="72.75" customHeight="1" thickBot="1" x14ac:dyDescent="0.3">
      <c r="A1" s="2" t="s">
        <v>0</v>
      </c>
      <c r="B1" s="28" t="s">
        <v>1</v>
      </c>
      <c r="C1" s="3" t="s">
        <v>2</v>
      </c>
      <c r="D1" s="22" t="str">
        <f>+E35</f>
        <v>Entrevista 6</v>
      </c>
      <c r="E1" s="7" t="s">
        <v>5</v>
      </c>
      <c r="F1" s="8" t="s">
        <v>6</v>
      </c>
      <c r="G1" s="8" t="s">
        <v>7</v>
      </c>
    </row>
    <row r="2" spans="1:7" ht="74.25" customHeight="1" x14ac:dyDescent="0.25">
      <c r="A2" s="93">
        <v>1</v>
      </c>
      <c r="B2" s="95" t="s">
        <v>8</v>
      </c>
      <c r="C2" s="4" t="s">
        <v>167</v>
      </c>
      <c r="D2" s="24">
        <v>1</v>
      </c>
      <c r="E2" s="16">
        <f t="shared" ref="E2:E28" si="0">SUM(D2:D2)</f>
        <v>1</v>
      </c>
      <c r="F2" s="9">
        <f>E2/(SUM(E$2:E$5))</f>
        <v>0.25</v>
      </c>
      <c r="G2" s="99"/>
    </row>
    <row r="3" spans="1:7" ht="74.25" customHeight="1" x14ac:dyDescent="0.25">
      <c r="A3" s="81"/>
      <c r="B3" s="84"/>
      <c r="C3" s="6" t="s">
        <v>168</v>
      </c>
      <c r="D3" s="29">
        <v>1</v>
      </c>
      <c r="E3" s="15">
        <f t="shared" si="0"/>
        <v>1</v>
      </c>
      <c r="F3" s="31">
        <f>E3/(SUM(E$2:E$5))</f>
        <v>0.25</v>
      </c>
      <c r="G3" s="87"/>
    </row>
    <row r="4" spans="1:7" ht="74.25" customHeight="1" x14ac:dyDescent="0.25">
      <c r="A4" s="81"/>
      <c r="B4" s="84"/>
      <c r="C4" s="6" t="s">
        <v>169</v>
      </c>
      <c r="D4" s="29">
        <v>1</v>
      </c>
      <c r="E4" s="15">
        <f t="shared" si="0"/>
        <v>1</v>
      </c>
      <c r="F4" s="31">
        <f>E4/(SUM(E$2:E$5))</f>
        <v>0.25</v>
      </c>
      <c r="G4" s="87"/>
    </row>
    <row r="5" spans="1:7" ht="74.25" customHeight="1" thickBot="1" x14ac:dyDescent="0.3">
      <c r="A5" s="94"/>
      <c r="B5" s="96"/>
      <c r="C5" s="5" t="s">
        <v>170</v>
      </c>
      <c r="D5" s="26">
        <v>1</v>
      </c>
      <c r="E5" s="19">
        <f t="shared" si="0"/>
        <v>1</v>
      </c>
      <c r="F5" s="10">
        <f>E5/(SUM(E$2:E$5))</f>
        <v>0.25</v>
      </c>
      <c r="G5" s="100"/>
    </row>
    <row r="6" spans="1:7" ht="74.25" customHeight="1" x14ac:dyDescent="0.25">
      <c r="A6" s="80">
        <v>2</v>
      </c>
      <c r="B6" s="83" t="s">
        <v>11</v>
      </c>
      <c r="C6" s="46" t="s">
        <v>171</v>
      </c>
      <c r="D6" s="24">
        <v>1</v>
      </c>
      <c r="E6" s="16">
        <f t="shared" si="0"/>
        <v>1</v>
      </c>
      <c r="F6" s="9">
        <f>E6/(SUM(E$6:E$9))</f>
        <v>0.25</v>
      </c>
      <c r="G6" s="86"/>
    </row>
    <row r="7" spans="1:7" ht="74.25" customHeight="1" x14ac:dyDescent="0.25">
      <c r="A7" s="81"/>
      <c r="B7" s="84"/>
      <c r="C7" s="45" t="s">
        <v>172</v>
      </c>
      <c r="D7" s="29">
        <v>1</v>
      </c>
      <c r="E7" s="15">
        <f t="shared" si="0"/>
        <v>1</v>
      </c>
      <c r="F7" s="31">
        <f t="shared" ref="F7:F8" si="1">E7/(SUM(E$6:E$9))</f>
        <v>0.25</v>
      </c>
      <c r="G7" s="87"/>
    </row>
    <row r="8" spans="1:7" ht="74.25" customHeight="1" x14ac:dyDescent="0.25">
      <c r="A8" s="81"/>
      <c r="B8" s="84"/>
      <c r="C8" s="45" t="s">
        <v>173</v>
      </c>
      <c r="D8" s="29">
        <v>1</v>
      </c>
      <c r="E8" s="15">
        <f t="shared" si="0"/>
        <v>1</v>
      </c>
      <c r="F8" s="31">
        <f t="shared" si="1"/>
        <v>0.25</v>
      </c>
      <c r="G8" s="87"/>
    </row>
    <row r="9" spans="1:7" ht="74.25" customHeight="1" thickBot="1" x14ac:dyDescent="0.3">
      <c r="A9" s="82"/>
      <c r="B9" s="85"/>
      <c r="C9" s="43" t="s">
        <v>174</v>
      </c>
      <c r="D9" s="26">
        <v>1</v>
      </c>
      <c r="E9" s="19">
        <f t="shared" si="0"/>
        <v>1</v>
      </c>
      <c r="F9" s="10">
        <f>E9/(SUM(E$6:E$9))</f>
        <v>0.25</v>
      </c>
      <c r="G9" s="88"/>
    </row>
    <row r="10" spans="1:7" ht="74.25" customHeight="1" x14ac:dyDescent="0.25">
      <c r="A10" s="80">
        <v>3</v>
      </c>
      <c r="B10" s="83" t="s">
        <v>17</v>
      </c>
      <c r="C10" s="46" t="s">
        <v>175</v>
      </c>
      <c r="D10" s="24">
        <v>1</v>
      </c>
      <c r="E10" s="20">
        <f t="shared" si="0"/>
        <v>1</v>
      </c>
      <c r="F10" s="11">
        <f>E10/(SUM(E$10:E$16))</f>
        <v>0.14285714285714285</v>
      </c>
      <c r="G10" s="86"/>
    </row>
    <row r="11" spans="1:7" ht="74.25" customHeight="1" x14ac:dyDescent="0.25">
      <c r="A11" s="81"/>
      <c r="B11" s="84"/>
      <c r="C11" s="45" t="s">
        <v>176</v>
      </c>
      <c r="D11" s="29">
        <v>1</v>
      </c>
      <c r="E11" s="15">
        <f t="shared" si="0"/>
        <v>1</v>
      </c>
      <c r="F11" s="31">
        <f>E11/(SUM(E$10:E$16))</f>
        <v>0.14285714285714285</v>
      </c>
      <c r="G11" s="87"/>
    </row>
    <row r="12" spans="1:7" ht="74.25" customHeight="1" x14ac:dyDescent="0.25">
      <c r="A12" s="81"/>
      <c r="B12" s="84"/>
      <c r="C12" s="45" t="s">
        <v>177</v>
      </c>
      <c r="D12" s="29">
        <v>1</v>
      </c>
      <c r="E12" s="15">
        <f t="shared" si="0"/>
        <v>1</v>
      </c>
      <c r="F12" s="31">
        <f t="shared" ref="F12:F14" si="2">E12/(SUM(E$10:E$16))</f>
        <v>0.14285714285714285</v>
      </c>
      <c r="G12" s="87"/>
    </row>
    <row r="13" spans="1:7" ht="74.25" customHeight="1" x14ac:dyDescent="0.25">
      <c r="A13" s="81"/>
      <c r="B13" s="84"/>
      <c r="C13" s="45" t="s">
        <v>178</v>
      </c>
      <c r="D13" s="29">
        <v>1</v>
      </c>
      <c r="E13" s="15">
        <f t="shared" si="0"/>
        <v>1</v>
      </c>
      <c r="F13" s="31">
        <f t="shared" si="2"/>
        <v>0.14285714285714285</v>
      </c>
      <c r="G13" s="87"/>
    </row>
    <row r="14" spans="1:7" ht="74.25" customHeight="1" x14ac:dyDescent="0.25">
      <c r="A14" s="81"/>
      <c r="B14" s="84"/>
      <c r="C14" s="45" t="s">
        <v>179</v>
      </c>
      <c r="D14" s="29">
        <v>1</v>
      </c>
      <c r="E14" s="15">
        <f t="shared" si="0"/>
        <v>1</v>
      </c>
      <c r="F14" s="31">
        <f t="shared" si="2"/>
        <v>0.14285714285714285</v>
      </c>
      <c r="G14" s="87"/>
    </row>
    <row r="15" spans="1:7" ht="74.25" customHeight="1" x14ac:dyDescent="0.25">
      <c r="A15" s="81"/>
      <c r="B15" s="84"/>
      <c r="C15" s="45" t="s">
        <v>180</v>
      </c>
      <c r="D15" s="29">
        <v>1</v>
      </c>
      <c r="E15" s="15">
        <f t="shared" si="0"/>
        <v>1</v>
      </c>
      <c r="F15" s="31">
        <f>E15/(SUM(E$10:E$16))</f>
        <v>0.14285714285714285</v>
      </c>
      <c r="G15" s="87"/>
    </row>
    <row r="16" spans="1:7" ht="74.25" customHeight="1" thickBot="1" x14ac:dyDescent="0.3">
      <c r="A16" s="82"/>
      <c r="B16" s="85"/>
      <c r="C16" s="5" t="s">
        <v>181</v>
      </c>
      <c r="D16" s="26">
        <v>1</v>
      </c>
      <c r="E16" s="18">
        <f t="shared" si="0"/>
        <v>1</v>
      </c>
      <c r="F16" s="12">
        <f>E16/(SUM(E$10:E$16))</f>
        <v>0.14285714285714285</v>
      </c>
      <c r="G16" s="88"/>
    </row>
    <row r="17" spans="1:7" ht="74.25" customHeight="1" x14ac:dyDescent="0.25">
      <c r="A17" s="80">
        <v>4</v>
      </c>
      <c r="B17" s="83" t="s">
        <v>182</v>
      </c>
      <c r="C17" s="46" t="s">
        <v>183</v>
      </c>
      <c r="D17" s="24">
        <v>1</v>
      </c>
      <c r="E17" s="16">
        <f t="shared" si="0"/>
        <v>1</v>
      </c>
      <c r="F17" s="9">
        <f>E17/(SUM(E$17:E$18))</f>
        <v>1</v>
      </c>
      <c r="G17" s="86"/>
    </row>
    <row r="18" spans="1:7" ht="74.25" customHeight="1" thickBot="1" x14ac:dyDescent="0.3">
      <c r="A18" s="115"/>
      <c r="B18" s="116"/>
      <c r="C18" s="56"/>
      <c r="D18" s="26"/>
      <c r="E18" s="19">
        <f t="shared" si="0"/>
        <v>0</v>
      </c>
      <c r="F18" s="10">
        <f>E18/(SUM(E$17:E$18))</f>
        <v>0</v>
      </c>
      <c r="G18" s="88"/>
    </row>
    <row r="19" spans="1:7" ht="74.25" customHeight="1" x14ac:dyDescent="0.25">
      <c r="A19" s="80">
        <v>5</v>
      </c>
      <c r="B19" s="83" t="s">
        <v>184</v>
      </c>
      <c r="C19" s="46" t="s">
        <v>185</v>
      </c>
      <c r="D19" s="53">
        <v>1</v>
      </c>
      <c r="E19" s="20">
        <f t="shared" si="0"/>
        <v>1</v>
      </c>
      <c r="F19" s="11">
        <f>E19/(SUM(E$19:E$23))</f>
        <v>0.2</v>
      </c>
      <c r="G19" s="86"/>
    </row>
    <row r="20" spans="1:7" ht="74.25" customHeight="1" x14ac:dyDescent="0.25">
      <c r="A20" s="113"/>
      <c r="B20" s="114"/>
      <c r="C20" s="57" t="s">
        <v>186</v>
      </c>
      <c r="D20" s="54">
        <v>1</v>
      </c>
      <c r="E20" s="15">
        <f t="shared" si="0"/>
        <v>1</v>
      </c>
      <c r="F20" s="31">
        <f t="shared" ref="F20:F22" si="3">E20/(SUM(E$19:E$23))</f>
        <v>0.2</v>
      </c>
      <c r="G20" s="87"/>
    </row>
    <row r="21" spans="1:7" ht="74.25" customHeight="1" x14ac:dyDescent="0.25">
      <c r="A21" s="113"/>
      <c r="B21" s="114"/>
      <c r="C21" s="57" t="s">
        <v>187</v>
      </c>
      <c r="D21" s="54">
        <v>1</v>
      </c>
      <c r="E21" s="15">
        <f t="shared" si="0"/>
        <v>1</v>
      </c>
      <c r="F21" s="31">
        <f t="shared" si="3"/>
        <v>0.2</v>
      </c>
      <c r="G21" s="87"/>
    </row>
    <row r="22" spans="1:7" ht="74.25" customHeight="1" x14ac:dyDescent="0.25">
      <c r="A22" s="113"/>
      <c r="B22" s="114"/>
      <c r="C22" s="57" t="s">
        <v>188</v>
      </c>
      <c r="D22" s="54">
        <v>1</v>
      </c>
      <c r="E22" s="15">
        <f t="shared" si="0"/>
        <v>1</v>
      </c>
      <c r="F22" s="31">
        <f t="shared" si="3"/>
        <v>0.2</v>
      </c>
      <c r="G22" s="87"/>
    </row>
    <row r="23" spans="1:7" ht="74.25" customHeight="1" thickBot="1" x14ac:dyDescent="0.3">
      <c r="A23" s="82"/>
      <c r="B23" s="85"/>
      <c r="C23" s="43" t="s">
        <v>189</v>
      </c>
      <c r="D23" s="55">
        <v>1</v>
      </c>
      <c r="E23" s="19">
        <f t="shared" si="0"/>
        <v>1</v>
      </c>
      <c r="F23" s="10">
        <f>E23/(SUM(E$19:E$23))</f>
        <v>0.2</v>
      </c>
      <c r="G23" s="88"/>
    </row>
    <row r="24" spans="1:7" ht="89.25" customHeight="1" x14ac:dyDescent="0.25">
      <c r="A24" s="111">
        <v>6</v>
      </c>
      <c r="B24" s="112" t="s">
        <v>190</v>
      </c>
      <c r="C24" s="58" t="s">
        <v>191</v>
      </c>
      <c r="D24" s="24">
        <v>1</v>
      </c>
      <c r="E24" s="20">
        <f t="shared" si="0"/>
        <v>1</v>
      </c>
      <c r="F24" s="11">
        <f>E24/(SUM(E$24:E$28))</f>
        <v>0.2</v>
      </c>
      <c r="G24" s="86"/>
    </row>
    <row r="25" spans="1:7" ht="89.25" customHeight="1" x14ac:dyDescent="0.25">
      <c r="A25" s="81"/>
      <c r="B25" s="84"/>
      <c r="C25" s="45" t="s">
        <v>192</v>
      </c>
      <c r="D25" s="29">
        <v>1</v>
      </c>
      <c r="E25" s="15">
        <f t="shared" si="0"/>
        <v>1</v>
      </c>
      <c r="F25" s="31">
        <f>E25/(SUM(E$24:E$28))</f>
        <v>0.2</v>
      </c>
      <c r="G25" s="87"/>
    </row>
    <row r="26" spans="1:7" ht="89.25" customHeight="1" x14ac:dyDescent="0.25">
      <c r="A26" s="81"/>
      <c r="B26" s="84"/>
      <c r="C26" s="45" t="s">
        <v>193</v>
      </c>
      <c r="D26" s="29">
        <v>1</v>
      </c>
      <c r="E26" s="15">
        <f t="shared" si="0"/>
        <v>1</v>
      </c>
      <c r="F26" s="31">
        <f>E26/(SUM(E$24:E$28))</f>
        <v>0.2</v>
      </c>
      <c r="G26" s="87"/>
    </row>
    <row r="27" spans="1:7" ht="89.25" customHeight="1" x14ac:dyDescent="0.25">
      <c r="A27" s="81"/>
      <c r="B27" s="84"/>
      <c r="C27" s="45" t="s">
        <v>194</v>
      </c>
      <c r="D27" s="29">
        <v>1</v>
      </c>
      <c r="E27" s="15">
        <f t="shared" si="0"/>
        <v>1</v>
      </c>
      <c r="F27" s="31">
        <f>E27/(SUM(E$24:E$28))</f>
        <v>0.2</v>
      </c>
      <c r="G27" s="87"/>
    </row>
    <row r="28" spans="1:7" ht="89.25" customHeight="1" thickBot="1" x14ac:dyDescent="0.3">
      <c r="A28" s="82"/>
      <c r="B28" s="85"/>
      <c r="C28" s="43" t="s">
        <v>195</v>
      </c>
      <c r="D28" s="26">
        <v>1</v>
      </c>
      <c r="E28" s="19">
        <f t="shared" si="0"/>
        <v>1</v>
      </c>
      <c r="F28" s="10">
        <f>E28/(SUM(E$24:E$28))</f>
        <v>0.2</v>
      </c>
      <c r="G28" s="88"/>
    </row>
    <row r="34" spans="2:5" x14ac:dyDescent="0.25">
      <c r="B34" s="48" t="s">
        <v>94</v>
      </c>
      <c r="C34" s="101" t="s">
        <v>95</v>
      </c>
      <c r="D34" s="101"/>
      <c r="E34" s="47" t="s">
        <v>96</v>
      </c>
    </row>
    <row r="35" spans="2:5" ht="56.25" customHeight="1" x14ac:dyDescent="0.25">
      <c r="B35" s="50" t="s">
        <v>196</v>
      </c>
      <c r="C35" s="89" t="s">
        <v>197</v>
      </c>
      <c r="D35" s="89"/>
      <c r="E35" s="52" t="s">
        <v>198</v>
      </c>
    </row>
    <row r="38" spans="2:5" ht="18.75" x14ac:dyDescent="0.3">
      <c r="B38" s="49"/>
    </row>
  </sheetData>
  <mergeCells count="20">
    <mergeCell ref="A19:A23"/>
    <mergeCell ref="B19:B23"/>
    <mergeCell ref="G19:G23"/>
    <mergeCell ref="A10:A16"/>
    <mergeCell ref="B10:B16"/>
    <mergeCell ref="G10:G16"/>
    <mergeCell ref="A17:A18"/>
    <mergeCell ref="B17:B18"/>
    <mergeCell ref="G17:G18"/>
    <mergeCell ref="A2:A5"/>
    <mergeCell ref="B2:B5"/>
    <mergeCell ref="G2:G5"/>
    <mergeCell ref="A6:A9"/>
    <mergeCell ref="B6:B9"/>
    <mergeCell ref="G6:G9"/>
    <mergeCell ref="A24:A28"/>
    <mergeCell ref="B24:B28"/>
    <mergeCell ref="G24:G28"/>
    <mergeCell ref="C34:D34"/>
    <mergeCell ref="C35:D3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14ff562-e9e2-45f4-8a5b-256b5a8a4b97" xsi:nil="true"/>
    <lcf76f155ced4ddcb4097134ff3c332f xmlns="f27dd64b-d80c-4f35-a44b-7ca22e4fc39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13" ma:contentTypeDescription="Crear nuevo documento." ma:contentTypeScope="" ma:versionID="bd04061c6ba7875daa0c7113600b0556">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f16f253c9356e650258a97e1a40e8711"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2f48e6-74db-4d3b-b132-925642bc08b9}" ma:internalName="TaxCatchAll" ma:showField="CatchAllData" ma:web="714ff562-e9e2-45f4-8a5b-256b5a8a4b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B01F52-8558-4A2A-BF39-E93F818B6CF5}">
  <ds:schemaRefs>
    <ds:schemaRef ds:uri="http://schemas.microsoft.com/sharepoint/v3/contenttype/forms"/>
  </ds:schemaRefs>
</ds:datastoreItem>
</file>

<file path=customXml/itemProps2.xml><?xml version="1.0" encoding="utf-8"?>
<ds:datastoreItem xmlns:ds="http://schemas.openxmlformats.org/officeDocument/2006/customXml" ds:itemID="{5D5D972B-4997-4F49-BA34-59ABE74C6C21}">
  <ds:schemaRefs>
    <ds:schemaRef ds:uri="http://www.w3.org/XML/1998/namespace"/>
    <ds:schemaRef ds:uri="http://schemas.microsoft.com/office/2006/documentManagement/types"/>
    <ds:schemaRef ds:uri="f27dd64b-d80c-4f35-a44b-7ca22e4fc39e"/>
    <ds:schemaRef ds:uri="714ff562-e9e2-45f4-8a5b-256b5a8a4b97"/>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CF5F662C-4EBA-469A-A659-F3C910C3B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dd64b-d80c-4f35-a44b-7ca22e4fc39e"/>
    <ds:schemaRef ds:uri="714ff562-e9e2-45f4-8a5b-256b5a8a4b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EXPERTO TECNICO</vt:lpstr>
      <vt:lpstr>CLIENTES POTENCIALES</vt:lpstr>
      <vt:lpstr>ALIADO CLAVE</vt:lpstr>
      <vt:lpstr>EMPRESARIO</vt:lpstr>
      <vt:lpstr>E. SOSTENIBILIDAD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dc:creator>
  <cp:keywords/>
  <dc:description/>
  <cp:lastModifiedBy>INES ADRIANA PACHON RUIZ</cp:lastModifiedBy>
  <cp:revision/>
  <dcterms:created xsi:type="dcterms:W3CDTF">2022-09-15T01:02:11Z</dcterms:created>
  <dcterms:modified xsi:type="dcterms:W3CDTF">2023-10-29T03:41:21Z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y fmtid="{D5CDD505-2E9C-101B-9397-08002B2CF9AE}" pid="3" name="MediaServiceImageTags">
    <vt:lpwstr/>
  </property>
</Properties>
</file>