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_MBA\Trabajo de grado - Seminario Investigación - Monografía (Maestría Virtual)\Trabajo de grado - Monografía - Grupo 7 - Segundo Semestre - 2024\"/>
    </mc:Choice>
  </mc:AlternateContent>
  <xr:revisionPtr revIDLastSave="0" documentId="13_ncr:1_{7D41AB93-D57B-48A8-A717-BC0CC921AA59}" xr6:coauthVersionLast="47" xr6:coauthVersionMax="47" xr10:uidLastSave="{00000000-0000-0000-0000-000000000000}"/>
  <bookViews>
    <workbookView xWindow="28680" yWindow="1890" windowWidth="20730" windowHeight="11040" xr2:uid="{EF9AC193-5A8C-492D-9959-D8E7E2DD285C}"/>
  </bookViews>
  <sheets>
    <sheet name="Encuesta para Productores de Co" sheetId="1" r:id="rId1"/>
    <sheet name="Sheet1" sheetId="2" r:id="rId2"/>
    <sheet name="Hoja1" sheetId="3" r:id="rId3"/>
    <sheet name="Hoja2" sheetId="4" r:id="rId4"/>
  </sheets>
  <definedNames>
    <definedName name="_xlnm._FilterDatabase" localSheetId="2" hidden="1">Hoja1!$E$1:$F$1</definedName>
    <definedName name="_xlnm._FilterDatabase" localSheetId="3" hidden="1">Hoja2!$A$1:$A$23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4" l="1"/>
  <c r="C2" i="4"/>
  <c r="BV29" i="1"/>
  <c r="BP29" i="1"/>
  <c r="BO29" i="1"/>
  <c r="BB29" i="1"/>
  <c r="AW29" i="1"/>
  <c r="AR29" i="1"/>
  <c r="AQ29" i="1"/>
  <c r="AP29" i="1"/>
  <c r="F22" i="3"/>
  <c r="G8" i="3" s="1"/>
  <c r="N10" i="2"/>
  <c r="G3" i="3" l="1"/>
  <c r="G18" i="3"/>
  <c r="G17" i="3"/>
  <c r="G16" i="3"/>
  <c r="G15" i="3"/>
  <c r="G14" i="3"/>
  <c r="G13" i="3"/>
  <c r="G12" i="3"/>
  <c r="G7" i="3"/>
  <c r="G6" i="3"/>
  <c r="G5" i="3"/>
  <c r="G4" i="3"/>
  <c r="G11" i="3"/>
  <c r="G2" i="3"/>
  <c r="H2" i="3" s="1"/>
  <c r="H3" i="3" s="1"/>
  <c r="G10" i="3"/>
  <c r="G21" i="3"/>
  <c r="G9" i="3"/>
  <c r="G20" i="3"/>
  <c r="G19" i="3"/>
  <c r="H4" i="3" l="1"/>
  <c r="H5" i="3" s="1"/>
  <c r="H6" i="3" s="1"/>
  <c r="H7" i="3" s="1"/>
  <c r="H8" i="3" s="1"/>
</calcChain>
</file>

<file path=xl/sharedStrings.xml><?xml version="1.0" encoding="utf-8"?>
<sst xmlns="http://schemas.openxmlformats.org/spreadsheetml/2006/main" count="3504" uniqueCount="1136">
  <si>
    <t>Fecha</t>
  </si>
  <si>
    <t>Nombre encuestado</t>
  </si>
  <si>
    <t>Edad</t>
  </si>
  <si>
    <t>Sexo</t>
  </si>
  <si>
    <t>Estado civil</t>
  </si>
  <si>
    <t>Nivel educativo</t>
  </si>
  <si>
    <t>Nombre de la organización o consejo comunitario al cual pertenece</t>
  </si>
  <si>
    <t>Ubicación geográfica de la zona de cultivo</t>
  </si>
  <si>
    <t xml:space="preserve">Departamento/Municipio: </t>
  </si>
  <si>
    <t xml:space="preserve">¿Cuántos años lleva cultivando coco en esta zona? </t>
  </si>
  <si>
    <t>¿Cuántos años tiene el cultivo?</t>
  </si>
  <si>
    <t>¿Cuáles son sus ingresos mensuales aproximados derivados de la producción coco?</t>
  </si>
  <si>
    <t xml:space="preserve">¿Cuántas hectáreas tiene sembradas con cultivo de coco? </t>
  </si>
  <si>
    <t xml:space="preserve">De esas, cuantas están productivas </t>
  </si>
  <si>
    <t xml:space="preserve">¿Qué variedades cultiva? </t>
  </si>
  <si>
    <t xml:space="preserve">¿Cuánto tiempo tarda en cosechar su lote de coco? </t>
  </si>
  <si>
    <t xml:space="preserve">¿Cada cuánto tiempo cosecha su lote de coco? </t>
  </si>
  <si>
    <t>¿Cuántas docenas de coco obtiene en promedio en un ciclo de cosecha?</t>
  </si>
  <si>
    <t>¿Cuántos arboles de coco siembra por hectárea?</t>
  </si>
  <si>
    <t xml:space="preserve">¿Cuáles son las variedades de coco que más vende? </t>
  </si>
  <si>
    <t>¿Cuál es la distancia aproximada de la finca al lugar de comercialización?</t>
  </si>
  <si>
    <t>¿Cuál es el precio promedio por cada unidad de venta?</t>
  </si>
  <si>
    <t xml:space="preserve">¿Hoy en día hay mucha variación del precio del coco en el mercado local? </t>
  </si>
  <si>
    <t xml:space="preserve">¿Qué factores afectan el precio del coco donde usted lo vende? </t>
  </si>
  <si>
    <t xml:space="preserve">¿Cómo considera que el coco apoyo a la economía local?  </t>
  </si>
  <si>
    <t xml:space="preserve">¿Qué productos derivados del coco comercializa o utiliza para autoconsumo? </t>
  </si>
  <si>
    <t>Producción y Comercialización</t>
  </si>
  <si>
    <t>Características del Cultivo</t>
  </si>
  <si>
    <t>Datos de Identificación</t>
  </si>
  <si>
    <t>Impacto Ambiental y Sostenibilidad</t>
  </si>
  <si>
    <t xml:space="preserve">¿Está familiarizado con métodos para convertir residuos en productos aprovechables? </t>
  </si>
  <si>
    <t xml:space="preserve">¿Qué prácticas utiliza en su plantación para reducir la contaminación al medio ambiente y generar más ingresos, si aplica?   </t>
  </si>
  <si>
    <t xml:space="preserve">¿Cuál es el manejo que le da a los residuos generados durante la cosecha y procesamiento del coco?    </t>
  </si>
  <si>
    <t xml:space="preserve">¿Ha recibido asesoría de alguna organización para mejorar la forma en que produce coco y cuida el medio ambiente? </t>
  </si>
  <si>
    <t>¿Le interesa recibir asesoramiento para reducir el impacto ambiental de su producción?</t>
  </si>
  <si>
    <t>Desafíos y Perspectivas Futuras</t>
  </si>
  <si>
    <t xml:space="preserve">¿Cuáles son los principales desafíos que enfrenta en la producción de coco? </t>
  </si>
  <si>
    <t xml:space="preserve">¿Qué tipo de apoyo ha recibido del gobierno u organizaciones locales? </t>
  </si>
  <si>
    <t>¿Qué tipo de apoyo considera más importante para mejorar su producción de coco?</t>
  </si>
  <si>
    <t>¿Ha recibido algún apoyo de éstos durante el último año, cuál?</t>
  </si>
  <si>
    <t xml:space="preserve">¿Planea expandir el área cultivada en los próximos 5 años? </t>
  </si>
  <si>
    <r>
      <t xml:space="preserve"> </t>
    </r>
    <r>
      <rPr>
        <sz val="11"/>
        <color theme="1"/>
        <rFont val="Calibri"/>
        <family val="2"/>
        <scheme val="minor"/>
      </rPr>
      <t>¿Cuál es la topografía de su terreno?</t>
    </r>
  </si>
  <si>
    <r>
      <rPr>
        <sz val="11"/>
        <color theme="1"/>
        <rFont val="Calibri"/>
        <family val="2"/>
        <scheme val="minor"/>
      </rPr>
      <t xml:space="preserve"> ¿En qué unidad suele vender su producción de coco en los últimos 3 meses y a cómo se lo pagan?</t>
    </r>
  </si>
  <si>
    <r>
      <rPr>
        <sz val="11"/>
        <color theme="1"/>
        <rFont val="Calibri"/>
        <family val="2"/>
        <scheme val="minor"/>
      </rPr>
      <t xml:space="preserve"> ¿Dónde vende usted su producción de coco principalmente?</t>
    </r>
  </si>
  <si>
    <t xml:space="preserve"> ¿Qué cambios o mejoras considera necesarios para fortalecer la cadena productiva del coco en su región?</t>
  </si>
  <si>
    <t>¿A los cuántos meses después de la siembra obtiene la primera cosecha? (Indique por variedad)</t>
  </si>
  <si>
    <t>Segundo Angulo</t>
  </si>
  <si>
    <t>67 años</t>
  </si>
  <si>
    <t>Masculino</t>
  </si>
  <si>
    <t>Soltero</t>
  </si>
  <si>
    <t>Sin estudios</t>
  </si>
  <si>
    <t>ACAPA</t>
  </si>
  <si>
    <t>Prado</t>
  </si>
  <si>
    <t>Tumaco</t>
  </si>
  <si>
    <t>42 años</t>
  </si>
  <si>
    <t>38 años</t>
  </si>
  <si>
    <t>3 ha</t>
  </si>
  <si>
    <t>2 ha</t>
  </si>
  <si>
    <t>Alto pacifico, Enano, Hibrido y Manila</t>
  </si>
  <si>
    <t>5 días (3 personas)</t>
  </si>
  <si>
    <t>2 meses</t>
  </si>
  <si>
    <t>200 docenas</t>
  </si>
  <si>
    <t>250 Palmas</t>
  </si>
  <si>
    <t>Llano</t>
  </si>
  <si>
    <t>Todas</t>
  </si>
  <si>
    <t>2 horas</t>
  </si>
  <si>
    <t>Por docena</t>
  </si>
  <si>
    <t>Muy variable</t>
  </si>
  <si>
    <t>Intermediario</t>
  </si>
  <si>
    <t>Mejora la calidad de vida.</t>
  </si>
  <si>
    <t>Coco fresco</t>
  </si>
  <si>
    <t>No</t>
  </si>
  <si>
    <t>Manejo eficiente del agua. Aprovechamiento de residuos.</t>
  </si>
  <si>
    <t xml:space="preserve">Estopero </t>
  </si>
  <si>
    <t>Sí</t>
  </si>
  <si>
    <t>Falta de mano de obra.</t>
  </si>
  <si>
    <t>Ninguno</t>
  </si>
  <si>
    <t>Capacitación técnica sobre manejo de cultivos.</t>
  </si>
  <si>
    <t>Unión del gremio</t>
  </si>
  <si>
    <t>Jose  Torres</t>
  </si>
  <si>
    <t>64 años</t>
  </si>
  <si>
    <t>Casado</t>
  </si>
  <si>
    <t>Chajal</t>
  </si>
  <si>
    <t>20 años</t>
  </si>
  <si>
    <t>4 Años</t>
  </si>
  <si>
    <t>Enano, Hibrido y Manila</t>
  </si>
  <si>
    <t>Enano: 18 meses</t>
  </si>
  <si>
    <t>2 días (3 Personas)</t>
  </si>
  <si>
    <t>600 docenas</t>
  </si>
  <si>
    <t>300 Palmas</t>
  </si>
  <si>
    <t>Manila: 25,000                Injerto: 30,000</t>
  </si>
  <si>
    <t>Manila: 30,000              Injerto: 25,000-40,000</t>
  </si>
  <si>
    <t>Trnsformadora</t>
  </si>
  <si>
    <t xml:space="preserve">Altas o bajas producciones </t>
  </si>
  <si>
    <t>Altas o bajas producciones. coco traidos de otro lado.</t>
  </si>
  <si>
    <t>Regular</t>
  </si>
  <si>
    <t>Aceite de coco</t>
  </si>
  <si>
    <t>Estopero</t>
  </si>
  <si>
    <t>Uso de abono orgánicos. Reducción de plaguicidas.</t>
  </si>
  <si>
    <t>Plagas y enfermedades.    Falta de mano de obra.</t>
  </si>
  <si>
    <t>Capacitación técnica</t>
  </si>
  <si>
    <t>Suministros de insumos agricolas.</t>
  </si>
  <si>
    <t>Ayudas y proyectos</t>
  </si>
  <si>
    <t>Luis Angel Montaño Tello</t>
  </si>
  <si>
    <t xml:space="preserve">64 años </t>
  </si>
  <si>
    <t>Primaria</t>
  </si>
  <si>
    <t>Chajal (ACAPA)</t>
  </si>
  <si>
    <t>Quebrada honda</t>
  </si>
  <si>
    <t>52 años</t>
  </si>
  <si>
    <t>50 años</t>
  </si>
  <si>
    <t>4 ha</t>
  </si>
  <si>
    <t>1 ha</t>
  </si>
  <si>
    <t>Alto pacífico: 5-6 años Hibrido: 2 años</t>
  </si>
  <si>
    <t>Alto pacífico: 3 años.      Enano: 18 meses.                     Híbrido: 18 meses</t>
  </si>
  <si>
    <t>1 Semana (5 personas)</t>
  </si>
  <si>
    <t>800 docenas</t>
  </si>
  <si>
    <t>240 Palmas</t>
  </si>
  <si>
    <t>1 Hora y media</t>
  </si>
  <si>
    <t>Tipico: 43,000           Mediano: 38,000         Manila: 35,000         Pichurria: 28,000</t>
  </si>
  <si>
    <t>Fluctúa</t>
  </si>
  <si>
    <t>Comercializaddora</t>
  </si>
  <si>
    <t>Genera empleo</t>
  </si>
  <si>
    <t>Coco fresco                      Aceite de coco                   Agua de coco</t>
  </si>
  <si>
    <t>Se vende</t>
  </si>
  <si>
    <t xml:space="preserve">Sí </t>
  </si>
  <si>
    <t>Falta de apoyo económico</t>
  </si>
  <si>
    <t>Financiero para invertir en su plantación</t>
  </si>
  <si>
    <t>Unión, diálogo y organización</t>
  </si>
  <si>
    <t>Jose Antonio Castillo</t>
  </si>
  <si>
    <t>76 años</t>
  </si>
  <si>
    <t>Las Mercedes</t>
  </si>
  <si>
    <t>Cucucama</t>
  </si>
  <si>
    <t>15 años</t>
  </si>
  <si>
    <t>2,000,000</t>
  </si>
  <si>
    <t>6 ha</t>
  </si>
  <si>
    <t>Ninguna</t>
  </si>
  <si>
    <t>Enano, Hibrido y Alto pacífico</t>
  </si>
  <si>
    <t>8 días (6 Personas)</t>
  </si>
  <si>
    <t>Pantanoso y llano</t>
  </si>
  <si>
    <t>Llano y pantanoso</t>
  </si>
  <si>
    <t>2 - 3 horas</t>
  </si>
  <si>
    <t>Criollo: 42,000                Manila: 35,000</t>
  </si>
  <si>
    <t>Estable</t>
  </si>
  <si>
    <t>Cooperativa</t>
  </si>
  <si>
    <t xml:space="preserve">Tamaño de la fruta.            Altas o bajas producciones. </t>
  </si>
  <si>
    <t>Coco fresco.</t>
  </si>
  <si>
    <t>Falta de acceso a financiamiento</t>
  </si>
  <si>
    <t>Esteban Cuero Angulo</t>
  </si>
  <si>
    <t>Unión libre</t>
  </si>
  <si>
    <t>Secundario</t>
  </si>
  <si>
    <t xml:space="preserve">Chajal </t>
  </si>
  <si>
    <t>25 años</t>
  </si>
  <si>
    <t>1/2 ha</t>
  </si>
  <si>
    <t>Manila, Tipico y Criollo</t>
  </si>
  <si>
    <t>Mnila: 1-3 años</t>
  </si>
  <si>
    <t>45 días</t>
  </si>
  <si>
    <t>150 docenas</t>
  </si>
  <si>
    <t>Manila</t>
  </si>
  <si>
    <t>Tamaña de la fruta</t>
  </si>
  <si>
    <t>Por su alta producción</t>
  </si>
  <si>
    <t>Coco fresco.                              Aceite de coco</t>
  </si>
  <si>
    <t>Reducción de plaguicidas.</t>
  </si>
  <si>
    <t>Plagas y enfermedades.  Falta de acceso a financiamiento.</t>
  </si>
  <si>
    <t>Capacitación técnica.</t>
  </si>
  <si>
    <t>Inyección económica.</t>
  </si>
  <si>
    <t>Dionisio Angulo</t>
  </si>
  <si>
    <t>68 años</t>
  </si>
  <si>
    <t xml:space="preserve">Chagui </t>
  </si>
  <si>
    <t>Las mercedes</t>
  </si>
  <si>
    <t>Criollo, Tipico, Manila rojo, Enano</t>
  </si>
  <si>
    <t>Enano: 3 años                    Criollo: 5 años</t>
  </si>
  <si>
    <t>Alto: 2 años                       Enano: 18 meses        Hibrido:18 meses</t>
  </si>
  <si>
    <t>8 días (4 Personas)</t>
  </si>
  <si>
    <t>1 mes</t>
  </si>
  <si>
    <t>400 docenas</t>
  </si>
  <si>
    <t>225 Palmas</t>
  </si>
  <si>
    <t>1 hora y media.</t>
  </si>
  <si>
    <t>Manila: 25,000</t>
  </si>
  <si>
    <t>Costos de transporte</t>
  </si>
  <si>
    <t>Venta de producción</t>
  </si>
  <si>
    <t>Coco fresco.                          Agua de coco.                     Leche de coco.</t>
  </si>
  <si>
    <t>Plagas y enfermedades.</t>
  </si>
  <si>
    <t>Financiero para invertir en su plantación.             Capacitación técnica sobre manejo de cultivo.</t>
  </si>
  <si>
    <t>Transformación del producto.</t>
  </si>
  <si>
    <t>Francisco Efrain Peña Valencia</t>
  </si>
  <si>
    <t>56 años</t>
  </si>
  <si>
    <t>Matias Felipe</t>
  </si>
  <si>
    <t>30 años</t>
  </si>
  <si>
    <t>1,500,000</t>
  </si>
  <si>
    <t>Híbrido y Manila rojo.</t>
  </si>
  <si>
    <t>Hibrido: 3 años                 Manila rojo: 18 meses.</t>
  </si>
  <si>
    <t>5 días (2 personas)</t>
  </si>
  <si>
    <t>300 docenas</t>
  </si>
  <si>
    <t>180 Palmas</t>
  </si>
  <si>
    <t>1 hora</t>
  </si>
  <si>
    <t>Grande: 50,000  Mediano:40,000                  Manila: 30,000            Pichurria: 24,000</t>
  </si>
  <si>
    <t>Comercializadora</t>
  </si>
  <si>
    <t>Altas y bajas producciones.</t>
  </si>
  <si>
    <t>Rentabilidad</t>
  </si>
  <si>
    <t>Manejo eficiente del agua.  Reducción de plaguicida.</t>
  </si>
  <si>
    <t>Plagas y enfermedades.     Falta de mano de obra.</t>
  </si>
  <si>
    <t>Subsidios de drenaje.  Capacitación técnica.</t>
  </si>
  <si>
    <t>Transformación del coco.</t>
  </si>
  <si>
    <t>Angel Arturo Olaya</t>
  </si>
  <si>
    <t>54 años</t>
  </si>
  <si>
    <t>Pilar</t>
  </si>
  <si>
    <t>40 años</t>
  </si>
  <si>
    <t>2 y 1/2 ha</t>
  </si>
  <si>
    <t>Hibrido: 4 años                Manila rojo 3 años</t>
  </si>
  <si>
    <t>2 dias (3 personas)</t>
  </si>
  <si>
    <t>100 docenas</t>
  </si>
  <si>
    <t>Manila rojo</t>
  </si>
  <si>
    <t>Hibrido: 37,000               Manila rojo: 26,000  Pichurria: 20,000</t>
  </si>
  <si>
    <t>Asoprocaco</t>
  </si>
  <si>
    <t>Selección del coco</t>
  </si>
  <si>
    <t>Generación de empleo</t>
  </si>
  <si>
    <t>Coco rallado</t>
  </si>
  <si>
    <t>Reduccción de plaguicidas</t>
  </si>
  <si>
    <t>Capacitación técnica sobre manejo de cultivos</t>
  </si>
  <si>
    <t>Control de plagas y mejora en el manejo de cultivos (drenajes)</t>
  </si>
  <si>
    <t>Margarita Preciado</t>
  </si>
  <si>
    <t>Femenino</t>
  </si>
  <si>
    <t>Soltera</t>
  </si>
  <si>
    <t>Consejo comunitario Rio Chagui</t>
  </si>
  <si>
    <t>Samir</t>
  </si>
  <si>
    <t>16 años</t>
  </si>
  <si>
    <t>Alto pacifico, Criollo, Enano, Híbrido, Manila rojo y verde</t>
  </si>
  <si>
    <t>Híbrido y Manila rojo</t>
  </si>
  <si>
    <t>Alto pacifico y Criollo: 5 años  Híbrido 4 años                      Enano y manila rojo y verde: 3 años</t>
  </si>
  <si>
    <t>1 día (4 personas)</t>
  </si>
  <si>
    <t xml:space="preserve"> 100 docenas</t>
  </si>
  <si>
    <t>Criollo: 40,000</t>
  </si>
  <si>
    <t>Cormercializadora (Telmo)</t>
  </si>
  <si>
    <t xml:space="preserve">Altas y bajas producciones </t>
  </si>
  <si>
    <t>sí</t>
  </si>
  <si>
    <t>Falta de acceso a financiamiento.                     Falta de mano de obra.</t>
  </si>
  <si>
    <t>Subcidio de drenaje</t>
  </si>
  <si>
    <t>Proyectos direccionados a mejorar los derenajes</t>
  </si>
  <si>
    <t>Juan Claudino Aguiño</t>
  </si>
  <si>
    <t>Chajal viejo</t>
  </si>
  <si>
    <t xml:space="preserve">Tumaco </t>
  </si>
  <si>
    <t>Alto pacífico: 6 años            Enano y manila amarillo: 3 años  Híbrido: 4 años</t>
  </si>
  <si>
    <t>Alto pacífico, Enano,  manila amarillo y Híbrido.</t>
  </si>
  <si>
    <t>2 días (1 persona)</t>
  </si>
  <si>
    <t>48 docenas</t>
  </si>
  <si>
    <t>200 Palmas</t>
  </si>
  <si>
    <t>Híbrido</t>
  </si>
  <si>
    <t>1/2 hora</t>
  </si>
  <si>
    <t>Al corte: 26,000</t>
  </si>
  <si>
    <t>Transformación del coco y mejorar los drenajes</t>
  </si>
  <si>
    <t>47 años</t>
  </si>
  <si>
    <t>Unión Rio Chagui - Fedecoco</t>
  </si>
  <si>
    <t>3,000,000</t>
  </si>
  <si>
    <t>4 y 1/2 ha</t>
  </si>
  <si>
    <t>Alto pacifico, Enano, Hibrido y Manila rojo.</t>
  </si>
  <si>
    <t>3 días (1 sola persona)</t>
  </si>
  <si>
    <t>360 docenas</t>
  </si>
  <si>
    <t>Tipico: 42,000  Híbrido:38,000             Manila: 25,000          Pichurria: 20,000</t>
  </si>
  <si>
    <t>Coagropacifico</t>
  </si>
  <si>
    <t>Clima</t>
  </si>
  <si>
    <t>Reducción de plaguicidas</t>
  </si>
  <si>
    <t>Se compostan</t>
  </si>
  <si>
    <t>Sí (capacitaciones)</t>
  </si>
  <si>
    <t xml:space="preserve">Apoyo o subsidios de drenaje </t>
  </si>
  <si>
    <t>Hilton Wilman Valencia</t>
  </si>
  <si>
    <t>58 años</t>
  </si>
  <si>
    <t>Caleta viento libre</t>
  </si>
  <si>
    <t>24 años</t>
  </si>
  <si>
    <t>3 y 1/2 ha</t>
  </si>
  <si>
    <t>Alto pacífico, Criollo, Enano, Híbrido y Manila rojo y verde</t>
  </si>
  <si>
    <t>Alto pacífico: 5 años         Enano: 1 año y medio    Híbrido: 2 años                  Manila Rojo y verde: 1año y medio</t>
  </si>
  <si>
    <t xml:space="preserve">Alto pacífico: 4 años y medio.                               Enano y Manila rojo: 2 años y medio.                              Híbrido: 4 años. </t>
  </si>
  <si>
    <t>2 días (2 personas)</t>
  </si>
  <si>
    <t>Arismendi</t>
  </si>
  <si>
    <t xml:space="preserve">Plagas                                      Clima                                            Altas y bajas priducciones </t>
  </si>
  <si>
    <t>Plagas y enfermedades.      Falta de acceso a financiamiento.                      Falta de mano de obras</t>
  </si>
  <si>
    <t>Plagas y enfermedades.     Falta de acceso a financiamiento.</t>
  </si>
  <si>
    <t>Plagas y enfermedades.       Falta de acceso a financiamiento.</t>
  </si>
  <si>
    <t>Apoyo económico y acompañamiento con asesoria a los productores</t>
  </si>
  <si>
    <t>Julio Landazuri</t>
  </si>
  <si>
    <t>80 años</t>
  </si>
  <si>
    <t>43 años</t>
  </si>
  <si>
    <t>Alto pacífico: 5 años                       Manila amarillo:2 años y medio                          Enano: 2 años y medio                                          Híbrido: 4 años</t>
  </si>
  <si>
    <t>5 días (1 persona)</t>
  </si>
  <si>
    <t>3 meses</t>
  </si>
  <si>
    <t>178 Palmas</t>
  </si>
  <si>
    <t>1 hora y media</t>
  </si>
  <si>
    <t>Alto pacidfico: 40,000</t>
  </si>
  <si>
    <t>Competencia con cocos traido de otros sitios</t>
  </si>
  <si>
    <t>Apoyo de subsidios por parte del gobierno</t>
  </si>
  <si>
    <t>Jose Isabel Peña</t>
  </si>
  <si>
    <t>82 años</t>
  </si>
  <si>
    <t>Alto pacífico, Manila amarillo,                        Enano y Híbrido</t>
  </si>
  <si>
    <t>Híbrido: 4 años                   Manila rojo: 3 años</t>
  </si>
  <si>
    <t>3 días (3 personas)</t>
  </si>
  <si>
    <t>1 mes y medio</t>
  </si>
  <si>
    <t>450 docenas</t>
  </si>
  <si>
    <t>120 Palmas</t>
  </si>
  <si>
    <t>Híbrido: 30,000                  Manila: 27,000</t>
  </si>
  <si>
    <t>Coco fresh</t>
  </si>
  <si>
    <t>Tamaño de la fruta</t>
  </si>
  <si>
    <t>Sustento familiar y generación de empleo</t>
  </si>
  <si>
    <t>Julio Batalla Landazuri</t>
  </si>
  <si>
    <t>83 años</t>
  </si>
  <si>
    <t>1,200,000</t>
  </si>
  <si>
    <t>1 y 1/2 ha</t>
  </si>
  <si>
    <t>Alto pacífico, Criollo, Enano, Híbrido y Manila rojo</t>
  </si>
  <si>
    <t>Alkto pacifico y Criollo: 5 años  Enano: 3 años                   Hìbrido: 4 años                   Manila rojo: 2 años y medio</t>
  </si>
  <si>
    <t>4 días (1 persona)</t>
  </si>
  <si>
    <t>216 Palmas</t>
  </si>
  <si>
    <t>Manila: 27,000               Híbrido: 30,000                 Criollo: 40,000</t>
  </si>
  <si>
    <t>Señor Jaime</t>
  </si>
  <si>
    <t>Falta de mano de obra</t>
  </si>
  <si>
    <t>Plagas y enfermedades.     Falta de acceso a financiamiento.            Comercio del coco</t>
  </si>
  <si>
    <t>Apoyo del gobierno para las plantaciones de coco</t>
  </si>
  <si>
    <t>Terensio Sevillano Rodriguez</t>
  </si>
  <si>
    <t>70 años</t>
  </si>
  <si>
    <t>1,000,000</t>
  </si>
  <si>
    <t>5 ha</t>
  </si>
  <si>
    <t>Alto pacifico, Criollo, Híbrido y Manila</t>
  </si>
  <si>
    <t>Alto pacífico y Criollo: 6 años  Híbrido: 4 años                Manila rojo: 3 años</t>
  </si>
  <si>
    <t>100 Palmas</t>
  </si>
  <si>
    <t>Criollo: 50,000                Manila rojo: 30,000</t>
  </si>
  <si>
    <t>Altas o bajas producciones</t>
  </si>
  <si>
    <t>Trampeo</t>
  </si>
  <si>
    <t>no</t>
  </si>
  <si>
    <t>Plagas y enfermedades    Clima adverso</t>
  </si>
  <si>
    <t>Ayudas para mejorar los cultivos de coco</t>
  </si>
  <si>
    <t>Wilfredo Francisco Gonzales</t>
  </si>
  <si>
    <t>66 años</t>
  </si>
  <si>
    <t>Caleta</t>
  </si>
  <si>
    <t>35 años</t>
  </si>
  <si>
    <t>Híbrido y Manila</t>
  </si>
  <si>
    <t>Híbrido: 18 meses        Manila: 2 años</t>
  </si>
  <si>
    <t>1 día (3 personas)</t>
  </si>
  <si>
    <t>170 docenas</t>
  </si>
  <si>
    <t>170 Palmas</t>
  </si>
  <si>
    <t>Híbrido: 30,000</t>
  </si>
  <si>
    <t>Tamaño de la fruta            Altas y bajas producciones</t>
  </si>
  <si>
    <t>Legalidad del negocio</t>
  </si>
  <si>
    <t>Mantenimiento a la finca</t>
  </si>
  <si>
    <t>Juan Fernando Quiñones</t>
  </si>
  <si>
    <t>61 años</t>
  </si>
  <si>
    <t xml:space="preserve">Masculino </t>
  </si>
  <si>
    <t>33 años</t>
  </si>
  <si>
    <t>Alto pacífico, Enano, Híbrido y Manila</t>
  </si>
  <si>
    <t xml:space="preserve">Alto pacífico: 5 años         Hiíbrido y Manila: 18 meses  </t>
  </si>
  <si>
    <t>5 días (6 personas)</t>
  </si>
  <si>
    <t>90 docenas</t>
  </si>
  <si>
    <t>Grande: 37,000</t>
  </si>
  <si>
    <t>Coco de otras partes</t>
  </si>
  <si>
    <t>Plagas y enfermedades  Coco de afuera</t>
  </si>
  <si>
    <t>Jose Porfirio Márquez</t>
  </si>
  <si>
    <t xml:space="preserve">ACAPA </t>
  </si>
  <si>
    <t>Alto pacífico, Híbrido y Manila</t>
  </si>
  <si>
    <t>Alto pacífico: 5 años           Enano: 18 meses              Híbrido: 3 años</t>
  </si>
  <si>
    <t>350 docenas</t>
  </si>
  <si>
    <t>Pantanoso o inundable</t>
  </si>
  <si>
    <t>Tipico: 50,000                   Híbrido: 35,000</t>
  </si>
  <si>
    <t>Altas y bajas producciones</t>
  </si>
  <si>
    <t>Plagas y enfermedades         Falta de mano de obra</t>
  </si>
  <si>
    <t>Juan de la Cruz Rosero</t>
  </si>
  <si>
    <t>Los tangares</t>
  </si>
  <si>
    <t>Enano, Híbrido, Tipico y Manila rojo</t>
  </si>
  <si>
    <t>Criollo: 5 años                   Híbrido: 4 años                Manila: 3 años</t>
  </si>
  <si>
    <t>1000 docenas</t>
  </si>
  <si>
    <t>400 Palmas</t>
  </si>
  <si>
    <t>Criollo: 37,000</t>
  </si>
  <si>
    <t>Prosperidad a las personas</t>
  </si>
  <si>
    <t>Manejo eficiente del agua  Reducción de plaguicidas</t>
  </si>
  <si>
    <t>Artesanias</t>
  </si>
  <si>
    <t>Plagas y enfermedades      Falta de mano de obra</t>
  </si>
  <si>
    <t>Apoyo gubernamental</t>
  </si>
  <si>
    <t>Americo Preciado</t>
  </si>
  <si>
    <t>Secundaria</t>
  </si>
  <si>
    <t>Tablón salado</t>
  </si>
  <si>
    <t xml:space="preserve">Tablón salado </t>
  </si>
  <si>
    <t>45 años</t>
  </si>
  <si>
    <t>20,000,000</t>
  </si>
  <si>
    <t>23 ha</t>
  </si>
  <si>
    <t>Alto pacífico, Enano, Híbrido</t>
  </si>
  <si>
    <t>Alto pacífico: 5 años         Enano: 2 años                   Híbrido: 3 años</t>
  </si>
  <si>
    <t>700 docenas</t>
  </si>
  <si>
    <t>Llano, Montañoso y Pantanoso o inundable</t>
  </si>
  <si>
    <t>Aumento de la producción</t>
  </si>
  <si>
    <t>Generación de ingreso de las familias (directa o indirectamente)</t>
  </si>
  <si>
    <t>Aceite y agua de coco</t>
  </si>
  <si>
    <t>Falta de acceso a financiamiento            Problemas con infraestructura                      Falta de mano de obra</t>
  </si>
  <si>
    <t>Financiero para invertir en su plantación                          Mejora de infraestructura</t>
  </si>
  <si>
    <t>Sonia Díaz Quiñones</t>
  </si>
  <si>
    <t>60 años</t>
  </si>
  <si>
    <t>Bajo buenos aires</t>
  </si>
  <si>
    <t>Enano, Híbrido, Manila y Criollo</t>
  </si>
  <si>
    <t>Híbrido: 3 años</t>
  </si>
  <si>
    <t>Montañoso</t>
  </si>
  <si>
    <t>Grande: 40,000   Mediano:30,000</t>
  </si>
  <si>
    <t>Altas y bajas Producciones</t>
  </si>
  <si>
    <t>Rentabilidad en la canasta familiar</t>
  </si>
  <si>
    <t>Uso de abonos orgánicos</t>
  </si>
  <si>
    <t>Subsidios de limpieza de cultivos   Capacitación técnica</t>
  </si>
  <si>
    <t>Apoyo para mantenimiento de cultivos</t>
  </si>
  <si>
    <t>Efren Moreno</t>
  </si>
  <si>
    <t>La laguna</t>
  </si>
  <si>
    <t>18,000,000</t>
  </si>
  <si>
    <t>7 ha</t>
  </si>
  <si>
    <t>Híbrido, Manila rojo y Criollo</t>
  </si>
  <si>
    <t>Híbrido: 3 años                       Criollo: 4 años</t>
  </si>
  <si>
    <t>2000 docenas</t>
  </si>
  <si>
    <t>Grande: 42,000</t>
  </si>
  <si>
    <t>Tamaño de la fruta                  Clima</t>
  </si>
  <si>
    <t xml:space="preserve">Mejora la economia </t>
  </si>
  <si>
    <t>Uso de abonos orgánicos   Manejo eficiente del agua</t>
  </si>
  <si>
    <t>Falta de mano de obra   Comercialización</t>
  </si>
  <si>
    <t>Subsidios de semillas financiamiento             Capacitación técnica</t>
  </si>
  <si>
    <t>Suministro de insumos agrícolas</t>
  </si>
  <si>
    <t>Comercialización</t>
  </si>
  <si>
    <t>Mauro Polo Obando</t>
  </si>
  <si>
    <t>Enrique Vivas Gamba</t>
  </si>
  <si>
    <t>Majagual</t>
  </si>
  <si>
    <t>12 años</t>
  </si>
  <si>
    <t>Criollo, Enano, Híbrido y Manila rojo</t>
  </si>
  <si>
    <t>Criollo: 7 años                                 Enano: 2 años                                   Híbrido: 4 años                                  Manila rojo 3 años</t>
  </si>
  <si>
    <t>1 día  (3 personas)</t>
  </si>
  <si>
    <t>120 docenas</t>
  </si>
  <si>
    <t>Criollo: 40,000                         Híbrido: 35,000                      Manila: 25,000</t>
  </si>
  <si>
    <t>Tamaño de la fruta                     Altas y bajas producciones</t>
  </si>
  <si>
    <t>Transformación del coco</t>
  </si>
  <si>
    <t>Victoriano Mosquera</t>
  </si>
  <si>
    <t>La bagrera</t>
  </si>
  <si>
    <t>8 años</t>
  </si>
  <si>
    <t>8 ha</t>
  </si>
  <si>
    <t>Enano, Alto pacífico y Híbrido</t>
  </si>
  <si>
    <t>Alto pacífico: 5 años          Enano: años                           Híbrido: 4 años</t>
  </si>
  <si>
    <t>Alto pacífico: 30,000</t>
  </si>
  <si>
    <t>Agua de coco</t>
  </si>
  <si>
    <t>Plagas                                       Altas o bajas producciones</t>
  </si>
  <si>
    <t>Plagas y enfermedades                 Falta de mano de obra              Falta de acceso a financiamiento</t>
  </si>
  <si>
    <t>Mejorar los drenajes            Selección de semillas</t>
  </si>
  <si>
    <t>Nancy Rosalba Portocarrero</t>
  </si>
  <si>
    <t xml:space="preserve">45 años </t>
  </si>
  <si>
    <t>Viudo</t>
  </si>
  <si>
    <t>23 años</t>
  </si>
  <si>
    <t>Enano, Híbrido, Manila rojo y verde</t>
  </si>
  <si>
    <t>Enano: 3 años                        Híbrido: 4 años                        Manila rojo y verde: 3 años</t>
  </si>
  <si>
    <t>2 días (4 personas)</t>
  </si>
  <si>
    <t>Todos</t>
  </si>
  <si>
    <t>320 Docenas</t>
  </si>
  <si>
    <t>Criollo: 40,000                       Manila: 36,000</t>
  </si>
  <si>
    <t>Bodega de Wilson Marquinez</t>
  </si>
  <si>
    <t>Costo de transporte</t>
  </si>
  <si>
    <t>Plagas y enfermedades               Falta de mano de obra</t>
  </si>
  <si>
    <t>Mejoras en la selección de semillas</t>
  </si>
  <si>
    <t>Vicente Vallecilla Quiñones</t>
  </si>
  <si>
    <t>65 años</t>
  </si>
  <si>
    <t>32 años</t>
  </si>
  <si>
    <t>Criollo: 5 años                            Enano: 2 años                        Híbrido: 3 años                     Manila rojo: 3 años</t>
  </si>
  <si>
    <t>2 días (3 persona)</t>
  </si>
  <si>
    <t>Arismedi</t>
  </si>
  <si>
    <t>Sustento familiar</t>
  </si>
  <si>
    <t>Falta de acceso a financiamiento    Falta de mano de obra</t>
  </si>
  <si>
    <t>Donación de semilla (Fedecoco)</t>
  </si>
  <si>
    <t>Si(donación de semillas)</t>
  </si>
  <si>
    <t>Mejora en los drenajes</t>
  </si>
  <si>
    <t>Delsio Efren Cajares</t>
  </si>
  <si>
    <t>51 años</t>
  </si>
  <si>
    <t>2,500,000</t>
  </si>
  <si>
    <t>Criollo, Híbrido y Manila rojo</t>
  </si>
  <si>
    <t>Criollo: 6 años                          Híbrido: 3 años                           Manila rojo: 2 años y medio</t>
  </si>
  <si>
    <t>240 docenas</t>
  </si>
  <si>
    <t>130 Palmas</t>
  </si>
  <si>
    <t>Híbrido: 36,000                      Manila rojo:28,000</t>
  </si>
  <si>
    <t>Plagas                                           Altas y bajas produccciones</t>
  </si>
  <si>
    <t>Uso de abono orgánico</t>
  </si>
  <si>
    <t>Javier Preciado</t>
  </si>
  <si>
    <t>53 años</t>
  </si>
  <si>
    <t>Tablón dulce</t>
  </si>
  <si>
    <t>El magual</t>
  </si>
  <si>
    <t>10 años</t>
  </si>
  <si>
    <t>Híbrido y Criollo</t>
  </si>
  <si>
    <t>Criollo: 5 años                              Híbrido: 3 años</t>
  </si>
  <si>
    <t>230 docenas</t>
  </si>
  <si>
    <t>Llano y Pantanoso o inundable</t>
  </si>
  <si>
    <t>Criollo</t>
  </si>
  <si>
    <t>Intermediarios</t>
  </si>
  <si>
    <t>Es rentable/ cosecha continúa</t>
  </si>
  <si>
    <t>Helados y leche</t>
  </si>
  <si>
    <t>Uso de abonos orgánicos      Manejo eficiente del agua</t>
  </si>
  <si>
    <t>Plagas y enfermedades                   Falta de mano de obra</t>
  </si>
  <si>
    <t>Subsidios</t>
  </si>
  <si>
    <t>Segundo Preciado</t>
  </si>
  <si>
    <t>69 años</t>
  </si>
  <si>
    <t>7 años</t>
  </si>
  <si>
    <t>6 años</t>
  </si>
  <si>
    <t>1 día (3 Personas)</t>
  </si>
  <si>
    <t>Mes</t>
  </si>
  <si>
    <t>290 docenas</t>
  </si>
  <si>
    <t>Clima                                         Altas y bajas producciones</t>
  </si>
  <si>
    <t>Apoyo en el manejo</t>
  </si>
  <si>
    <t>Carlos Castillo</t>
  </si>
  <si>
    <t>57 años</t>
  </si>
  <si>
    <t>18 ha</t>
  </si>
  <si>
    <t>Alto pacífico y Híbrido</t>
  </si>
  <si>
    <t>3 días (5 trabajadores)</t>
  </si>
  <si>
    <t>Tamaño de la fruta                        Altas y bajas producciones</t>
  </si>
  <si>
    <t>Aceite y Agua de coco</t>
  </si>
  <si>
    <t>Uso de abonos orgánicos  Manejo eficiente del agua</t>
  </si>
  <si>
    <t>Plagas y enfermedades              Control de cucarrón</t>
  </si>
  <si>
    <t>Proyectos</t>
  </si>
  <si>
    <t>Unión de los productores</t>
  </si>
  <si>
    <t>Segundo Rosel Castillo Preciado</t>
  </si>
  <si>
    <t>63 años</t>
  </si>
  <si>
    <t>La peña</t>
  </si>
  <si>
    <t xml:space="preserve">2 ha </t>
  </si>
  <si>
    <t>Híbrido, Manila rojo y verde</t>
  </si>
  <si>
    <t>Híbrido: 3 años                               Manila rojo y verde: 2 años</t>
  </si>
  <si>
    <t>220 docenas</t>
  </si>
  <si>
    <t>Plagas                                   Intermediarios</t>
  </si>
  <si>
    <t>Plagas y enfermedades            Falta de acceso a financiamiento Clima adverso</t>
  </si>
  <si>
    <t>Subsidios (construcción de drenajes)</t>
  </si>
  <si>
    <t>Mejora de drenajes</t>
  </si>
  <si>
    <t>Francia Rengifo</t>
  </si>
  <si>
    <t>41 años</t>
  </si>
  <si>
    <t>Híbrido: 4 años</t>
  </si>
  <si>
    <t>3 horas</t>
  </si>
  <si>
    <t>Por docenas</t>
  </si>
  <si>
    <t>Muy variables</t>
  </si>
  <si>
    <t>Politicas del gobierno</t>
  </si>
  <si>
    <t>Generación de ingresos familiar</t>
  </si>
  <si>
    <t xml:space="preserve">Aceite </t>
  </si>
  <si>
    <t>Plagas y enfermedades                Falta de acceso a financiamiento           Falta de mano de obra</t>
  </si>
  <si>
    <t xml:space="preserve">Ninguno </t>
  </si>
  <si>
    <t>Berlis Thomas Dajome</t>
  </si>
  <si>
    <t>Mas de 50 años</t>
  </si>
  <si>
    <t>Alto pacífico, Enano, Híbrido y Manila roja</t>
  </si>
  <si>
    <t>Alto Pacífico: 5 años           Enano: 3 años                   Híbrido: 2 años                          Manila rojo: 3 años</t>
  </si>
  <si>
    <t>3 días</t>
  </si>
  <si>
    <t>150 Docenas</t>
  </si>
  <si>
    <t>200Palmas</t>
  </si>
  <si>
    <t>Manila mediano: 20,000</t>
  </si>
  <si>
    <t>Plagas y enfermedades          Falta de mano de obra</t>
  </si>
  <si>
    <t>Financiamiento</t>
  </si>
  <si>
    <t>Mayor cultivo de palmas</t>
  </si>
  <si>
    <t>Rio Gualajo</t>
  </si>
  <si>
    <t>Tronqueria</t>
  </si>
  <si>
    <t>Jasinto Roque Nuñes</t>
  </si>
  <si>
    <t>Docena</t>
  </si>
  <si>
    <t>Sustento económico familiar</t>
  </si>
  <si>
    <t>Plagas y enfermedades
Falta de mano de obra</t>
  </si>
  <si>
    <t>Mejora de los drenajes</t>
  </si>
  <si>
    <t>Gregoria Antonia Cabeza Ospina</t>
  </si>
  <si>
    <t>Casada</t>
  </si>
  <si>
    <t>Gualajito</t>
  </si>
  <si>
    <t>2 h</t>
  </si>
  <si>
    <t>Se desechan sin tratamiento especial</t>
  </si>
  <si>
    <t>Plagas y enfermedades</t>
  </si>
  <si>
    <t>Alvin Lisardo Ospina</t>
  </si>
  <si>
    <t>Barro Colorado</t>
  </si>
  <si>
    <t>Alto Pacífico
Híbrido</t>
  </si>
  <si>
    <t>Alto: 50
Híbrido: 150</t>
  </si>
  <si>
    <t>Alto
Híbrido</t>
  </si>
  <si>
    <t>Comercio local</t>
  </si>
  <si>
    <t>Comercio local - diferentes bodegas</t>
  </si>
  <si>
    <t>Altas o bajas producciones
Costos de transporte</t>
  </si>
  <si>
    <t>Tamaño de la fruta
Altas o bajas producciones
Costos de transporte</t>
  </si>
  <si>
    <t>Se dejan en estopero</t>
  </si>
  <si>
    <t>Plagas y enfermedades
Falta de acceso a financiamiento</t>
  </si>
  <si>
    <t>Alto: 6 años
Híbrido: 3 años</t>
  </si>
  <si>
    <t>4 años</t>
  </si>
  <si>
    <t>Justino Arboleda</t>
  </si>
  <si>
    <t>Plagas</t>
  </si>
  <si>
    <t>Fedecoco - Rio Gualajo</t>
  </si>
  <si>
    <t>Híbrido: 400
Manila rojo: 200</t>
  </si>
  <si>
    <t>Bogotá</t>
  </si>
  <si>
    <t>Tamaño de la fruta
Altas o bajas producciones</t>
  </si>
  <si>
    <t>Se venden</t>
  </si>
  <si>
    <t>Tecnico de apoyo en las plantaciones de coco</t>
  </si>
  <si>
    <t>1-5 ha</t>
  </si>
  <si>
    <t>Cada 1-2 meses</t>
  </si>
  <si>
    <t>Más de 10 años</t>
  </si>
  <si>
    <t>Menos de una 1 semana</t>
  </si>
  <si>
    <t>1.5 horas</t>
  </si>
  <si>
    <t>Más de 5 ha</t>
  </si>
  <si>
    <t>Subsidios y de qué tipo:
Mejora de ha. 
30 plántulas</t>
  </si>
  <si>
    <t>Que mejore el comercio del coco</t>
  </si>
  <si>
    <t>Alirio Grueso</t>
  </si>
  <si>
    <t>Gualajito - Tronqueria</t>
  </si>
  <si>
    <t>26 años</t>
  </si>
  <si>
    <t>Alto Pacífico
Enano
Híbrido</t>
  </si>
  <si>
    <t>Alto Pacífico: 6 años
Enano: 2 años
Híbrido: 4 años</t>
  </si>
  <si>
    <t>Alto: 100
Enano: 20
Híbrido: 120</t>
  </si>
  <si>
    <t>Deposito de coco</t>
  </si>
  <si>
    <t>Aceite</t>
  </si>
  <si>
    <t>Plagas y enfermedades
Falta de acceso a financiamiento
Clima adverso</t>
  </si>
  <si>
    <t>Apoyo del gobierno - subsidios</t>
  </si>
  <si>
    <t>Jose Esteban Preciado</t>
  </si>
  <si>
    <t>Imbilpí del Carmen</t>
  </si>
  <si>
    <t>14 años</t>
  </si>
  <si>
    <t>Más de 5 ha 
8 ha</t>
  </si>
  <si>
    <t>3 días / 2 - 3 trabajadores</t>
  </si>
  <si>
    <t>Cada 3-4 meses</t>
  </si>
  <si>
    <t>Manejo eficiente del agua
Reducción de plaguicidas</t>
  </si>
  <si>
    <t>Falta de acceso a financiamiento
Falta de mano de obra</t>
  </si>
  <si>
    <t>Subsidios y de qué tipo: Tierra</t>
  </si>
  <si>
    <t>Coco fresco
Otros</t>
  </si>
  <si>
    <t>Sin respuesta</t>
  </si>
  <si>
    <t>Jhon Harlen Ortiz</t>
  </si>
  <si>
    <t>Enano: 3 años</t>
  </si>
  <si>
    <t>mes 1/2</t>
  </si>
  <si>
    <t>Híbrido
Criollo
Manila</t>
  </si>
  <si>
    <t>45000 grande</t>
  </si>
  <si>
    <t>Altas o bajas producciones
Otro: Competencia con coco de otras partes</t>
  </si>
  <si>
    <t>Manejo eficiente del agua</t>
  </si>
  <si>
    <t xml:space="preserve">Se venden </t>
  </si>
  <si>
    <t>Plagas y enfermedades
Falta de acceso a financiamiento
Falta de mano de obra</t>
  </si>
  <si>
    <t>Subsidios y de qué tipo:
Financiamiento</t>
  </si>
  <si>
    <t>Mejora en la comercialización</t>
  </si>
  <si>
    <t>Plinio Remberto Quiñones</t>
  </si>
  <si>
    <t>No está la pregunta</t>
  </si>
  <si>
    <t>Rio Mejicano - Recuerdo de nuestros ancestros</t>
  </si>
  <si>
    <t>Retorno Rio Mejicano</t>
  </si>
  <si>
    <t>Más de 30 años</t>
  </si>
  <si>
    <t>Alto: 5 años
Enano: 2 años y medio
Híbrido: 3 años</t>
  </si>
  <si>
    <t>Menos de 1 semana</t>
  </si>
  <si>
    <t>Cada mes</t>
  </si>
  <si>
    <t>100 - 120 docenas</t>
  </si>
  <si>
    <t>Mayor de 50 años</t>
  </si>
  <si>
    <t>Más de 40 años</t>
  </si>
  <si>
    <t>Otro: Estructura para depositar la estopa</t>
  </si>
  <si>
    <t>Plagas y enfermedades
Falta de acceso a financiamiento
Otros: Drenajes</t>
  </si>
  <si>
    <t>Pulpa de coco</t>
  </si>
  <si>
    <t>Solucion al fitosanitario
Mejora en los drenajes</t>
  </si>
  <si>
    <t>Luis Lirio Angulo Camacho</t>
  </si>
  <si>
    <t>Coagropacifico / CC Rio Mejicano</t>
  </si>
  <si>
    <t>Casemonte - Rio Mejicano</t>
  </si>
  <si>
    <t>Alto Pacífico
Enano
Híbrido
Otro: Manila amarillo y rojo</t>
  </si>
  <si>
    <t>Alto: 5 años
Enano: 3 o 4 años
Híbrido: 3 o 4 años
Otro: Manila amarillo y rojo: 3 - 4 años</t>
  </si>
  <si>
    <t>Alto: 30 docenas
Enano: 25 docenas
Híbrido: 200 docenas
Manila amarillo y rojo: 35 docenas</t>
  </si>
  <si>
    <t>30,000; 36,000 -&gt; Tipico grande</t>
  </si>
  <si>
    <t>Fluctúa según la temporada</t>
  </si>
  <si>
    <t>Tamaño de la fruta
Plagas
Altas o bajas producciones</t>
  </si>
  <si>
    <t>Otro: Estructura para depositar la estopa  (estopero)</t>
  </si>
  <si>
    <t>Subsidios y de qué tipo: para construcción de drenaje y siembra, rehabilitación</t>
  </si>
  <si>
    <t>Hace 15 años</t>
  </si>
  <si>
    <t>Antes de la muerte del coco los ingresos eran 3,000,000 aprox.</t>
  </si>
  <si>
    <t>Entre 180 y 190</t>
  </si>
  <si>
    <t>Pantanoso o inundable
Otros: plano terraza</t>
  </si>
  <si>
    <t>2,5 h aproximadamente</t>
  </si>
  <si>
    <t>Contar con una investigación fitosanitaria para contener y erradicar la plaga.
Probar con cultivos de otras regiones para ver su adapatción e inmunidad</t>
  </si>
  <si>
    <t>Jaime Segura Castro</t>
  </si>
  <si>
    <t>Rio Mejicano</t>
  </si>
  <si>
    <t>Boca de las cruces grande</t>
  </si>
  <si>
    <t>Manila
Injerto</t>
  </si>
  <si>
    <t>Enano: 4 años</t>
  </si>
  <si>
    <t>Menos de 1 semana 2 dias/ 3 personas</t>
  </si>
  <si>
    <t>Uso de abonos orgánicos
Manejo eficiente del agua</t>
  </si>
  <si>
    <t>Se venden
Otros: Estoperos</t>
  </si>
  <si>
    <t>Fortaleciendo la asociatividad</t>
  </si>
  <si>
    <t>Típico criollo</t>
  </si>
  <si>
    <t>4 horas</t>
  </si>
  <si>
    <t>Compra-venta / Intermediarios</t>
  </si>
  <si>
    <r>
      <t>Tamaño de la fruta
Otros: Cosecha /peq Grande / carga "</t>
    </r>
    <r>
      <rPr>
        <sz val="11"/>
        <color rgb="FFFF0000"/>
        <rFont val="Calibri"/>
        <family val="2"/>
        <scheme val="minor"/>
      </rPr>
      <t>ilegible</t>
    </r>
    <r>
      <rPr>
        <sz val="11"/>
        <color theme="1"/>
        <rFont val="Calibri"/>
        <family val="2"/>
        <scheme val="minor"/>
      </rPr>
      <t>"</t>
    </r>
  </si>
  <si>
    <t>Enano</t>
  </si>
  <si>
    <t>Pambil-Sajal</t>
  </si>
  <si>
    <t>Rio Mejicano Recuerdo de nuestros ancestros</t>
  </si>
  <si>
    <t>5 - 6 docenas</t>
  </si>
  <si>
    <t>Alto Pacífico
Enano
Híbrido
Otro: Manila</t>
  </si>
  <si>
    <t>Menos de 1 semana 2 dias/ 5 personas</t>
  </si>
  <si>
    <t>600 doc - 120 docenas</t>
  </si>
  <si>
    <t>Manejo eficiente del agua
Aprovechamiento de residuos</t>
  </si>
  <si>
    <t>No Capacitaciones ONG</t>
  </si>
  <si>
    <t>Apoyos financieros con acompañamiento</t>
  </si>
  <si>
    <t>No sabe</t>
  </si>
  <si>
    <t>Plagas
Costos de transporte</t>
  </si>
  <si>
    <t>Empleo</t>
  </si>
  <si>
    <r>
      <t xml:space="preserve">Pablo </t>
    </r>
    <r>
      <rPr>
        <sz val="11"/>
        <color rgb="FFFF0000"/>
        <rFont val="Calibri"/>
        <family val="2"/>
        <scheme val="minor"/>
      </rPr>
      <t>Coime</t>
    </r>
  </si>
  <si>
    <t>Justino Arboleda Navarrete</t>
  </si>
  <si>
    <t>Rio Gualajo - Palmichar</t>
  </si>
  <si>
    <t xml:space="preserve">No
1-5 ha </t>
  </si>
  <si>
    <t>Alto: 6-7 años
Enano: 3 años Manila
Híbrido: 4-5 años
Otro: Manila</t>
  </si>
  <si>
    <t>Alto: 4-5 años
Enano: 3 años
Híbrido: 3 años</t>
  </si>
  <si>
    <t>Alto: 200
Enano: 50
Híbrido: 100</t>
  </si>
  <si>
    <t>45,000 Alto Pacifico
32,000 Híbrido</t>
  </si>
  <si>
    <t>Otros: calidad</t>
  </si>
  <si>
    <t>Divorciado</t>
  </si>
  <si>
    <t>500,000 - 1,700,000</t>
  </si>
  <si>
    <t>1,5 horas</t>
  </si>
  <si>
    <t>Vender no solo a nivel local sino a nivel nacional</t>
  </si>
  <si>
    <t>Segundo Pastor Barreiro Estacio</t>
  </si>
  <si>
    <t>No
Más de 5 ha 
8 ha</t>
  </si>
  <si>
    <t>Alto: 5-8 años
Enano: 3 años
Híbrido: 5 años</t>
  </si>
  <si>
    <t>Alto: 5
Enano: 150
Híbrido: 200</t>
  </si>
  <si>
    <t>45,000 Alto Pacifico
20,000 Manila</t>
  </si>
  <si>
    <t>Estructura de almacenamiento (Estopero)</t>
  </si>
  <si>
    <t>Leche de coco</t>
  </si>
  <si>
    <t>2 - 3 h</t>
  </si>
  <si>
    <t>La mejora sería que se implementara una planta de transformación del coco</t>
  </si>
  <si>
    <t>Rio Rosario - Candelo</t>
  </si>
  <si>
    <t>Jhon Edison Sanchez Vidal</t>
  </si>
  <si>
    <t>San José del Guayabo</t>
  </si>
  <si>
    <t>Las cruces</t>
  </si>
  <si>
    <t>22 años</t>
  </si>
  <si>
    <t>Típico
Injerto
Manila</t>
  </si>
  <si>
    <t>Híbrido: 4-5 años</t>
  </si>
  <si>
    <t>2 dias/ 2 trabajadores</t>
  </si>
  <si>
    <t>300 - 400</t>
  </si>
  <si>
    <t>Desinfección</t>
  </si>
  <si>
    <t>Cambio de semilla</t>
  </si>
  <si>
    <t>Típico</t>
  </si>
  <si>
    <t>Por unidad</t>
  </si>
  <si>
    <t>Docena 50,000</t>
  </si>
  <si>
    <t>Ibis Hurtado</t>
  </si>
  <si>
    <t>Unión Río Rosario</t>
  </si>
  <si>
    <t>No hay</t>
  </si>
  <si>
    <t>Enano
Híbrido
Otro: Manila (más injerto)</t>
  </si>
  <si>
    <t>Alto: 4 años
Enano: 3 años
Híbrido: 3 años</t>
  </si>
  <si>
    <t>Enano: 250</t>
  </si>
  <si>
    <t>Todas x igual</t>
  </si>
  <si>
    <t>3 h</t>
  </si>
  <si>
    <t>Los compradores vienen hasta la vereda</t>
  </si>
  <si>
    <t>Empleo - Mete trabajodores
4 trabajadores / ha</t>
  </si>
  <si>
    <t>Otro: Estopero</t>
  </si>
  <si>
    <t>Se compostan
Otro: Estopero</t>
  </si>
  <si>
    <t xml:space="preserve">Plagas y enfermedades
Falta de acceso a financiamiento
</t>
  </si>
  <si>
    <t>Mejorar precios</t>
  </si>
  <si>
    <t>Julio Obregón</t>
  </si>
  <si>
    <t>Unión Rio Rosario</t>
  </si>
  <si>
    <t>2,000,000 / ha</t>
  </si>
  <si>
    <t>Más de 5 ha
9 ha</t>
  </si>
  <si>
    <t>Enano 
Híbrido
Otro: Manila rojo</t>
  </si>
  <si>
    <t xml:space="preserve">Enano: 3 años
Híbrido: 5 años
Manila: 3 años 
</t>
  </si>
  <si>
    <t>3 personas 1 día / ha
3 jornales</t>
  </si>
  <si>
    <t>1/ha
300 docenas</t>
  </si>
  <si>
    <t>Mayoría híbrido (es más grande)</t>
  </si>
  <si>
    <t>3 h en lancha</t>
  </si>
  <si>
    <t>No está vendiendo</t>
  </si>
  <si>
    <t>Docena
No está vendiendo</t>
  </si>
  <si>
    <t>En comercializadora en Tumaco</t>
  </si>
  <si>
    <t>Empleo
3 empleos mensuales / ha</t>
  </si>
  <si>
    <t>Otros: nada</t>
  </si>
  <si>
    <t>Otro: Estoperos</t>
  </si>
  <si>
    <t xml:space="preserve">Plagas y enfermedades
Problemas con infraestructura (caminos, transporte)
Otro: 100 pesos / jornal
</t>
  </si>
  <si>
    <t>Comercialización y agroindustria
Aprovechamiento de estopa</t>
  </si>
  <si>
    <t>Juan Cabeza</t>
  </si>
  <si>
    <t>59 años</t>
  </si>
  <si>
    <t>Fedecoco - Rio Rosario</t>
  </si>
  <si>
    <t>Rosario iscuande</t>
  </si>
  <si>
    <t>Enano 
Híbrido
Otro: Manila rojo y verde</t>
  </si>
  <si>
    <t>Alto: 8 años
Enano: 3 años
Híbrido: 4 años</t>
  </si>
  <si>
    <t>Enano: 20
Híbrido: 30
Otros: 50</t>
  </si>
  <si>
    <t>No
Capacitaciones</t>
  </si>
  <si>
    <t>Carlos Bastidas Quiñones</t>
  </si>
  <si>
    <t>Candelo Rio Rosario</t>
  </si>
  <si>
    <t>Alto: 4 años
Enano: 1.5 años
Híbrido: 2 años</t>
  </si>
  <si>
    <t>Alto: 50
Enano: 40
Híbrido: 60</t>
  </si>
  <si>
    <t>Otro: Manila</t>
  </si>
  <si>
    <t>Otro: Manila (rojo y verde)</t>
  </si>
  <si>
    <t>Unidad: 3,000
Media docena: 18,000
Docena: 36,000</t>
  </si>
  <si>
    <t xml:space="preserve">
Docena</t>
  </si>
  <si>
    <t>Aporta a la economía del hogar es su sustento</t>
  </si>
  <si>
    <t>Otro: se almacena en estopadero</t>
  </si>
  <si>
    <t>Mejorar los métodos de capacitación para el agricultor</t>
  </si>
  <si>
    <t>Jaime Cabeza Arboleda</t>
  </si>
  <si>
    <t>Rio Rosario</t>
  </si>
  <si>
    <t>Candelo</t>
  </si>
  <si>
    <t>Alto Pacífico
Híbrido
Otro: Manila rojo</t>
  </si>
  <si>
    <t>Alto: 5 años
Híbrido: 4 años</t>
  </si>
  <si>
    <t>Otro: Manila rojo</t>
  </si>
  <si>
    <t>Alto: 200
Híbrido: 120
Manila rojo: 250</t>
  </si>
  <si>
    <t>En el sustento económico familiar</t>
  </si>
  <si>
    <t>Se desecha sin tratamiento especial</t>
  </si>
  <si>
    <t>Ayuda económica por medio de proyectos de inversión en la siembra de coco</t>
  </si>
  <si>
    <r>
      <rPr>
        <sz val="11"/>
        <color rgb="FFFF0000"/>
        <rFont val="Calibri"/>
        <family val="2"/>
        <scheme val="minor"/>
      </rPr>
      <t>Meimo</t>
    </r>
    <r>
      <rPr>
        <sz val="11"/>
        <color theme="1"/>
        <rFont val="Calibri"/>
        <family val="2"/>
        <scheme val="minor"/>
      </rPr>
      <t xml:space="preserve"> Montaño</t>
    </r>
  </si>
  <si>
    <t>71 años</t>
  </si>
  <si>
    <r>
      <t>"</t>
    </r>
    <r>
      <rPr>
        <sz val="11"/>
        <color rgb="FFFF0000"/>
        <rFont val="Calibri"/>
        <family val="2"/>
        <scheme val="minor"/>
      </rPr>
      <t>ilegible</t>
    </r>
    <r>
      <rPr>
        <sz val="11"/>
        <color theme="1"/>
        <rFont val="Calibri"/>
        <family val="2"/>
        <scheme val="minor"/>
      </rPr>
      <t>"</t>
    </r>
  </si>
  <si>
    <t>Nuevas</t>
  </si>
  <si>
    <t>Híbrido
Otro: Manila, Típico</t>
  </si>
  <si>
    <t>Híbrido: 6 años
Foni: 4 años</t>
  </si>
  <si>
    <t>Menos de una semana
3 días</t>
  </si>
  <si>
    <t>Mejor empleo</t>
  </si>
  <si>
    <t>Manejo eficiente del agua
Otro: Estopadero</t>
  </si>
  <si>
    <t>Capacitación técnica
Financiamiento</t>
  </si>
  <si>
    <t>Mayor cobertura en la capacitación</t>
  </si>
  <si>
    <t>Nereida Grueso</t>
  </si>
  <si>
    <t>Híbrido
Otro: Injerto</t>
  </si>
  <si>
    <t>Híbrido: 10 años</t>
  </si>
  <si>
    <t>Híbrido - Criollo</t>
  </si>
  <si>
    <t>15,000 - 38,000</t>
  </si>
  <si>
    <t>Empleo - Agroindustria</t>
  </si>
  <si>
    <t>Problemas con infraestructura
Falta de mano de obra</t>
  </si>
  <si>
    <t>Capacitación técnica sobre manejo de cultivos
Suministro de insumos agrícolas</t>
  </si>
  <si>
    <t>No responde</t>
  </si>
  <si>
    <t xml:space="preserve">Sin fecha </t>
  </si>
  <si>
    <t>46 años</t>
  </si>
  <si>
    <t>Consejo comunitario Rio Gualajo</t>
  </si>
  <si>
    <t>Otro: Manila, Injerto</t>
  </si>
  <si>
    <t>1-2 semanas</t>
  </si>
  <si>
    <t>Criollo (Híbrido)</t>
  </si>
  <si>
    <t>Por unidad: 6,000
Docena: 40,000</t>
  </si>
  <si>
    <t xml:space="preserve">Tamaño de la fruta
Altas o bajas producciones
Costos de transporte
</t>
  </si>
  <si>
    <t>Más empleo
Más flujo de dinero</t>
  </si>
  <si>
    <t>Coco fresco
Aceite
Agua de coco</t>
  </si>
  <si>
    <t>Manejo eficiente del agua
Otro: limpiando</t>
  </si>
  <si>
    <t>Mayor compañerismo en el gremio</t>
  </si>
  <si>
    <t>Flora Alicia Montaño</t>
  </si>
  <si>
    <t>Fener A Burbano</t>
  </si>
  <si>
    <t>49 años</t>
  </si>
  <si>
    <t>Técnico/Tecnólogo</t>
  </si>
  <si>
    <t>1-5 ha
4 ha</t>
  </si>
  <si>
    <t>1-5 ha
4.5 ha</t>
  </si>
  <si>
    <t>Alto: manila 4 años
Enano: 3 años
Híbrido: 5 años
6 años criollo</t>
  </si>
  <si>
    <t>Menos de una 1 semana
2 días/ 20 jornales</t>
  </si>
  <si>
    <t>Muy variable
por ciclo de cosecha</t>
  </si>
  <si>
    <t>Plagas
Altas o bajas producciones
Costos de transporte</t>
  </si>
  <si>
    <t>Generación de ingresos</t>
  </si>
  <si>
    <t>Plagas y enfermedades
Problemas con infraestructura</t>
  </si>
  <si>
    <t>Iván javier Montaño Arboleda</t>
  </si>
  <si>
    <t>Híbrido
Otro: Manila rojo</t>
  </si>
  <si>
    <t>Híbrido: 4 años
Manila: 3 años</t>
  </si>
  <si>
    <t>Híbrido: 155
Manila: 75</t>
  </si>
  <si>
    <t>Híbrido
Otro: manila rojo</t>
  </si>
  <si>
    <t>Docena: 55,000
Manila: 30,000</t>
  </si>
  <si>
    <t>Depósito de coco</t>
  </si>
  <si>
    <t>Otros: leche de coco</t>
  </si>
  <si>
    <t>Ayuda económica - subsidios para los productores de coco</t>
  </si>
  <si>
    <t>Híbrido
Otro: Criollo
Otro: Manila rojo
Enano</t>
  </si>
  <si>
    <t>Híbrido
Otro: Criollo</t>
  </si>
  <si>
    <t>86 años</t>
  </si>
  <si>
    <t>55 años</t>
  </si>
  <si>
    <t>73 años</t>
  </si>
  <si>
    <t xml:space="preserve">Rosario Estacio Estupiñan </t>
  </si>
  <si>
    <t>Oscar Preciado Caicedo</t>
  </si>
  <si>
    <t>Jose Aurelio Solis</t>
  </si>
  <si>
    <t>Hernando Grueso Navarrete</t>
  </si>
  <si>
    <t>Segundo Daniel Andrade</t>
  </si>
  <si>
    <t>Segundo Castillo España</t>
  </si>
  <si>
    <t>Nilson Ferney Castillo</t>
  </si>
  <si>
    <t>Jorge Cortez</t>
  </si>
  <si>
    <t>Alba Lucia Castillo</t>
  </si>
  <si>
    <t>Joaquin Sanchez Angulo</t>
  </si>
  <si>
    <t>Jawer Orlando Castro</t>
  </si>
  <si>
    <t>Gregorio Cirilo Vergara</t>
  </si>
  <si>
    <t>Boya Rocero Fabriciano</t>
  </si>
  <si>
    <t>Atanasio Solis</t>
  </si>
  <si>
    <t>Luis Ospina</t>
  </si>
  <si>
    <t>Fernando preciado</t>
  </si>
  <si>
    <t>Arturo Cortez</t>
  </si>
  <si>
    <t>Jose marcial Cuervo</t>
  </si>
  <si>
    <t>Juan Evangelista Arevalo</t>
  </si>
  <si>
    <t>Cilia Hurtado</t>
  </si>
  <si>
    <t>Universitario</t>
  </si>
  <si>
    <t>Isla Grande</t>
  </si>
  <si>
    <t>Union Rio rosario</t>
  </si>
  <si>
    <t>Mas de 30 años</t>
  </si>
  <si>
    <t>Mas de 2 semanas</t>
  </si>
  <si>
    <t>Alto:3 Hibrido:30</t>
  </si>
  <si>
    <t>Se transforman en sustratos chips</t>
  </si>
  <si>
    <t>Si</t>
  </si>
  <si>
    <t>Manila,hibrido.</t>
  </si>
  <si>
    <t>2 Horas</t>
  </si>
  <si>
    <t>1.5 Horas</t>
  </si>
  <si>
    <t>1 Hora</t>
  </si>
  <si>
    <t>3 Horas</t>
  </si>
  <si>
    <t>1h 20 Min</t>
  </si>
  <si>
    <t>36 Años</t>
  </si>
  <si>
    <t>40 Años</t>
  </si>
  <si>
    <t>30 Años</t>
  </si>
  <si>
    <t>20 Años</t>
  </si>
  <si>
    <t>35 Años</t>
  </si>
  <si>
    <t>25 Años</t>
  </si>
  <si>
    <t>15 Años</t>
  </si>
  <si>
    <t>50 Años</t>
  </si>
  <si>
    <t>90 Años</t>
  </si>
  <si>
    <t>58 Años</t>
  </si>
  <si>
    <t>45 Años</t>
  </si>
  <si>
    <t>65 Años</t>
  </si>
  <si>
    <t>3 Ha</t>
  </si>
  <si>
    <t>Sin Respuesta</t>
  </si>
  <si>
    <t>7 Ha</t>
  </si>
  <si>
    <t>2 Ha</t>
  </si>
  <si>
    <t>1,5 Ha</t>
  </si>
  <si>
    <t>1 Ha</t>
  </si>
  <si>
    <t>6 Ha</t>
  </si>
  <si>
    <t>10 Ha</t>
  </si>
  <si>
    <t>5 Ha</t>
  </si>
  <si>
    <t>4 Ha</t>
  </si>
  <si>
    <t xml:space="preserve">4 Ha </t>
  </si>
  <si>
    <t>Manila malayo.,hibrido.</t>
  </si>
  <si>
    <t>Alto Pacifico,Hibrido,Manila.</t>
  </si>
  <si>
    <t>Enano,Hibrido,Manila</t>
  </si>
  <si>
    <t>Alto Pacifico,Enano,Hibrido,Manila rojo grande</t>
  </si>
  <si>
    <t>Hibrido,Manila verde y amarillo</t>
  </si>
  <si>
    <t>Enano,Hibrido,Manila verde,Manila Injerto</t>
  </si>
  <si>
    <t>Enano,Hibrido,Manila Verde</t>
  </si>
  <si>
    <t>Enano,Hibrido,Manila,criollo</t>
  </si>
  <si>
    <t>Alto Pacifico,Enano,Hibrido,Manila amarillo y verde</t>
  </si>
  <si>
    <t>Injerto ,Manila</t>
  </si>
  <si>
    <t>Manila,injerto,criollo</t>
  </si>
  <si>
    <t>Alto Pacifico,Enano,Hibrido,Manila rojo</t>
  </si>
  <si>
    <t>Alto pacifico,Hibrido</t>
  </si>
  <si>
    <t>Hibrido</t>
  </si>
  <si>
    <t>Hibrido,Crillo,Manila</t>
  </si>
  <si>
    <t>Hibrido,Manila,Crillo</t>
  </si>
  <si>
    <t>Hibrido,Manila</t>
  </si>
  <si>
    <t>Enano:1 año y medio, Hibrido:3 Años</t>
  </si>
  <si>
    <t>Cada 20 dias</t>
  </si>
  <si>
    <t>1 semana</t>
  </si>
  <si>
    <t>Criollo:5 Años, Manila: 3 Años</t>
  </si>
  <si>
    <t xml:space="preserve">Hibrido:4 Años </t>
  </si>
  <si>
    <t>Pantanosos o inundable</t>
  </si>
  <si>
    <t>Alto:5 Años, Hibrido: 3 Años</t>
  </si>
  <si>
    <t>Alto:8 Años,Enano:4 Años, Hibrido: 3 Años, Manila Rojo: 3 Años</t>
  </si>
  <si>
    <t>Alto: 4 Años, Enano: 2 Años, Hibrido: 2 Años,Manila Rojo: 1 Año y medio</t>
  </si>
  <si>
    <t>1-2 Semanas</t>
  </si>
  <si>
    <t>Hibrido: 4 Años, Criollo: 5 Años, Manila:2 Años</t>
  </si>
  <si>
    <t>Hibrido: 4 Años, Criollo: 5 Años.</t>
  </si>
  <si>
    <t>13 Ha</t>
  </si>
  <si>
    <t>Hibrido: 5 Años, Manila:4 Años.</t>
  </si>
  <si>
    <t>Montañoso,pantanoso</t>
  </si>
  <si>
    <t>Enano:3 Años,Hibrido: 3 Años,Criollo:6-7 Años.</t>
  </si>
  <si>
    <t>Llano,montañoso,pantanoso o inundable.</t>
  </si>
  <si>
    <t>Enano:3 Años,Hibrido: 4 Años,Manila verde :4 Años,Manila injerto:4 Años.</t>
  </si>
  <si>
    <t>1 Semana</t>
  </si>
  <si>
    <t>Menos de una semana</t>
  </si>
  <si>
    <t xml:space="preserve">Alto:100 ,Hibrido:150 </t>
  </si>
  <si>
    <t xml:space="preserve">Alto:40 ,Enano: 3 , Hibrido:30 ,Manila Rojo: 20 </t>
  </si>
  <si>
    <t xml:space="preserve">Alto:100 ,Enano: 10 , Hibrido:80 ,Manila Rojo: 100 </t>
  </si>
  <si>
    <t xml:space="preserve">Alto:40 ,Enano: 20 , Hibrido:40 ,Manila amarillo: 30 ,Manila Verde:30 </t>
  </si>
  <si>
    <t xml:space="preserve">Enano:5 ,Hibrido:30 ,Manila verde:15 </t>
  </si>
  <si>
    <t>Enano:10 ,Hibrido:200,Manila verde:100,Manila injerto:300</t>
  </si>
  <si>
    <t>Alto: 5 Años, Enano: 3 Años, Hibrido: 3 Años,Manila Rojo:3 Años.</t>
  </si>
  <si>
    <t>Alto:200 ,Enano: 12 , Hibrido:150 ,Manila Rojo:300</t>
  </si>
  <si>
    <t>Alto: 5 Años, Hibrido: 4 Años</t>
  </si>
  <si>
    <t>Alto: 200 , Hibrido: 150</t>
  </si>
  <si>
    <t>Hibrido:4 Años,Manila verde y amarillo:3 Años</t>
  </si>
  <si>
    <t>Hibrido:120,Manila verde: 140 ,Manila Amarillo:70</t>
  </si>
  <si>
    <t>Alto: 5 Años, Enano: 2 Años, Hibrido: 2 Años,Manila Rojo y verde :2 Años.</t>
  </si>
  <si>
    <t>Alto: 50, Enano: 20, Hibrido: 50,Manila Rojo;50,Manila Verde:40</t>
  </si>
  <si>
    <t>Cada 45 dias</t>
  </si>
  <si>
    <t>800-900</t>
  </si>
  <si>
    <t>140 Injerto,170 manila,130 Grande.</t>
  </si>
  <si>
    <t>Enano: 4.5 Años,Hibrido: 4 años</t>
  </si>
  <si>
    <t>Cada 40 dias</t>
  </si>
  <si>
    <t>Hibrido:3 años,Manila Malayo:2 años y medio</t>
  </si>
  <si>
    <t>Alto: 5 Años, Hibrido: 3 Años,Manila :2 Años.</t>
  </si>
  <si>
    <t>Hibrido:100</t>
  </si>
  <si>
    <t>Mayor 50 Años</t>
  </si>
  <si>
    <t>Tablon Dulce</t>
  </si>
  <si>
    <t>72 Años</t>
  </si>
  <si>
    <t>La vuelta de la travesia</t>
  </si>
  <si>
    <t>63 Años</t>
  </si>
  <si>
    <t>Barro Blanco</t>
  </si>
  <si>
    <t>68 Años</t>
  </si>
  <si>
    <t>Union libre</t>
  </si>
  <si>
    <t>El hijeransillo</t>
  </si>
  <si>
    <t>70 Años</t>
  </si>
  <si>
    <t>Tablon dulce</t>
  </si>
  <si>
    <t>La esperanza</t>
  </si>
  <si>
    <t>52 Años</t>
  </si>
  <si>
    <t>Quintalero</t>
  </si>
  <si>
    <t>Ceferino Lara Dajome</t>
  </si>
  <si>
    <t>Quien pensaba-Palamar</t>
  </si>
  <si>
    <t>75 Años</t>
  </si>
  <si>
    <t>73 Años</t>
  </si>
  <si>
    <t>54 Años</t>
  </si>
  <si>
    <t>Viuda</t>
  </si>
  <si>
    <t>51 Años</t>
  </si>
  <si>
    <t>Rio mejicano</t>
  </si>
  <si>
    <t>Recuerdo de nuestros ancestros</t>
  </si>
  <si>
    <t>32 Años</t>
  </si>
  <si>
    <t>Casa monte</t>
  </si>
  <si>
    <t>Bien pensaba</t>
  </si>
  <si>
    <t>Imbilpi</t>
  </si>
  <si>
    <t xml:space="preserve">La union </t>
  </si>
  <si>
    <t>46 Años</t>
  </si>
  <si>
    <t>El guayabo</t>
  </si>
  <si>
    <t>Manuel Bacilio Arrollo</t>
  </si>
  <si>
    <t>El piedrero</t>
  </si>
  <si>
    <t>42 Años</t>
  </si>
  <si>
    <t>El guandal</t>
  </si>
  <si>
    <t xml:space="preserve">65 Años </t>
  </si>
  <si>
    <t>Tecnico/Tecnologo</t>
  </si>
  <si>
    <t>Por Unidad:2.000,Media docena:15.000,Docena:45.000</t>
  </si>
  <si>
    <t>Criollo,Manila Rojo</t>
  </si>
  <si>
    <t>Docena:30.000</t>
  </si>
  <si>
    <t>Fluctua</t>
  </si>
  <si>
    <t>Tamaño de la fruta,Altas o bajas producciones</t>
  </si>
  <si>
    <t>Trabajo</t>
  </si>
  <si>
    <t>Tipico Manila Amarillo y rojo</t>
  </si>
  <si>
    <t>Tamaño de la fruta,Altas o bajas producciones,Clima</t>
  </si>
  <si>
    <t>Manila,Hibrido</t>
  </si>
  <si>
    <t>Docena:40.000</t>
  </si>
  <si>
    <t>Tamaño de la fruta,Altas o bajas producciones,Epoca del año</t>
  </si>
  <si>
    <t>Genera mas ingresos</t>
  </si>
  <si>
    <t>Coco Fresco</t>
  </si>
  <si>
    <t>Coco Fresco,Agua de Coco</t>
  </si>
  <si>
    <t>Coco fresco,Aceite,Agua de coco</t>
  </si>
  <si>
    <t>hibrido</t>
  </si>
  <si>
    <t>Docena:36.000</t>
  </si>
  <si>
    <t>Bodega Julian</t>
  </si>
  <si>
    <t>Alto,Hibrido</t>
  </si>
  <si>
    <t>Deposito de coco la fuente</t>
  </si>
  <si>
    <t>Tamaño de la fruta,Altas o bajas producciones.</t>
  </si>
  <si>
    <t>Economia familiae</t>
  </si>
  <si>
    <t>Alto,enano,hibrido,manila rojo</t>
  </si>
  <si>
    <t>Docena:35.000</t>
  </si>
  <si>
    <t>Docena:35.000,Manila Rojo:25.000</t>
  </si>
  <si>
    <t>Deposito de coco fatima</t>
  </si>
  <si>
    <t>Docena grande:40.000,mediano:30.000,manila:20.000</t>
  </si>
  <si>
    <t>Trabajo/Genera ingresos</t>
  </si>
  <si>
    <t>Fuente de ingreso familiar</t>
  </si>
  <si>
    <t>Docena:22.000,Manila:15.000</t>
  </si>
  <si>
    <t>Mas caro en Nov y Dic</t>
  </si>
  <si>
    <t>Altas o bajas producciones,Costos de transporte</t>
  </si>
  <si>
    <t>Genera ingresos-Empleo</t>
  </si>
  <si>
    <t>Genera empleo-Sustento familiar</t>
  </si>
  <si>
    <t>Helados de coco</t>
  </si>
  <si>
    <t>Felipe Segura</t>
  </si>
  <si>
    <t>Manila injerto</t>
  </si>
  <si>
    <t>Plaza de mercado</t>
  </si>
  <si>
    <t>Hibrido,Manila rojo</t>
  </si>
  <si>
    <t>Docena injerto:30.000 Criollo:40.000</t>
  </si>
  <si>
    <t>Bodega(Arismendi)</t>
  </si>
  <si>
    <t>Docena injerto:20.000 Criollo:30.000</t>
  </si>
  <si>
    <t>Alto,enano,hibrido,manila verde y rojo</t>
  </si>
  <si>
    <t>Alto,enano,hibrido</t>
  </si>
  <si>
    <t>Sustento de las familias</t>
  </si>
  <si>
    <t>Coco fresco,Otros</t>
  </si>
  <si>
    <t>Grande:50.000, Mediano: 35.000,Manila:28.000,Clavo: 18.000</t>
  </si>
  <si>
    <t>Alto,enano,hibrido.</t>
  </si>
  <si>
    <t>Comercializadoras</t>
  </si>
  <si>
    <t>Tamaño de la fruta,Altas o bajas producciones, Cocos de afuera.</t>
  </si>
  <si>
    <t>Tamaño de la fruta,Altas o bajas producciones,Costos de transporte</t>
  </si>
  <si>
    <t>Agroindustria+ Empleo</t>
  </si>
  <si>
    <t>Coco fresco,agua de coco</t>
  </si>
  <si>
    <t>Alto,hibrido,manila.</t>
  </si>
  <si>
    <t>Manila:30.0000 y 20.000</t>
  </si>
  <si>
    <t>Alto,manila</t>
  </si>
  <si>
    <t>Docena:45.000, Manila:17.000</t>
  </si>
  <si>
    <t>Altas o bajas producciones,costos de trsnporte,politicas de gobierno</t>
  </si>
  <si>
    <t>No esta la pregunta</t>
  </si>
  <si>
    <t>Sustento familiar en los rios y mayor calidad de vida</t>
  </si>
  <si>
    <t>Uso abono organicos,Manejo eficiente del agua</t>
  </si>
  <si>
    <t>Limpieza de lote</t>
  </si>
  <si>
    <t>Se desechan sin tratamientos especial</t>
  </si>
  <si>
    <t>Reduccion de plaguicidas</t>
  </si>
  <si>
    <t>Uso de abonos organicos,manejo eficiente del agua,limpieza</t>
  </si>
  <si>
    <t>Uso de abonos organicos,manejo eficiente del agua</t>
  </si>
  <si>
    <t>Otros</t>
  </si>
  <si>
    <t xml:space="preserve">Manejo eficiente del agua. </t>
  </si>
  <si>
    <t>Uso de abonos organicos,manejo eficiente del agua,recoger hojas</t>
  </si>
  <si>
    <t>Manejo eficiente del agua,reduccion de plaguicidas</t>
  </si>
  <si>
    <t>Enano:3 Años,Hibrido: 5 Años ,Manila verde :5 Años.</t>
  </si>
  <si>
    <t>Alto: 8 Años, Enano: 6 Años, Hibrido: 6 Años,Manila verde y amarillo:3 Años</t>
  </si>
  <si>
    <t>Plagas y enfermedades,falta de acceso a financiamiento</t>
  </si>
  <si>
    <t>Capacitacion tecnica</t>
  </si>
  <si>
    <t>Mantenimientos a los cultivos</t>
  </si>
  <si>
    <t>Plagas y enfermedades,falta de acceso a financiamiento,distancia y drenajes</t>
  </si>
  <si>
    <t>Capacitacion tecnica,insumos</t>
  </si>
  <si>
    <t>Apoyo del gobierno</t>
  </si>
  <si>
    <t>Plagas y enfermedades,falta de  mano de obra</t>
  </si>
  <si>
    <t>Sin repuesta</t>
  </si>
  <si>
    <t>Mejora de infraestructura</t>
  </si>
  <si>
    <t>Mejora de drenaje y cuidado fitosanitario</t>
  </si>
  <si>
    <t xml:space="preserve">Financiero para invertir en su plantacion </t>
  </si>
  <si>
    <t>Mas de 10 Años</t>
  </si>
  <si>
    <t>Plagas y enfermedades,falta de acceso a financiamiento,Falta de mano de obra.</t>
  </si>
  <si>
    <t>Generacion de subsidios o convocatorias para mejorar los cultivos de coco.</t>
  </si>
  <si>
    <t>Financiero para invertir en su plantacion</t>
  </si>
  <si>
    <t>Capacitacion tecnica sobre el manejo de cultivos</t>
  </si>
  <si>
    <t>Mejorar Drenajes</t>
  </si>
  <si>
    <t>Plagas y enfermedades,Falta de mano de obra</t>
  </si>
  <si>
    <t>Union de gremio</t>
  </si>
  <si>
    <t>Tablon Salado</t>
  </si>
  <si>
    <t>Hibrido,criollo</t>
  </si>
  <si>
    <t>Mejorar el mantenimiento de cultivos</t>
  </si>
  <si>
    <t>Injerto</t>
  </si>
  <si>
    <t>Plagas y enfermedades,Falta de acceso a financiamiento</t>
  </si>
  <si>
    <t>Financiero para invertir en su plantacion,Capacitacion tecnica sobre el manejo de cultivos</t>
  </si>
  <si>
    <t>Transformacion del coco</t>
  </si>
  <si>
    <t>Mas de 10 años</t>
  </si>
  <si>
    <t>Plagas,Altas o bajas producciones</t>
  </si>
  <si>
    <t>Capacitacion Tecnica</t>
  </si>
  <si>
    <t>Mejorar la selección de semillas</t>
  </si>
  <si>
    <t>Se compostan,Estopero</t>
  </si>
  <si>
    <t>Capacitacion Tecnica sobre el manejo de cultivos</t>
  </si>
  <si>
    <t>Falta de acceso a financiamineto.falta de mano de obra</t>
  </si>
  <si>
    <t>Financiero para invertir en su plantacion,Capacitacion Tecnica sobre el manejo de cultivos</t>
  </si>
  <si>
    <t>Subsidios,Capacitacion Tecnica</t>
  </si>
  <si>
    <t>Union del gremio</t>
  </si>
  <si>
    <t>Mas de 20 Años</t>
  </si>
  <si>
    <t>Enano,Hibrido,Manilo verde</t>
  </si>
  <si>
    <t>Plagas y enfermedades,Falta de acceso a financiamiento,Falta de mano de obra</t>
  </si>
  <si>
    <t>Mejorar el drenaje</t>
  </si>
  <si>
    <t>Plagas y enfermedades,Falta de acceso a financiamiento,Falta de mano de obra.</t>
  </si>
  <si>
    <t>Apoyo financiero para mejorar los cultivos</t>
  </si>
  <si>
    <t>Alto pacifico,Enano,Hibrido,Manila Rojo</t>
  </si>
  <si>
    <t xml:space="preserve">El cambio seria lograr procesar el coco en la region </t>
  </si>
  <si>
    <t>Plagas y enfermedades,clima adverso</t>
  </si>
  <si>
    <t>Plagas y enfermedades,falta de mano de obra</t>
  </si>
  <si>
    <t>Mejorar drenajes</t>
  </si>
  <si>
    <t>Docena Grande:40.000 , Manila:28.000, Mediano: 36.000</t>
  </si>
  <si>
    <t>Plagas y enfermedades,falta de acceso a financiaminto</t>
  </si>
  <si>
    <t>Mejorar drenajes y selección de semillas</t>
  </si>
  <si>
    <t>Docena grande:36.000 Manila:28.000</t>
  </si>
  <si>
    <t>Falta de acceso a financiamiento,Falta de mano de obra,no hay ayuda.</t>
  </si>
  <si>
    <t>Capacitacion Tecnica sobre el manejo de cultivos,Ayuda Tecnica</t>
  </si>
  <si>
    <t>Aprovechamiento de residuos,venden cocha de estopa</t>
  </si>
  <si>
    <t>Capacitacion Tecnica,financiamiento</t>
  </si>
  <si>
    <t>Estabilidad en el precio</t>
  </si>
  <si>
    <t>53 Años</t>
  </si>
  <si>
    <t xml:space="preserve">Financiamiento para invertir en su plantacion </t>
  </si>
  <si>
    <t>Financiamiento para invertir en su plantacion,capacitacion tecnica sobre el manejo de cultivos.</t>
  </si>
  <si>
    <t>Union con gremios para proyectos</t>
  </si>
  <si>
    <t>Menos de 5 Años</t>
  </si>
  <si>
    <t>Financiamiento para invertir en su plantacion</t>
  </si>
  <si>
    <t>Mejorar en el precio de comprar para los productores</t>
  </si>
  <si>
    <t>Hacer limpias y mejorar drenajes</t>
  </si>
  <si>
    <t>gramos x coco</t>
  </si>
  <si>
    <t>Coco al año x hec</t>
  </si>
  <si>
    <t>gramos año hect</t>
  </si>
  <si>
    <t>Mesocarpio</t>
  </si>
  <si>
    <t>Endocarpio</t>
  </si>
  <si>
    <t>Endospermo</t>
  </si>
  <si>
    <t xml:space="preserve">Peso del </t>
  </si>
  <si>
    <t>&gt;50</t>
  </si>
  <si>
    <t/>
  </si>
  <si>
    <t>X</t>
  </si>
  <si>
    <t>NO</t>
  </si>
  <si>
    <t>XXXXX</t>
  </si>
  <si>
    <t>Final</t>
  </si>
  <si>
    <t>Tipico</t>
  </si>
  <si>
    <t>Mediano</t>
  </si>
  <si>
    <t>Pichurria</t>
  </si>
  <si>
    <t>Grande</t>
  </si>
  <si>
    <t>Alto</t>
  </si>
  <si>
    <t>Promedio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</si>
</sst>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"/>
    <numFmt numFmtId="166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12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6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6" fontId="0" fillId="0" borderId="0" xfId="1" applyNumberFormat="1" applyFont="1" applyAlignment="1">
      <alignment horizontal="center" vertical="center" wrapText="1"/>
    </xf>
    <xf numFmtId="166" fontId="4" fillId="2" borderId="0" xfId="1" applyNumberFormat="1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3" borderId="0" xfId="0" applyFont="1" applyFill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center"/>
    </xf>
    <xf numFmtId="166" fontId="0" fillId="0" borderId="0" xfId="1" applyNumberFormat="1" applyFont="1"/>
    <xf numFmtId="166" fontId="0" fillId="0" borderId="0" xfId="0" applyNumberFormat="1"/>
    <xf numFmtId="14" fontId="0" fillId="4" borderId="0" xfId="0" applyNumberFormat="1" applyFill="1" applyAlignment="1">
      <alignment vertical="center"/>
    </xf>
    <xf numFmtId="14" fontId="0" fillId="5" borderId="0" xfId="0" applyNumberFormat="1" applyFill="1" applyAlignment="1">
      <alignment vertical="center"/>
    </xf>
    <xf numFmtId="14" fontId="0" fillId="6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14" fontId="4" fillId="6" borderId="0" xfId="0" applyNumberFormat="1" applyFont="1" applyFill="1" applyAlignment="1">
      <alignment horizontal="center" vertical="center"/>
    </xf>
    <xf numFmtId="14" fontId="0" fillId="7" borderId="0" xfId="0" applyNumberFormat="1" applyFill="1" applyAlignment="1">
      <alignment horizontal="center" vertical="center"/>
    </xf>
    <xf numFmtId="14" fontId="0" fillId="8" borderId="0" xfId="0" applyNumberFormat="1" applyFill="1" applyAlignment="1">
      <alignment horizontal="center" vertical="center"/>
    </xf>
    <xf numFmtId="0" fontId="0" fillId="9" borderId="0" xfId="0" applyFill="1" applyAlignment="1">
      <alignment vertical="center"/>
    </xf>
    <xf numFmtId="0" fontId="0" fillId="9" borderId="0" xfId="0" applyFill="1" applyAlignment="1">
      <alignment horizontal="center" vertical="center"/>
    </xf>
    <xf numFmtId="0" fontId="0" fillId="9" borderId="0" xfId="0" applyFill="1" applyAlignment="1">
      <alignment horizontal="center"/>
    </xf>
    <xf numFmtId="0" fontId="0" fillId="9" borderId="0" xfId="0" applyNumberFormat="1" applyFill="1" applyAlignment="1">
      <alignment vertical="center"/>
    </xf>
    <xf numFmtId="0" fontId="0" fillId="10" borderId="0" xfId="0" applyFill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0" fontId="0" fillId="0" borderId="0" xfId="2" applyNumberFormat="1" applyFont="1"/>
    <xf numFmtId="10" fontId="0" fillId="0" borderId="0" xfId="0" applyNumberFormat="1"/>
    <xf numFmtId="12" fontId="0" fillId="9" borderId="0" xfId="0" applyNumberFormat="1" applyFill="1" applyAlignment="1">
      <alignment vertical="center"/>
    </xf>
    <xf numFmtId="0" fontId="0" fillId="9" borderId="0" xfId="0" applyFill="1" applyAlignment="1">
      <alignment horizontal="center" vertical="center" wrapText="1"/>
    </xf>
    <xf numFmtId="0" fontId="4" fillId="9" borderId="0" xfId="0" applyFont="1" applyFill="1" applyAlignment="1">
      <alignment horizontal="center" vertical="center"/>
    </xf>
    <xf numFmtId="0" fontId="0" fillId="9" borderId="0" xfId="0" applyFill="1" applyAlignment="1">
      <alignment vertical="center" wrapText="1"/>
    </xf>
    <xf numFmtId="165" fontId="0" fillId="9" borderId="0" xfId="0" applyNumberFormat="1" applyFill="1" applyAlignment="1">
      <alignment vertical="center"/>
    </xf>
    <xf numFmtId="0" fontId="0" fillId="9" borderId="0" xfId="0" applyFill="1"/>
    <xf numFmtId="166" fontId="0" fillId="9" borderId="0" xfId="1" applyNumberFormat="1" applyFont="1" applyFill="1" applyAlignment="1">
      <alignment horizontal="center" vertical="center"/>
    </xf>
    <xf numFmtId="166" fontId="0" fillId="9" borderId="0" xfId="1" applyNumberFormat="1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5" fontId="0" fillId="9" borderId="0" xfId="0" applyNumberFormat="1" applyFill="1" applyAlignment="1">
      <alignment horizontal="center" vertical="center"/>
    </xf>
    <xf numFmtId="0" fontId="0" fillId="9" borderId="0" xfId="0" applyFill="1" applyAlignment="1">
      <alignment horizontal="left" vertical="center"/>
    </xf>
    <xf numFmtId="165" fontId="0" fillId="9" borderId="0" xfId="0" applyNumberFormat="1" applyFill="1" applyAlignment="1">
      <alignment horizontal="left" vertical="center"/>
    </xf>
    <xf numFmtId="0" fontId="0" fillId="9" borderId="0" xfId="0" applyFill="1" applyAlignment="1">
      <alignment horizontal="left"/>
    </xf>
    <xf numFmtId="0" fontId="4" fillId="9" borderId="0" xfId="0" applyFont="1" applyFill="1" applyAlignment="1">
      <alignment horizontal="left" vertical="center"/>
    </xf>
    <xf numFmtId="166" fontId="0" fillId="9" borderId="0" xfId="1" applyNumberFormat="1" applyFont="1" applyFill="1" applyAlignment="1">
      <alignment horizontal="left" vertical="center"/>
    </xf>
    <xf numFmtId="1" fontId="0" fillId="9" borderId="0" xfId="0" applyNumberFormat="1" applyFill="1" applyAlignment="1">
      <alignment vertical="center"/>
    </xf>
    <xf numFmtId="0" fontId="1" fillId="9" borderId="0" xfId="0" applyFont="1" applyFill="1" applyAlignment="1">
      <alignment vertical="center"/>
    </xf>
    <xf numFmtId="0" fontId="1" fillId="9" borderId="0" xfId="0" applyFont="1" applyFill="1" applyAlignment="1">
      <alignment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55245</xdr:colOff>
      <xdr:row>16</xdr:row>
      <xdr:rowOff>24765</xdr:rowOff>
    </xdr:from>
    <xdr:to>
      <xdr:col>24</xdr:col>
      <xdr:colOff>511810</xdr:colOff>
      <xdr:row>28</xdr:row>
      <xdr:rowOff>21590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8A7E80-56BB-C8DC-713C-5280A53B6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42295" y="2920365"/>
          <a:ext cx="5561965" cy="2168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FA4C9-70B2-4A32-A6C1-5C571F6EDCE8}">
  <dimension ref="A1:CE66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F28" sqref="F28"/>
    </sheetView>
  </sheetViews>
  <sheetFormatPr baseColWidth="10" defaultColWidth="11" defaultRowHeight="14.4" x14ac:dyDescent="0.3"/>
  <cols>
    <col min="1" max="1" width="4.44140625" style="1" customWidth="1"/>
    <col min="2" max="2" width="38.77734375" style="1" customWidth="1"/>
    <col min="3" max="3" width="24.44140625" style="1" customWidth="1"/>
    <col min="4" max="4" width="24.77734375" style="1" customWidth="1"/>
    <col min="5" max="5" width="24.21875" style="1" customWidth="1"/>
    <col min="6" max="6" width="25.21875" style="1" customWidth="1"/>
    <col min="7" max="7" width="24.77734375" style="1" customWidth="1"/>
    <col min="8" max="9" width="25.77734375" style="1" customWidth="1"/>
    <col min="10" max="10" width="25" style="1" customWidth="1"/>
    <col min="11" max="11" width="26.44140625" style="1" customWidth="1"/>
    <col min="12" max="12" width="26.77734375" style="1" customWidth="1"/>
    <col min="13" max="13" width="25.44140625" style="1" customWidth="1"/>
    <col min="14" max="14" width="25.77734375" style="1" customWidth="1"/>
    <col min="15" max="15" width="27.21875" style="1" customWidth="1"/>
    <col min="16" max="16" width="26.21875" style="1" customWidth="1"/>
    <col min="17" max="17" width="25.77734375" style="1" customWidth="1"/>
    <col min="18" max="18" width="24.77734375" style="1" customWidth="1"/>
    <col min="19" max="19" width="24.44140625" style="1" customWidth="1"/>
    <col min="20" max="21" width="26.44140625" style="1" customWidth="1"/>
    <col min="22" max="22" width="25.44140625" style="1" customWidth="1"/>
    <col min="23" max="23" width="26.21875" style="1" customWidth="1"/>
    <col min="24" max="24" width="27.44140625" style="1" customWidth="1"/>
    <col min="25" max="25" width="28" style="1" customWidth="1"/>
    <col min="26" max="26" width="26.21875" style="1" customWidth="1"/>
    <col min="27" max="28" width="28.77734375" style="1" customWidth="1"/>
    <col min="29" max="29" width="28.44140625" style="1" customWidth="1"/>
    <col min="30" max="31" width="28.21875" style="1" customWidth="1"/>
    <col min="32" max="32" width="29.21875" style="1" customWidth="1"/>
    <col min="33" max="33" width="26.77734375" style="1" customWidth="1"/>
    <col min="34" max="34" width="27.21875" style="1" customWidth="1"/>
    <col min="35" max="35" width="28.44140625" style="1" customWidth="1"/>
    <col min="36" max="36" width="29.77734375" style="1" customWidth="1"/>
    <col min="37" max="37" width="32.6640625" style="1" customWidth="1"/>
    <col min="38" max="54" width="33.77734375" style="1" customWidth="1"/>
    <col min="55" max="55" width="33.77734375" style="6" customWidth="1"/>
    <col min="56" max="59" width="33.77734375" style="1" customWidth="1"/>
    <col min="60" max="60" width="43.21875" style="6" customWidth="1"/>
    <col min="61" max="61" width="36.77734375" style="6" bestFit="1" customWidth="1"/>
    <col min="62" max="62" width="37.77734375" style="6" customWidth="1"/>
    <col min="63" max="63" width="37.77734375" style="6" bestFit="1" customWidth="1"/>
    <col min="64" max="64" width="29.77734375" style="6" customWidth="1"/>
    <col min="65" max="65" width="33.21875" style="6" bestFit="1" customWidth="1"/>
    <col min="66" max="66" width="44.21875" style="6" customWidth="1"/>
    <col min="67" max="67" width="31.21875" style="6" customWidth="1"/>
    <col min="68" max="68" width="38.21875" style="6" bestFit="1" customWidth="1"/>
    <col min="69" max="69" width="33.77734375" style="6" customWidth="1"/>
    <col min="70" max="74" width="29.77734375" style="6" customWidth="1"/>
    <col min="75" max="76" width="37.21875" style="6" bestFit="1" customWidth="1"/>
    <col min="77" max="77" width="32.21875" style="6" bestFit="1" customWidth="1"/>
    <col min="78" max="78" width="30" style="6" bestFit="1" customWidth="1"/>
    <col min="79" max="79" width="50.77734375" style="6" customWidth="1"/>
    <col min="80" max="80" width="39" style="6" bestFit="1" customWidth="1"/>
    <col min="81" max="81" width="43.21875" style="6" bestFit="1" customWidth="1"/>
    <col min="82" max="82" width="36.77734375" style="6" customWidth="1"/>
    <col min="83" max="83" width="34.77734375" style="6" bestFit="1" customWidth="1"/>
    <col min="84" max="16384" width="11" style="26"/>
  </cols>
  <sheetData>
    <row r="1" spans="1:83" x14ac:dyDescent="0.3">
      <c r="A1" s="32"/>
      <c r="B1" s="32" t="s">
        <v>71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AA1" s="33">
        <v>25</v>
      </c>
      <c r="AB1" s="33">
        <v>26</v>
      </c>
      <c r="AC1" s="33">
        <v>27</v>
      </c>
      <c r="AD1" s="33">
        <v>28</v>
      </c>
      <c r="AE1" s="33">
        <v>29</v>
      </c>
      <c r="AF1" s="33">
        <v>30</v>
      </c>
      <c r="AG1" s="33">
        <v>31</v>
      </c>
      <c r="AH1" s="33">
        <v>32</v>
      </c>
      <c r="AI1" s="33">
        <v>33</v>
      </c>
      <c r="AJ1" s="33">
        <v>34</v>
      </c>
      <c r="AK1" s="33">
        <v>35</v>
      </c>
      <c r="AL1" s="33">
        <v>36</v>
      </c>
      <c r="AM1" s="33">
        <v>37</v>
      </c>
      <c r="AN1" s="33">
        <v>38</v>
      </c>
      <c r="AO1" s="33">
        <v>39</v>
      </c>
      <c r="AP1" s="33">
        <v>40</v>
      </c>
      <c r="AQ1" s="33">
        <v>41</v>
      </c>
      <c r="AR1" s="33">
        <v>42</v>
      </c>
      <c r="AS1" s="33">
        <v>43</v>
      </c>
      <c r="AT1" s="33">
        <v>44</v>
      </c>
      <c r="AU1" s="33">
        <v>45</v>
      </c>
      <c r="AV1" s="33">
        <v>46</v>
      </c>
      <c r="AW1" s="33">
        <v>47</v>
      </c>
      <c r="AX1" s="33">
        <v>48</v>
      </c>
      <c r="AY1" s="33">
        <v>49</v>
      </c>
      <c r="AZ1" s="33">
        <v>50</v>
      </c>
      <c r="BA1" s="33">
        <v>51</v>
      </c>
      <c r="BB1" s="33">
        <v>52</v>
      </c>
      <c r="BC1" s="33">
        <v>53</v>
      </c>
      <c r="BD1" s="33">
        <v>54</v>
      </c>
      <c r="BE1" s="33">
        <v>55</v>
      </c>
      <c r="BF1" s="33">
        <v>56</v>
      </c>
      <c r="BG1" s="33">
        <v>57</v>
      </c>
      <c r="BH1" s="33">
        <v>58</v>
      </c>
      <c r="BI1" s="33">
        <v>59</v>
      </c>
      <c r="BJ1" s="33">
        <v>60</v>
      </c>
      <c r="BK1" s="33">
        <v>61</v>
      </c>
      <c r="BL1" s="33">
        <v>62</v>
      </c>
      <c r="BM1" s="33">
        <v>63</v>
      </c>
      <c r="BN1" s="33">
        <v>64</v>
      </c>
      <c r="BO1" s="33">
        <v>65</v>
      </c>
      <c r="BP1" s="33">
        <v>66</v>
      </c>
      <c r="BQ1" s="33">
        <v>67</v>
      </c>
      <c r="BR1" s="33">
        <v>68</v>
      </c>
      <c r="BS1" s="33">
        <v>69</v>
      </c>
      <c r="BT1" s="33">
        <v>70</v>
      </c>
      <c r="BU1" s="33">
        <v>71</v>
      </c>
      <c r="BV1" s="33">
        <v>72</v>
      </c>
      <c r="BW1" s="33">
        <v>73</v>
      </c>
      <c r="BX1" s="33">
        <v>74</v>
      </c>
      <c r="BY1" s="33">
        <v>75</v>
      </c>
      <c r="BZ1" s="33">
        <v>76</v>
      </c>
      <c r="CA1" s="33">
        <v>77</v>
      </c>
      <c r="CB1" s="33">
        <v>78</v>
      </c>
      <c r="CC1" s="33">
        <v>79</v>
      </c>
      <c r="CD1" s="33">
        <v>80</v>
      </c>
      <c r="CE1" s="33">
        <v>81</v>
      </c>
    </row>
    <row r="2" spans="1:83" x14ac:dyDescent="0.3">
      <c r="A2" s="26"/>
      <c r="B2" s="27" t="s">
        <v>28</v>
      </c>
      <c r="C2" s="26">
        <v>1</v>
      </c>
      <c r="D2" s="26">
        <v>2</v>
      </c>
      <c r="E2" s="26">
        <v>3</v>
      </c>
      <c r="F2" s="26">
        <v>4</v>
      </c>
      <c r="G2" s="26">
        <v>5</v>
      </c>
      <c r="H2" s="26">
        <v>6</v>
      </c>
      <c r="I2" s="26">
        <v>7</v>
      </c>
      <c r="J2" s="26">
        <v>8</v>
      </c>
      <c r="K2" s="26">
        <v>9</v>
      </c>
      <c r="L2" s="26">
        <v>10</v>
      </c>
      <c r="M2" s="26">
        <v>11</v>
      </c>
      <c r="N2" s="26">
        <v>12</v>
      </c>
      <c r="O2" s="26">
        <v>13</v>
      </c>
      <c r="P2" s="26">
        <v>14</v>
      </c>
      <c r="Q2" s="26">
        <v>15</v>
      </c>
      <c r="R2" s="26">
        <v>16</v>
      </c>
      <c r="S2" s="26">
        <v>17</v>
      </c>
      <c r="T2" s="26">
        <v>18</v>
      </c>
      <c r="U2" s="26">
        <v>19</v>
      </c>
      <c r="V2" s="26">
        <v>20</v>
      </c>
      <c r="W2" s="26">
        <v>21</v>
      </c>
      <c r="X2" s="26">
        <v>22</v>
      </c>
      <c r="Y2" s="26">
        <v>23</v>
      </c>
      <c r="Z2" s="26">
        <v>24</v>
      </c>
      <c r="AA2" s="26">
        <v>25</v>
      </c>
      <c r="AB2" s="26">
        <v>26</v>
      </c>
      <c r="AC2" s="26">
        <v>27</v>
      </c>
      <c r="AD2" s="26">
        <v>28</v>
      </c>
      <c r="AE2" s="26">
        <v>29</v>
      </c>
      <c r="AF2" s="26">
        <v>30</v>
      </c>
      <c r="AG2" s="26">
        <v>31</v>
      </c>
      <c r="AH2" s="26">
        <v>32</v>
      </c>
      <c r="AI2" s="26">
        <v>33</v>
      </c>
      <c r="AJ2" s="26">
        <v>34</v>
      </c>
      <c r="AK2" s="28">
        <v>4</v>
      </c>
      <c r="AL2" s="28">
        <v>1</v>
      </c>
      <c r="AM2" s="28">
        <v>2</v>
      </c>
      <c r="AN2" s="28">
        <v>3</v>
      </c>
      <c r="AO2" s="28">
        <v>5</v>
      </c>
      <c r="AP2" s="28">
        <v>6</v>
      </c>
      <c r="AQ2" s="28">
        <v>7</v>
      </c>
      <c r="AR2" s="28">
        <v>8</v>
      </c>
      <c r="AS2" s="28">
        <v>9</v>
      </c>
      <c r="AT2" s="28">
        <v>10</v>
      </c>
      <c r="AU2" s="28">
        <v>11</v>
      </c>
      <c r="AV2" s="28">
        <v>12</v>
      </c>
      <c r="AW2" s="28">
        <v>13</v>
      </c>
      <c r="AX2" s="28">
        <v>14</v>
      </c>
      <c r="AY2" s="28">
        <v>15</v>
      </c>
      <c r="AZ2" s="28">
        <v>16</v>
      </c>
      <c r="BA2" s="28">
        <v>17</v>
      </c>
      <c r="BB2" s="28">
        <v>18</v>
      </c>
      <c r="BC2" s="28">
        <v>19</v>
      </c>
      <c r="BD2" s="28">
        <v>20</v>
      </c>
      <c r="BE2" s="28">
        <v>21</v>
      </c>
      <c r="BF2" s="28">
        <v>22</v>
      </c>
      <c r="BG2" s="28">
        <v>23</v>
      </c>
      <c r="BH2" s="28">
        <v>35</v>
      </c>
      <c r="BI2" s="28">
        <v>36</v>
      </c>
      <c r="BJ2" s="28">
        <v>39</v>
      </c>
      <c r="BK2" s="28">
        <v>40</v>
      </c>
      <c r="BL2" s="28">
        <v>43</v>
      </c>
      <c r="BM2" s="28">
        <v>44</v>
      </c>
      <c r="BN2" s="28">
        <v>45</v>
      </c>
      <c r="BO2" s="28">
        <v>46</v>
      </c>
      <c r="BP2" s="28">
        <v>47</v>
      </c>
      <c r="BQ2" s="28">
        <v>48</v>
      </c>
      <c r="BR2" s="28">
        <v>49</v>
      </c>
      <c r="BS2" s="28">
        <v>50</v>
      </c>
      <c r="BT2" s="28">
        <v>51</v>
      </c>
      <c r="BU2" s="28">
        <v>52</v>
      </c>
      <c r="BV2" s="28">
        <v>53</v>
      </c>
      <c r="BW2" s="26">
        <v>54</v>
      </c>
      <c r="BX2" s="26">
        <v>55</v>
      </c>
      <c r="BY2" s="26">
        <v>56</v>
      </c>
      <c r="BZ2" s="26">
        <v>57</v>
      </c>
      <c r="CA2" s="26">
        <v>58</v>
      </c>
      <c r="CB2" s="28">
        <v>37</v>
      </c>
      <c r="CC2" s="28">
        <v>38</v>
      </c>
      <c r="CD2" s="28">
        <v>41</v>
      </c>
      <c r="CE2" s="28">
        <v>42</v>
      </c>
    </row>
    <row r="3" spans="1:83" x14ac:dyDescent="0.3">
      <c r="A3" s="1">
        <v>1</v>
      </c>
      <c r="B3" s="1" t="s">
        <v>0</v>
      </c>
      <c r="C3" s="23">
        <v>45631</v>
      </c>
      <c r="D3" s="23">
        <v>45631</v>
      </c>
      <c r="E3" s="23">
        <v>45631</v>
      </c>
      <c r="F3" s="23">
        <v>45631</v>
      </c>
      <c r="G3" s="23">
        <v>45631</v>
      </c>
      <c r="H3" s="23">
        <v>45631</v>
      </c>
      <c r="I3" s="23">
        <v>45631</v>
      </c>
      <c r="J3" s="23">
        <v>45631</v>
      </c>
      <c r="K3" s="23">
        <v>45631</v>
      </c>
      <c r="L3" s="23">
        <v>45631</v>
      </c>
      <c r="M3" s="23">
        <v>45631</v>
      </c>
      <c r="N3" s="23">
        <v>45631</v>
      </c>
      <c r="O3" s="23">
        <v>45631</v>
      </c>
      <c r="P3" s="23">
        <v>45631</v>
      </c>
      <c r="Q3" s="23">
        <v>45631</v>
      </c>
      <c r="R3" s="23">
        <v>45631</v>
      </c>
      <c r="S3" s="23">
        <v>45631</v>
      </c>
      <c r="T3" s="23">
        <v>45631</v>
      </c>
      <c r="U3" s="23">
        <v>45631</v>
      </c>
      <c r="V3" s="24">
        <v>45630</v>
      </c>
      <c r="W3" s="24">
        <v>45630</v>
      </c>
      <c r="X3" s="24">
        <v>45630</v>
      </c>
      <c r="Y3" s="24">
        <v>45630</v>
      </c>
      <c r="Z3" s="24">
        <v>45625</v>
      </c>
      <c r="AA3" s="24">
        <v>45630</v>
      </c>
      <c r="AB3" s="24">
        <v>45630</v>
      </c>
      <c r="AC3" s="24">
        <v>45630</v>
      </c>
      <c r="AD3" s="24">
        <v>45630</v>
      </c>
      <c r="AE3" s="24">
        <v>45630</v>
      </c>
      <c r="AF3" s="24">
        <v>45630</v>
      </c>
      <c r="AG3" s="24">
        <v>45630</v>
      </c>
      <c r="AH3" s="24">
        <v>45630</v>
      </c>
      <c r="AI3" s="24">
        <v>45630</v>
      </c>
      <c r="AJ3" s="24">
        <v>45630</v>
      </c>
      <c r="AK3" s="24">
        <v>45630</v>
      </c>
      <c r="AL3" s="30">
        <v>45629</v>
      </c>
      <c r="AM3" s="30">
        <v>45629</v>
      </c>
      <c r="AN3" s="30">
        <v>45629</v>
      </c>
      <c r="AO3" s="30">
        <v>45629</v>
      </c>
      <c r="AP3" s="30">
        <v>45629</v>
      </c>
      <c r="AQ3" s="30">
        <v>45629</v>
      </c>
      <c r="AR3" s="30">
        <v>45629</v>
      </c>
      <c r="AS3" s="30">
        <v>45629</v>
      </c>
      <c r="AT3" s="30">
        <v>45629</v>
      </c>
      <c r="AU3" s="30">
        <v>45629</v>
      </c>
      <c r="AV3" s="30">
        <v>45629</v>
      </c>
      <c r="AW3" s="30">
        <v>45629</v>
      </c>
      <c r="AX3" s="30">
        <v>45629</v>
      </c>
      <c r="AY3" s="30">
        <v>45629</v>
      </c>
      <c r="AZ3" s="30">
        <v>45629</v>
      </c>
      <c r="BA3" s="30">
        <v>45629</v>
      </c>
      <c r="BB3" s="30">
        <v>45629</v>
      </c>
      <c r="BC3" s="30">
        <v>45629</v>
      </c>
      <c r="BD3" s="30">
        <v>45629</v>
      </c>
      <c r="BE3" s="30">
        <v>45629</v>
      </c>
      <c r="BF3" s="30">
        <v>45629</v>
      </c>
      <c r="BG3" s="30">
        <v>45629</v>
      </c>
      <c r="BH3" s="25">
        <v>45628</v>
      </c>
      <c r="BI3" s="25">
        <v>45628</v>
      </c>
      <c r="BJ3" s="25">
        <v>45628</v>
      </c>
      <c r="BK3" s="25">
        <v>45628</v>
      </c>
      <c r="BL3" s="25">
        <v>45628</v>
      </c>
      <c r="BM3" s="25">
        <v>45628</v>
      </c>
      <c r="BN3" s="25">
        <v>45628</v>
      </c>
      <c r="BO3" s="25">
        <v>45628</v>
      </c>
      <c r="BP3" s="25">
        <v>45628</v>
      </c>
      <c r="BQ3" s="25">
        <v>45628</v>
      </c>
      <c r="BR3" s="25">
        <v>45628</v>
      </c>
      <c r="BS3" s="25">
        <v>45628</v>
      </c>
      <c r="BT3" s="29" t="s">
        <v>791</v>
      </c>
      <c r="BU3" s="25">
        <v>45628</v>
      </c>
      <c r="BV3" s="25">
        <v>45628</v>
      </c>
      <c r="BW3" s="25">
        <v>45628</v>
      </c>
      <c r="BX3" s="25">
        <v>45628</v>
      </c>
      <c r="BY3" s="25">
        <v>45628</v>
      </c>
      <c r="BZ3" s="25">
        <v>45628</v>
      </c>
      <c r="CA3" s="25">
        <v>45628</v>
      </c>
      <c r="CB3" s="31">
        <v>45625</v>
      </c>
      <c r="CC3" s="31">
        <v>45625</v>
      </c>
      <c r="CD3" s="31">
        <v>45625</v>
      </c>
      <c r="CE3" s="31">
        <v>45625</v>
      </c>
    </row>
    <row r="4" spans="1:83" x14ac:dyDescent="0.3">
      <c r="A4" s="1">
        <v>2</v>
      </c>
      <c r="B4" s="1" t="s">
        <v>1</v>
      </c>
      <c r="C4" s="1" t="s">
        <v>46</v>
      </c>
      <c r="D4" s="1" t="s">
        <v>79</v>
      </c>
      <c r="E4" s="1" t="s">
        <v>103</v>
      </c>
      <c r="F4" s="1" t="s">
        <v>128</v>
      </c>
      <c r="G4" s="1" t="s">
        <v>147</v>
      </c>
      <c r="H4" s="1" t="s">
        <v>165</v>
      </c>
      <c r="I4" s="1" t="s">
        <v>184</v>
      </c>
      <c r="J4" s="1" t="s">
        <v>203</v>
      </c>
      <c r="K4" s="1" t="s">
        <v>220</v>
      </c>
      <c r="L4" s="1" t="s">
        <v>238</v>
      </c>
      <c r="M4" s="1" t="s">
        <v>531</v>
      </c>
      <c r="N4" s="1" t="s">
        <v>264</v>
      </c>
      <c r="O4" s="1" t="s">
        <v>279</v>
      </c>
      <c r="P4" s="1" t="s">
        <v>290</v>
      </c>
      <c r="Q4" s="1" t="s">
        <v>302</v>
      </c>
      <c r="R4" s="1" t="s">
        <v>315</v>
      </c>
      <c r="S4" s="1" t="s">
        <v>328</v>
      </c>
      <c r="T4" s="1" t="s">
        <v>341</v>
      </c>
      <c r="U4" s="1" t="s">
        <v>352</v>
      </c>
      <c r="V4" s="1" t="s">
        <v>361</v>
      </c>
      <c r="W4" s="1" t="s">
        <v>373</v>
      </c>
      <c r="X4" s="1" t="s">
        <v>389</v>
      </c>
      <c r="Y4" s="1" t="s">
        <v>401</v>
      </c>
      <c r="Z4" s="1" t="s">
        <v>416</v>
      </c>
      <c r="AA4" s="1" t="s">
        <v>417</v>
      </c>
      <c r="AB4" s="1" t="s">
        <v>427</v>
      </c>
      <c r="AC4" s="1" t="s">
        <v>438</v>
      </c>
      <c r="AD4" s="1" t="s">
        <v>452</v>
      </c>
      <c r="AE4" s="1" t="s">
        <v>463</v>
      </c>
      <c r="AF4" s="1" t="s">
        <v>473</v>
      </c>
      <c r="AG4" s="1" t="s">
        <v>489</v>
      </c>
      <c r="AH4" s="1" t="s">
        <v>498</v>
      </c>
      <c r="AI4" s="1" t="s">
        <v>509</v>
      </c>
      <c r="AJ4" s="1" t="s">
        <v>520</v>
      </c>
      <c r="AK4" s="6" t="s">
        <v>832</v>
      </c>
      <c r="AL4" s="6" t="s">
        <v>829</v>
      </c>
      <c r="AM4" s="6" t="s">
        <v>830</v>
      </c>
      <c r="AN4" s="6" t="s">
        <v>831</v>
      </c>
      <c r="AO4" s="6" t="s">
        <v>833</v>
      </c>
      <c r="AP4" s="6" t="s">
        <v>834</v>
      </c>
      <c r="AQ4" s="6" t="s">
        <v>835</v>
      </c>
      <c r="AR4" s="6" t="s">
        <v>959</v>
      </c>
      <c r="AS4" s="6" t="s">
        <v>836</v>
      </c>
      <c r="AT4" s="6" t="s">
        <v>1016</v>
      </c>
      <c r="AU4" s="6" t="s">
        <v>837</v>
      </c>
      <c r="AV4" s="6" t="s">
        <v>838</v>
      </c>
      <c r="AW4" s="6" t="s">
        <v>839</v>
      </c>
      <c r="AX4" s="6" t="s">
        <v>840</v>
      </c>
      <c r="AY4" s="6" t="s">
        <v>841</v>
      </c>
      <c r="AZ4" s="6" t="s">
        <v>842</v>
      </c>
      <c r="BA4" s="6" t="s">
        <v>843</v>
      </c>
      <c r="BB4" s="6" t="s">
        <v>844</v>
      </c>
      <c r="BC4" s="6" t="s">
        <v>975</v>
      </c>
      <c r="BD4" s="6" t="s">
        <v>845</v>
      </c>
      <c r="BE4" s="6" t="s">
        <v>846</v>
      </c>
      <c r="BF4" s="6" t="s">
        <v>847</v>
      </c>
      <c r="BG4" s="6" t="s">
        <v>848</v>
      </c>
      <c r="BH4" s="6" t="s">
        <v>594</v>
      </c>
      <c r="BI4" s="6" t="s">
        <v>605</v>
      </c>
      <c r="BJ4" s="6" t="s">
        <v>648</v>
      </c>
      <c r="BK4" s="6" t="s">
        <v>674</v>
      </c>
      <c r="BL4" s="6" t="s">
        <v>697</v>
      </c>
      <c r="BM4" s="6" t="s">
        <v>710</v>
      </c>
      <c r="BN4" s="6" t="s">
        <v>724</v>
      </c>
      <c r="BO4" s="6" t="s">
        <v>742</v>
      </c>
      <c r="BP4" s="7" t="s">
        <v>750</v>
      </c>
      <c r="BQ4" s="6" t="s">
        <v>761</v>
      </c>
      <c r="BR4" s="6" t="s">
        <v>771</v>
      </c>
      <c r="BS4" s="7" t="s">
        <v>782</v>
      </c>
      <c r="BT4" s="6" t="s">
        <v>803</v>
      </c>
      <c r="BU4" s="6" t="s">
        <v>804</v>
      </c>
      <c r="BV4" s="6" t="s">
        <v>815</v>
      </c>
      <c r="BW4" s="6" t="s">
        <v>584</v>
      </c>
      <c r="BX4" s="6" t="s">
        <v>568</v>
      </c>
      <c r="BY4" s="6" t="s">
        <v>555</v>
      </c>
      <c r="BZ4" s="6" t="s">
        <v>549</v>
      </c>
      <c r="CA4" s="6" t="s">
        <v>544</v>
      </c>
      <c r="CB4" s="6" t="s">
        <v>616</v>
      </c>
      <c r="CC4" s="6" t="s">
        <v>631</v>
      </c>
      <c r="CD4" s="6" t="s">
        <v>675</v>
      </c>
      <c r="CE4" s="6" t="s">
        <v>687</v>
      </c>
    </row>
    <row r="5" spans="1:83" x14ac:dyDescent="0.3">
      <c r="A5" s="1">
        <v>3</v>
      </c>
      <c r="B5" s="1" t="s">
        <v>2</v>
      </c>
      <c r="C5" s="1" t="s">
        <v>47</v>
      </c>
      <c r="D5" s="1" t="s">
        <v>80</v>
      </c>
      <c r="E5" s="1" t="s">
        <v>104</v>
      </c>
      <c r="F5" s="1" t="s">
        <v>129</v>
      </c>
      <c r="G5" s="1" t="s">
        <v>108</v>
      </c>
      <c r="H5" s="1" t="s">
        <v>166</v>
      </c>
      <c r="I5" s="1" t="s">
        <v>185</v>
      </c>
      <c r="J5" s="1" t="s">
        <v>204</v>
      </c>
      <c r="K5" s="1" t="s">
        <v>166</v>
      </c>
      <c r="L5" s="1" t="s">
        <v>80</v>
      </c>
      <c r="M5" s="1" t="s">
        <v>250</v>
      </c>
      <c r="N5" s="1" t="s">
        <v>265</v>
      </c>
      <c r="O5" s="1" t="s">
        <v>280</v>
      </c>
      <c r="P5" s="1" t="s">
        <v>291</v>
      </c>
      <c r="Q5" s="1" t="s">
        <v>303</v>
      </c>
      <c r="R5" s="1" t="s">
        <v>316</v>
      </c>
      <c r="S5" s="1" t="s">
        <v>329</v>
      </c>
      <c r="T5" s="1" t="s">
        <v>342</v>
      </c>
      <c r="U5" s="1" t="s">
        <v>80</v>
      </c>
      <c r="V5" s="1" t="s">
        <v>47</v>
      </c>
      <c r="W5" s="1" t="s">
        <v>204</v>
      </c>
      <c r="X5" s="1" t="s">
        <v>390</v>
      </c>
      <c r="Y5" s="1" t="s">
        <v>47</v>
      </c>
      <c r="Z5" s="1" t="s">
        <v>532</v>
      </c>
      <c r="AA5" s="1" t="s">
        <v>265</v>
      </c>
      <c r="AB5" s="1" t="s">
        <v>316</v>
      </c>
      <c r="AC5" s="1" t="s">
        <v>439</v>
      </c>
      <c r="AD5" s="1" t="s">
        <v>453</v>
      </c>
      <c r="AE5" s="1" t="s">
        <v>464</v>
      </c>
      <c r="AF5" s="1" t="s">
        <v>474</v>
      </c>
      <c r="AG5" s="1" t="s">
        <v>490</v>
      </c>
      <c r="AH5" s="1" t="s">
        <v>499</v>
      </c>
      <c r="AI5" s="1" t="s">
        <v>510</v>
      </c>
      <c r="AJ5" s="1" t="s">
        <v>521</v>
      </c>
      <c r="AK5" s="6" t="s">
        <v>949</v>
      </c>
      <c r="AL5" s="17" t="s">
        <v>945</v>
      </c>
      <c r="AM5" s="17" t="s">
        <v>945</v>
      </c>
      <c r="AN5" s="6" t="s">
        <v>947</v>
      </c>
      <c r="AO5" s="6" t="s">
        <v>951</v>
      </c>
      <c r="AP5" s="6" t="s">
        <v>954</v>
      </c>
      <c r="AQ5" s="6" t="s">
        <v>957</v>
      </c>
      <c r="AR5" s="6" t="s">
        <v>954</v>
      </c>
      <c r="AS5" s="6" t="s">
        <v>961</v>
      </c>
      <c r="AT5" s="6" t="s">
        <v>962</v>
      </c>
      <c r="AU5" s="6" t="s">
        <v>963</v>
      </c>
      <c r="AV5" s="6" t="s">
        <v>965</v>
      </c>
      <c r="AW5" s="6" t="s">
        <v>968</v>
      </c>
      <c r="AX5" s="6" t="s">
        <v>874</v>
      </c>
      <c r="AY5" s="6" t="s">
        <v>872</v>
      </c>
      <c r="AZ5" s="6" t="s">
        <v>874</v>
      </c>
      <c r="BA5" s="6" t="s">
        <v>872</v>
      </c>
      <c r="BB5" s="6" t="s">
        <v>973</v>
      </c>
      <c r="BC5" s="6" t="s">
        <v>872</v>
      </c>
      <c r="BD5" s="6" t="s">
        <v>977</v>
      </c>
      <c r="BE5" s="6" t="s">
        <v>963</v>
      </c>
      <c r="BF5" s="6" t="s">
        <v>979</v>
      </c>
      <c r="BG5" s="6" t="s">
        <v>965</v>
      </c>
      <c r="BH5" s="6" t="s">
        <v>390</v>
      </c>
      <c r="BI5" s="6" t="s">
        <v>281</v>
      </c>
      <c r="BJ5" s="6" t="s">
        <v>280</v>
      </c>
      <c r="BK5" s="6" t="s">
        <v>826</v>
      </c>
      <c r="BL5" s="6" t="s">
        <v>55</v>
      </c>
      <c r="BM5" s="6" t="s">
        <v>47</v>
      </c>
      <c r="BN5" s="6" t="s">
        <v>510</v>
      </c>
      <c r="BO5" s="6" t="s">
        <v>743</v>
      </c>
      <c r="BP5" s="6" t="s">
        <v>80</v>
      </c>
      <c r="BQ5" s="6" t="s">
        <v>166</v>
      </c>
      <c r="BR5" s="6" t="s">
        <v>772</v>
      </c>
      <c r="BS5" s="6" t="s">
        <v>474</v>
      </c>
      <c r="BT5" s="6" t="s">
        <v>792</v>
      </c>
      <c r="BU5" s="6" t="s">
        <v>805</v>
      </c>
      <c r="BV5" s="6" t="s">
        <v>54</v>
      </c>
      <c r="BW5" s="6" t="s">
        <v>827</v>
      </c>
      <c r="BX5" s="6" t="s">
        <v>510</v>
      </c>
      <c r="BY5" s="6" t="s">
        <v>185</v>
      </c>
      <c r="BZ5" s="6" t="s">
        <v>250</v>
      </c>
      <c r="CA5" s="6" t="s">
        <v>828</v>
      </c>
      <c r="CB5" s="6" t="s">
        <v>625</v>
      </c>
      <c r="CC5" s="6" t="s">
        <v>625</v>
      </c>
      <c r="CD5" s="6" t="s">
        <v>625</v>
      </c>
      <c r="CE5" s="6" t="s">
        <v>625</v>
      </c>
    </row>
    <row r="6" spans="1:83" x14ac:dyDescent="0.3">
      <c r="A6" s="32"/>
      <c r="B6" s="1" t="s">
        <v>2</v>
      </c>
      <c r="C6" s="35">
        <v>67</v>
      </c>
      <c r="D6" s="35">
        <v>64</v>
      </c>
      <c r="E6" s="35">
        <v>64</v>
      </c>
      <c r="F6" s="35">
        <v>76</v>
      </c>
      <c r="G6" s="35">
        <v>52</v>
      </c>
      <c r="H6" s="35">
        <v>68</v>
      </c>
      <c r="I6" s="35">
        <v>56</v>
      </c>
      <c r="J6" s="35">
        <v>54</v>
      </c>
      <c r="K6" s="35">
        <v>68</v>
      </c>
      <c r="L6" s="35">
        <v>64</v>
      </c>
      <c r="M6" s="35">
        <v>47</v>
      </c>
      <c r="N6" s="35">
        <v>58</v>
      </c>
      <c r="O6" s="35">
        <v>80</v>
      </c>
      <c r="P6" s="35">
        <v>82</v>
      </c>
      <c r="Q6" s="35">
        <v>83</v>
      </c>
      <c r="R6" s="35">
        <v>70</v>
      </c>
      <c r="S6" s="35">
        <v>66</v>
      </c>
      <c r="T6" s="35">
        <v>61</v>
      </c>
      <c r="U6" s="35">
        <v>64</v>
      </c>
      <c r="V6" s="35">
        <v>67</v>
      </c>
      <c r="W6" s="35">
        <v>54</v>
      </c>
      <c r="X6" s="35">
        <v>60</v>
      </c>
      <c r="Y6" s="35">
        <v>67</v>
      </c>
      <c r="Z6" s="32" t="s">
        <v>1124</v>
      </c>
      <c r="AA6" s="35">
        <v>58</v>
      </c>
      <c r="AB6" s="35">
        <v>70</v>
      </c>
      <c r="AC6" s="35">
        <v>45</v>
      </c>
      <c r="AD6" s="35">
        <v>65</v>
      </c>
      <c r="AE6" s="35">
        <v>51</v>
      </c>
      <c r="AF6" s="35">
        <v>53</v>
      </c>
      <c r="AG6" s="35">
        <v>69</v>
      </c>
      <c r="AH6" s="35">
        <v>57</v>
      </c>
      <c r="AI6" s="35">
        <v>63</v>
      </c>
      <c r="AJ6" s="35">
        <v>41</v>
      </c>
      <c r="AK6" s="35">
        <v>63</v>
      </c>
      <c r="AL6" s="32" t="s">
        <v>1124</v>
      </c>
      <c r="AM6" s="32" t="s">
        <v>1124</v>
      </c>
      <c r="AN6" s="35">
        <v>72</v>
      </c>
      <c r="AO6" s="35">
        <v>68</v>
      </c>
      <c r="AP6" s="35">
        <v>70</v>
      </c>
      <c r="AQ6" s="35">
        <v>52</v>
      </c>
      <c r="AR6" s="35">
        <v>70</v>
      </c>
      <c r="AS6" s="35">
        <v>75</v>
      </c>
      <c r="AT6" s="35">
        <v>73</v>
      </c>
      <c r="AU6" s="35">
        <v>54</v>
      </c>
      <c r="AV6" s="35">
        <v>51</v>
      </c>
      <c r="AW6" s="35">
        <v>32</v>
      </c>
      <c r="AX6" s="35">
        <v>65</v>
      </c>
      <c r="AY6" s="35">
        <v>58</v>
      </c>
      <c r="AZ6" s="35">
        <v>65</v>
      </c>
      <c r="BA6" s="35">
        <v>58</v>
      </c>
      <c r="BB6" s="35">
        <v>46</v>
      </c>
      <c r="BC6" s="35">
        <v>58</v>
      </c>
      <c r="BD6" s="35">
        <v>42</v>
      </c>
      <c r="BE6" s="35">
        <v>54</v>
      </c>
      <c r="BF6" s="35">
        <v>65</v>
      </c>
      <c r="BG6" s="35">
        <v>51</v>
      </c>
      <c r="BH6" s="35">
        <v>60</v>
      </c>
      <c r="BI6" s="35">
        <v>43</v>
      </c>
      <c r="BJ6" s="35">
        <v>80</v>
      </c>
      <c r="BK6" s="35">
        <v>86</v>
      </c>
      <c r="BL6" s="35">
        <v>38</v>
      </c>
      <c r="BM6" s="35">
        <v>67</v>
      </c>
      <c r="BN6" s="35">
        <v>63</v>
      </c>
      <c r="BO6" s="35">
        <v>59</v>
      </c>
      <c r="BP6" s="35">
        <v>64</v>
      </c>
      <c r="BQ6" s="35">
        <v>68</v>
      </c>
      <c r="BR6" s="35">
        <v>71</v>
      </c>
      <c r="BS6" s="35">
        <v>53</v>
      </c>
      <c r="BT6" s="35">
        <v>46</v>
      </c>
      <c r="BU6" s="35">
        <v>49</v>
      </c>
      <c r="BV6" s="35">
        <v>42</v>
      </c>
      <c r="BW6" s="35">
        <v>55</v>
      </c>
      <c r="BX6" s="35">
        <v>63</v>
      </c>
      <c r="BY6" s="35">
        <v>56</v>
      </c>
      <c r="BZ6" s="35">
        <v>47</v>
      </c>
      <c r="CA6" s="35">
        <v>73</v>
      </c>
      <c r="CB6" s="32" t="s">
        <v>1124</v>
      </c>
      <c r="CC6" s="32" t="s">
        <v>1124</v>
      </c>
      <c r="CD6" s="32" t="s">
        <v>1124</v>
      </c>
      <c r="CE6" s="32" t="s">
        <v>1124</v>
      </c>
    </row>
    <row r="7" spans="1:83" x14ac:dyDescent="0.3">
      <c r="A7" s="1">
        <v>4</v>
      </c>
      <c r="B7" s="1" t="s">
        <v>3</v>
      </c>
      <c r="C7" s="1" t="s">
        <v>48</v>
      </c>
      <c r="D7" s="1" t="s">
        <v>48</v>
      </c>
      <c r="E7" s="1" t="s">
        <v>48</v>
      </c>
      <c r="F7" s="1" t="s">
        <v>48</v>
      </c>
      <c r="G7" s="1" t="s">
        <v>48</v>
      </c>
      <c r="H7" s="1" t="s">
        <v>48</v>
      </c>
      <c r="I7" s="1" t="s">
        <v>48</v>
      </c>
      <c r="J7" s="1" t="s">
        <v>48</v>
      </c>
      <c r="K7" s="1" t="s">
        <v>221</v>
      </c>
      <c r="L7" s="1" t="s">
        <v>48</v>
      </c>
      <c r="M7" s="1" t="s">
        <v>48</v>
      </c>
      <c r="N7" s="1" t="s">
        <v>48</v>
      </c>
      <c r="O7" s="1" t="s">
        <v>48</v>
      </c>
      <c r="P7" s="1" t="s">
        <v>48</v>
      </c>
      <c r="Q7" s="1" t="s">
        <v>48</v>
      </c>
      <c r="R7" s="1" t="s">
        <v>48</v>
      </c>
      <c r="S7" s="1" t="s">
        <v>48</v>
      </c>
      <c r="T7" s="1" t="s">
        <v>343</v>
      </c>
      <c r="U7" s="1" t="s">
        <v>48</v>
      </c>
      <c r="V7" s="1" t="s">
        <v>48</v>
      </c>
      <c r="W7" s="1" t="s">
        <v>48</v>
      </c>
      <c r="X7" s="1" t="s">
        <v>221</v>
      </c>
      <c r="Y7" s="1" t="s">
        <v>48</v>
      </c>
      <c r="Z7" s="1" t="s">
        <v>48</v>
      </c>
      <c r="AA7" s="1" t="s">
        <v>48</v>
      </c>
      <c r="AB7" s="1" t="s">
        <v>48</v>
      </c>
      <c r="AC7" s="1" t="s">
        <v>221</v>
      </c>
      <c r="AD7" s="1" t="s">
        <v>48</v>
      </c>
      <c r="AE7" s="1" t="s">
        <v>48</v>
      </c>
      <c r="AF7" s="1" t="s">
        <v>48</v>
      </c>
      <c r="AG7" s="1" t="s">
        <v>48</v>
      </c>
      <c r="AH7" s="1" t="s">
        <v>48</v>
      </c>
      <c r="AI7" s="1" t="s">
        <v>48</v>
      </c>
      <c r="AJ7" s="1" t="s">
        <v>221</v>
      </c>
      <c r="AK7" s="6" t="s">
        <v>48</v>
      </c>
      <c r="AL7" s="6" t="s">
        <v>221</v>
      </c>
      <c r="AM7" s="6" t="s">
        <v>48</v>
      </c>
      <c r="AN7" s="6" t="s">
        <v>48</v>
      </c>
      <c r="AO7" s="6" t="s">
        <v>48</v>
      </c>
      <c r="AP7" s="6" t="s">
        <v>48</v>
      </c>
      <c r="AQ7" s="6" t="s">
        <v>48</v>
      </c>
      <c r="AR7" s="6" t="s">
        <v>48</v>
      </c>
      <c r="AS7" s="6" t="s">
        <v>48</v>
      </c>
      <c r="AT7" s="6" t="s">
        <v>48</v>
      </c>
      <c r="AU7" s="6" t="s">
        <v>221</v>
      </c>
      <c r="AV7" s="6" t="s">
        <v>48</v>
      </c>
      <c r="AW7" s="6" t="s">
        <v>48</v>
      </c>
      <c r="AX7" s="6" t="s">
        <v>48</v>
      </c>
      <c r="AY7" s="6" t="s">
        <v>48</v>
      </c>
      <c r="AZ7" s="6" t="s">
        <v>48</v>
      </c>
      <c r="BA7" s="6" t="s">
        <v>48</v>
      </c>
      <c r="BB7" s="6" t="s">
        <v>48</v>
      </c>
      <c r="BC7" s="6" t="s">
        <v>48</v>
      </c>
      <c r="BD7" s="6" t="s">
        <v>48</v>
      </c>
      <c r="BE7" s="6" t="s">
        <v>48</v>
      </c>
      <c r="BF7" s="6" t="s">
        <v>48</v>
      </c>
      <c r="BG7" s="6" t="s">
        <v>221</v>
      </c>
      <c r="BH7" s="6" t="s">
        <v>48</v>
      </c>
      <c r="BI7" s="6" t="s">
        <v>48</v>
      </c>
      <c r="BJ7" s="6" t="s">
        <v>48</v>
      </c>
      <c r="BK7" s="6" t="s">
        <v>48</v>
      </c>
      <c r="BL7" s="6" t="s">
        <v>48</v>
      </c>
      <c r="BM7" s="6" t="s">
        <v>221</v>
      </c>
      <c r="BN7" s="6" t="s">
        <v>48</v>
      </c>
      <c r="BO7" s="6" t="s">
        <v>48</v>
      </c>
      <c r="BP7" s="6" t="s">
        <v>48</v>
      </c>
      <c r="BQ7" s="6" t="s">
        <v>48</v>
      </c>
      <c r="BR7" s="6" t="s">
        <v>48</v>
      </c>
      <c r="BS7" s="6" t="s">
        <v>221</v>
      </c>
      <c r="BT7" s="6" t="s">
        <v>221</v>
      </c>
      <c r="BU7" s="6" t="s">
        <v>48</v>
      </c>
      <c r="BV7" s="6" t="s">
        <v>48</v>
      </c>
      <c r="BW7" s="6" t="s">
        <v>48</v>
      </c>
      <c r="BX7" s="6" t="s">
        <v>48</v>
      </c>
      <c r="BY7" s="6" t="s">
        <v>48</v>
      </c>
      <c r="BZ7" s="6" t="s">
        <v>221</v>
      </c>
      <c r="CA7" s="6" t="s">
        <v>48</v>
      </c>
      <c r="CB7" s="6" t="s">
        <v>48</v>
      </c>
      <c r="CC7" s="6" t="s">
        <v>48</v>
      </c>
      <c r="CD7" s="6" t="s">
        <v>48</v>
      </c>
      <c r="CE7" s="6" t="s">
        <v>48</v>
      </c>
    </row>
    <row r="8" spans="1:83" s="32" customFormat="1" x14ac:dyDescent="0.3">
      <c r="D8" s="32" t="s">
        <v>1125</v>
      </c>
      <c r="E8" s="32" t="s">
        <v>1125</v>
      </c>
      <c r="F8" s="32" t="s">
        <v>1125</v>
      </c>
      <c r="G8" s="32" t="s">
        <v>1125</v>
      </c>
      <c r="H8" s="32" t="s">
        <v>1125</v>
      </c>
      <c r="I8" s="32" t="s">
        <v>1125</v>
      </c>
      <c r="J8" s="32" t="s">
        <v>1125</v>
      </c>
      <c r="K8" s="36" t="s">
        <v>221</v>
      </c>
      <c r="L8" s="32" t="s">
        <v>1125</v>
      </c>
      <c r="M8" s="32" t="s">
        <v>1125</v>
      </c>
      <c r="N8" s="32" t="s">
        <v>1125</v>
      </c>
      <c r="O8" s="32" t="s">
        <v>1125</v>
      </c>
      <c r="P8" s="32" t="s">
        <v>1125</v>
      </c>
      <c r="Q8" s="32" t="s">
        <v>1125</v>
      </c>
      <c r="R8" s="32" t="s">
        <v>1125</v>
      </c>
      <c r="S8" s="32" t="s">
        <v>1125</v>
      </c>
      <c r="U8" s="32" t="s">
        <v>1125</v>
      </c>
      <c r="V8" s="32" t="s">
        <v>1125</v>
      </c>
      <c r="W8" s="32" t="s">
        <v>1125</v>
      </c>
      <c r="X8" s="36" t="s">
        <v>221</v>
      </c>
      <c r="Y8" s="32" t="s">
        <v>1125</v>
      </c>
      <c r="Z8" s="32" t="s">
        <v>1125</v>
      </c>
      <c r="AA8" s="32" t="s">
        <v>1125</v>
      </c>
      <c r="AB8" s="32" t="s">
        <v>1125</v>
      </c>
      <c r="AC8" s="36" t="s">
        <v>221</v>
      </c>
      <c r="AD8" s="32" t="s">
        <v>1125</v>
      </c>
      <c r="AE8" s="32" t="s">
        <v>1125</v>
      </c>
      <c r="AF8" s="32" t="s">
        <v>1125</v>
      </c>
      <c r="AG8" s="32" t="s">
        <v>1125</v>
      </c>
      <c r="AH8" s="32" t="s">
        <v>1125</v>
      </c>
      <c r="AI8" s="32" t="s">
        <v>1125</v>
      </c>
      <c r="AJ8" s="36" t="s">
        <v>221</v>
      </c>
      <c r="AK8" s="32" t="s">
        <v>1125</v>
      </c>
      <c r="AL8" s="36" t="s">
        <v>221</v>
      </c>
      <c r="AM8" s="32" t="s">
        <v>1125</v>
      </c>
      <c r="AN8" s="32" t="s">
        <v>1125</v>
      </c>
      <c r="AO8" s="32" t="s">
        <v>1125</v>
      </c>
      <c r="AP8" s="32" t="s">
        <v>1125</v>
      </c>
      <c r="AQ8" s="32" t="s">
        <v>1125</v>
      </c>
      <c r="AR8" s="32" t="s">
        <v>1125</v>
      </c>
      <c r="AS8" s="32" t="s">
        <v>1125</v>
      </c>
      <c r="AT8" s="32" t="s">
        <v>1125</v>
      </c>
      <c r="AU8" s="36" t="s">
        <v>221</v>
      </c>
      <c r="AV8" s="32" t="s">
        <v>1125</v>
      </c>
      <c r="AW8" s="32" t="s">
        <v>1125</v>
      </c>
      <c r="AX8" s="32" t="s">
        <v>1125</v>
      </c>
      <c r="AY8" s="32" t="s">
        <v>1125</v>
      </c>
      <c r="AZ8" s="32" t="s">
        <v>1125</v>
      </c>
      <c r="BA8" s="32" t="s">
        <v>1125</v>
      </c>
      <c r="BB8" s="32" t="s">
        <v>1125</v>
      </c>
      <c r="BC8" s="32" t="s">
        <v>1125</v>
      </c>
      <c r="BD8" s="32" t="s">
        <v>1125</v>
      </c>
      <c r="BE8" s="32" t="s">
        <v>1125</v>
      </c>
      <c r="BF8" s="32" t="s">
        <v>1125</v>
      </c>
      <c r="BG8" s="36" t="s">
        <v>221</v>
      </c>
      <c r="BH8" s="32" t="s">
        <v>1125</v>
      </c>
      <c r="BI8" s="32" t="s">
        <v>1125</v>
      </c>
      <c r="BJ8" s="32" t="s">
        <v>1125</v>
      </c>
      <c r="BK8" s="32" t="s">
        <v>1125</v>
      </c>
      <c r="BL8" s="32" t="s">
        <v>1125</v>
      </c>
      <c r="BM8" s="36" t="s">
        <v>221</v>
      </c>
      <c r="BN8" s="32" t="s">
        <v>1125</v>
      </c>
      <c r="BO8" s="32" t="s">
        <v>1125</v>
      </c>
      <c r="BP8" s="32" t="s">
        <v>1125</v>
      </c>
      <c r="BQ8" s="32" t="s">
        <v>1125</v>
      </c>
      <c r="BR8" s="32" t="s">
        <v>1125</v>
      </c>
      <c r="BS8" s="36" t="s">
        <v>221</v>
      </c>
      <c r="BT8" s="36" t="s">
        <v>221</v>
      </c>
      <c r="BU8" s="32" t="s">
        <v>1125</v>
      </c>
      <c r="BV8" s="32" t="s">
        <v>1125</v>
      </c>
      <c r="BW8" s="32" t="s">
        <v>1125</v>
      </c>
      <c r="BX8" s="32" t="s">
        <v>1125</v>
      </c>
      <c r="BY8" s="32" t="s">
        <v>1125</v>
      </c>
      <c r="BZ8" s="36" t="s">
        <v>221</v>
      </c>
      <c r="CA8" s="32" t="s">
        <v>1125</v>
      </c>
      <c r="CB8" s="32" t="s">
        <v>1125</v>
      </c>
      <c r="CC8" s="32" t="s">
        <v>1125</v>
      </c>
      <c r="CD8" s="32" t="s">
        <v>1125</v>
      </c>
      <c r="CE8" s="32" t="s">
        <v>1125</v>
      </c>
    </row>
    <row r="9" spans="1:83" x14ac:dyDescent="0.3">
      <c r="A9" s="1">
        <v>5</v>
      </c>
      <c r="B9" s="1" t="s">
        <v>4</v>
      </c>
      <c r="C9" s="1" t="s">
        <v>49</v>
      </c>
      <c r="D9" s="1" t="s">
        <v>81</v>
      </c>
      <c r="E9" s="1" t="s">
        <v>49</v>
      </c>
      <c r="F9" s="1" t="s">
        <v>81</v>
      </c>
      <c r="G9" s="1" t="s">
        <v>148</v>
      </c>
      <c r="H9" s="1" t="s">
        <v>81</v>
      </c>
      <c r="I9" s="1" t="s">
        <v>148</v>
      </c>
      <c r="J9" s="1" t="s">
        <v>49</v>
      </c>
      <c r="K9" s="1" t="s">
        <v>222</v>
      </c>
      <c r="L9" s="1" t="s">
        <v>49</v>
      </c>
      <c r="M9" s="1" t="s">
        <v>81</v>
      </c>
      <c r="N9" s="1" t="s">
        <v>148</v>
      </c>
      <c r="O9" s="1" t="s">
        <v>49</v>
      </c>
      <c r="P9" s="1" t="s">
        <v>49</v>
      </c>
      <c r="Q9" s="1" t="s">
        <v>49</v>
      </c>
      <c r="R9" s="1" t="s">
        <v>81</v>
      </c>
      <c r="S9" s="1" t="s">
        <v>81</v>
      </c>
      <c r="T9" s="1" t="s">
        <v>81</v>
      </c>
      <c r="U9" s="1" t="s">
        <v>49</v>
      </c>
      <c r="V9" s="1" t="s">
        <v>81</v>
      </c>
      <c r="W9" s="1" t="s">
        <v>81</v>
      </c>
      <c r="X9" s="1" t="s">
        <v>222</v>
      </c>
      <c r="Y9" s="1" t="s">
        <v>81</v>
      </c>
      <c r="Z9" s="1" t="s">
        <v>81</v>
      </c>
      <c r="AA9" s="1" t="s">
        <v>81</v>
      </c>
      <c r="AB9" s="1" t="s">
        <v>81</v>
      </c>
      <c r="AC9" s="1" t="s">
        <v>440</v>
      </c>
      <c r="AD9" s="1" t="s">
        <v>49</v>
      </c>
      <c r="AE9" s="1" t="s">
        <v>81</v>
      </c>
      <c r="AF9" s="1" t="s">
        <v>81</v>
      </c>
      <c r="AG9" s="1" t="s">
        <v>49</v>
      </c>
      <c r="AH9" s="1" t="s">
        <v>49</v>
      </c>
      <c r="AI9" s="1" t="s">
        <v>148</v>
      </c>
      <c r="AJ9" s="1" t="s">
        <v>148</v>
      </c>
      <c r="AK9" s="6" t="s">
        <v>81</v>
      </c>
      <c r="AL9" s="6" t="s">
        <v>550</v>
      </c>
      <c r="AM9" s="6" t="s">
        <v>49</v>
      </c>
      <c r="AN9" s="6" t="s">
        <v>49</v>
      </c>
      <c r="AO9" s="6" t="s">
        <v>952</v>
      </c>
      <c r="AP9" s="6" t="s">
        <v>49</v>
      </c>
      <c r="AQ9" s="6" t="s">
        <v>683</v>
      </c>
      <c r="AR9" s="6" t="s">
        <v>49</v>
      </c>
      <c r="AS9" s="6" t="s">
        <v>81</v>
      </c>
      <c r="AT9" s="6" t="s">
        <v>81</v>
      </c>
      <c r="AU9" s="6" t="s">
        <v>964</v>
      </c>
      <c r="AV9" s="6" t="s">
        <v>81</v>
      </c>
      <c r="AW9" s="6" t="s">
        <v>952</v>
      </c>
      <c r="AX9" s="6" t="s">
        <v>81</v>
      </c>
      <c r="AY9" s="6" t="s">
        <v>49</v>
      </c>
      <c r="AZ9" s="6" t="s">
        <v>81</v>
      </c>
      <c r="BA9" s="6" t="s">
        <v>49</v>
      </c>
      <c r="BB9" s="6" t="s">
        <v>952</v>
      </c>
      <c r="BC9" s="6" t="s">
        <v>81</v>
      </c>
      <c r="BD9" s="6" t="s">
        <v>81</v>
      </c>
      <c r="BE9" s="6" t="s">
        <v>49</v>
      </c>
      <c r="BF9" s="6" t="s">
        <v>440</v>
      </c>
      <c r="BG9" s="6" t="s">
        <v>550</v>
      </c>
      <c r="BH9" s="6" t="s">
        <v>81</v>
      </c>
      <c r="BI9" s="6" t="s">
        <v>81</v>
      </c>
      <c r="BJ9" s="6" t="s">
        <v>81</v>
      </c>
      <c r="BK9" s="6" t="s">
        <v>81</v>
      </c>
      <c r="BL9" s="6" t="s">
        <v>49</v>
      </c>
      <c r="BM9" s="6" t="s">
        <v>49</v>
      </c>
      <c r="BN9" s="6" t="s">
        <v>81</v>
      </c>
      <c r="BO9" s="6" t="s">
        <v>49</v>
      </c>
      <c r="BP9" s="6" t="s">
        <v>49</v>
      </c>
      <c r="BQ9" s="6" t="s">
        <v>81</v>
      </c>
      <c r="BR9" s="6" t="s">
        <v>81</v>
      </c>
      <c r="BS9" s="6" t="s">
        <v>550</v>
      </c>
      <c r="BT9" s="6" t="s">
        <v>222</v>
      </c>
      <c r="BU9" s="6" t="s">
        <v>81</v>
      </c>
      <c r="BV9" s="6" t="s">
        <v>81</v>
      </c>
      <c r="BW9" s="6" t="s">
        <v>49</v>
      </c>
      <c r="BX9" s="6" t="s">
        <v>440</v>
      </c>
      <c r="BY9" s="6" t="s">
        <v>81</v>
      </c>
      <c r="BZ9" s="6" t="s">
        <v>550</v>
      </c>
      <c r="CA9" s="6" t="s">
        <v>81</v>
      </c>
      <c r="CB9" s="6" t="s">
        <v>49</v>
      </c>
      <c r="CC9" s="6" t="s">
        <v>81</v>
      </c>
      <c r="CD9" s="6" t="s">
        <v>683</v>
      </c>
      <c r="CE9" s="6" t="s">
        <v>440</v>
      </c>
    </row>
    <row r="10" spans="1:83" x14ac:dyDescent="0.3">
      <c r="A10" s="1">
        <v>6</v>
      </c>
      <c r="B10" s="1" t="s">
        <v>5</v>
      </c>
      <c r="C10" s="1" t="s">
        <v>50</v>
      </c>
      <c r="D10" s="1" t="s">
        <v>50</v>
      </c>
      <c r="E10" s="1" t="s">
        <v>105</v>
      </c>
      <c r="F10" s="1" t="s">
        <v>105</v>
      </c>
      <c r="G10" s="1" t="s">
        <v>149</v>
      </c>
      <c r="H10" s="1" t="s">
        <v>105</v>
      </c>
      <c r="I10" s="1" t="s">
        <v>105</v>
      </c>
      <c r="J10" s="1" t="s">
        <v>105</v>
      </c>
      <c r="K10" s="1" t="s">
        <v>105</v>
      </c>
      <c r="L10" s="1" t="s">
        <v>105</v>
      </c>
      <c r="M10" s="1" t="s">
        <v>105</v>
      </c>
      <c r="N10" s="1" t="s">
        <v>374</v>
      </c>
      <c r="O10" s="1" t="s">
        <v>50</v>
      </c>
      <c r="P10" s="1" t="s">
        <v>105</v>
      </c>
      <c r="Q10" s="1" t="s">
        <v>105</v>
      </c>
      <c r="R10" s="1" t="s">
        <v>50</v>
      </c>
      <c r="S10" s="1" t="s">
        <v>105</v>
      </c>
      <c r="T10" s="1" t="s">
        <v>105</v>
      </c>
      <c r="U10" s="1" t="s">
        <v>105</v>
      </c>
      <c r="V10" s="1" t="s">
        <v>50</v>
      </c>
      <c r="W10" s="1" t="s">
        <v>374</v>
      </c>
      <c r="X10" s="1" t="s">
        <v>105</v>
      </c>
      <c r="Y10" s="1" t="s">
        <v>105</v>
      </c>
      <c r="Z10" s="1" t="s">
        <v>105</v>
      </c>
      <c r="AA10" s="1" t="s">
        <v>105</v>
      </c>
      <c r="AB10" s="1" t="s">
        <v>50</v>
      </c>
      <c r="AC10" s="1" t="s">
        <v>105</v>
      </c>
      <c r="AD10" s="1" t="s">
        <v>105</v>
      </c>
      <c r="AE10" s="1" t="s">
        <v>105</v>
      </c>
      <c r="AF10" s="1" t="s">
        <v>105</v>
      </c>
      <c r="AG10" s="1" t="s">
        <v>105</v>
      </c>
      <c r="AH10" s="1" t="s">
        <v>105</v>
      </c>
      <c r="AI10" s="1" t="s">
        <v>374</v>
      </c>
      <c r="AJ10" s="1" t="s">
        <v>374</v>
      </c>
      <c r="AK10" s="6" t="s">
        <v>105</v>
      </c>
      <c r="AL10" s="6" t="s">
        <v>849</v>
      </c>
      <c r="AM10" s="6" t="s">
        <v>105</v>
      </c>
      <c r="AN10" s="6" t="s">
        <v>105</v>
      </c>
      <c r="AO10" s="6" t="s">
        <v>105</v>
      </c>
      <c r="AP10" s="6" t="s">
        <v>105</v>
      </c>
      <c r="AQ10" s="6" t="s">
        <v>105</v>
      </c>
      <c r="AR10" s="6" t="s">
        <v>105</v>
      </c>
      <c r="AS10" s="6" t="s">
        <v>50</v>
      </c>
      <c r="AT10" s="6" t="s">
        <v>105</v>
      </c>
      <c r="AU10" s="6" t="s">
        <v>105</v>
      </c>
      <c r="AV10" s="6" t="s">
        <v>849</v>
      </c>
      <c r="AW10" s="6" t="s">
        <v>374</v>
      </c>
      <c r="AX10" s="6" t="s">
        <v>105</v>
      </c>
      <c r="AY10" s="6" t="s">
        <v>50</v>
      </c>
      <c r="AZ10" s="6" t="s">
        <v>50</v>
      </c>
      <c r="BA10" s="6" t="s">
        <v>105</v>
      </c>
      <c r="BB10" s="6" t="s">
        <v>105</v>
      </c>
      <c r="BC10" s="6" t="s">
        <v>105</v>
      </c>
      <c r="BD10" s="6" t="s">
        <v>105</v>
      </c>
      <c r="BE10" s="6" t="s">
        <v>105</v>
      </c>
      <c r="BF10" s="6" t="s">
        <v>105</v>
      </c>
      <c r="BG10" s="6" t="s">
        <v>980</v>
      </c>
      <c r="BH10" s="6" t="s">
        <v>374</v>
      </c>
      <c r="BI10" s="6" t="s">
        <v>105</v>
      </c>
      <c r="BJ10" s="6" t="s">
        <v>105</v>
      </c>
      <c r="BK10" s="6" t="s">
        <v>105</v>
      </c>
      <c r="BL10" s="6" t="s">
        <v>374</v>
      </c>
      <c r="BM10" s="6" t="s">
        <v>105</v>
      </c>
      <c r="BN10" s="6" t="s">
        <v>105</v>
      </c>
      <c r="BO10" s="6" t="s">
        <v>105</v>
      </c>
      <c r="BP10" s="6" t="s">
        <v>105</v>
      </c>
      <c r="BQ10" s="6" t="s">
        <v>105</v>
      </c>
      <c r="BR10" s="6" t="s">
        <v>50</v>
      </c>
      <c r="BS10" s="6" t="s">
        <v>105</v>
      </c>
      <c r="BT10" s="6" t="s">
        <v>105</v>
      </c>
      <c r="BU10" s="6" t="s">
        <v>806</v>
      </c>
      <c r="BV10" s="6" t="s">
        <v>374</v>
      </c>
      <c r="BW10" s="6" t="s">
        <v>374</v>
      </c>
      <c r="BX10" s="6" t="s">
        <v>105</v>
      </c>
      <c r="BY10" s="6" t="s">
        <v>105</v>
      </c>
      <c r="BZ10" s="6" t="s">
        <v>374</v>
      </c>
      <c r="CA10" s="6" t="s">
        <v>105</v>
      </c>
      <c r="CB10" s="6" t="s">
        <v>105</v>
      </c>
      <c r="CC10" s="6" t="s">
        <v>105</v>
      </c>
      <c r="CD10" s="6" t="s">
        <v>374</v>
      </c>
      <c r="CE10" s="6" t="s">
        <v>105</v>
      </c>
    </row>
    <row r="11" spans="1:83" x14ac:dyDescent="0.3">
      <c r="A11" s="1">
        <v>7</v>
      </c>
      <c r="B11" s="1" t="s">
        <v>6</v>
      </c>
      <c r="C11" s="1" t="s">
        <v>51</v>
      </c>
      <c r="D11" s="1" t="s">
        <v>106</v>
      </c>
      <c r="E11" s="1" t="s">
        <v>106</v>
      </c>
      <c r="F11" s="1" t="s">
        <v>130</v>
      </c>
      <c r="G11" s="1" t="s">
        <v>106</v>
      </c>
      <c r="H11" s="1" t="s">
        <v>167</v>
      </c>
      <c r="I11" s="1" t="s">
        <v>51</v>
      </c>
      <c r="J11" s="1" t="s">
        <v>51</v>
      </c>
      <c r="K11" s="1" t="s">
        <v>223</v>
      </c>
      <c r="L11" s="1" t="s">
        <v>223</v>
      </c>
      <c r="M11" s="1" t="s">
        <v>251</v>
      </c>
      <c r="N11" s="1" t="s">
        <v>51</v>
      </c>
      <c r="O11" s="1" t="s">
        <v>51</v>
      </c>
      <c r="P11" s="1" t="s">
        <v>51</v>
      </c>
      <c r="Q11" s="1" t="s">
        <v>51</v>
      </c>
      <c r="R11" s="1" t="s">
        <v>51</v>
      </c>
      <c r="S11" s="1" t="s">
        <v>51</v>
      </c>
      <c r="T11" s="1" t="s">
        <v>330</v>
      </c>
      <c r="U11" s="1" t="s">
        <v>353</v>
      </c>
      <c r="V11" s="1" t="s">
        <v>375</v>
      </c>
      <c r="W11" s="1" t="s">
        <v>375</v>
      </c>
      <c r="X11" s="1" t="s">
        <v>375</v>
      </c>
      <c r="Y11" s="1" t="s">
        <v>375</v>
      </c>
      <c r="Z11" s="1" t="s">
        <v>375</v>
      </c>
      <c r="AA11" s="1" t="s">
        <v>375</v>
      </c>
      <c r="AB11" s="1" t="s">
        <v>375</v>
      </c>
      <c r="AC11" s="1" t="s">
        <v>375</v>
      </c>
      <c r="AD11" s="1" t="s">
        <v>375</v>
      </c>
      <c r="AE11" s="1" t="s">
        <v>375</v>
      </c>
      <c r="AF11" s="1" t="s">
        <v>475</v>
      </c>
      <c r="AG11" s="1" t="s">
        <v>475</v>
      </c>
      <c r="AH11" s="1" t="s">
        <v>475</v>
      </c>
      <c r="AI11" s="1" t="s">
        <v>475</v>
      </c>
      <c r="AJ11" s="1" t="s">
        <v>475</v>
      </c>
      <c r="AK11" s="6" t="s">
        <v>950</v>
      </c>
      <c r="AL11" s="6" t="s">
        <v>851</v>
      </c>
      <c r="AM11" s="6" t="s">
        <v>258</v>
      </c>
      <c r="AN11" s="6" t="s">
        <v>1072</v>
      </c>
      <c r="AO11" s="6" t="s">
        <v>53</v>
      </c>
      <c r="AP11" s="6" t="s">
        <v>955</v>
      </c>
      <c r="AQ11" s="6" t="s">
        <v>955</v>
      </c>
      <c r="AR11" s="6" t="s">
        <v>955</v>
      </c>
      <c r="AS11" s="6" t="s">
        <v>955</v>
      </c>
      <c r="AT11" s="6" t="s">
        <v>967</v>
      </c>
      <c r="AU11" s="6" t="s">
        <v>967</v>
      </c>
      <c r="AV11" s="6" t="s">
        <v>967</v>
      </c>
      <c r="AW11" s="6" t="s">
        <v>967</v>
      </c>
      <c r="AX11" s="6" t="s">
        <v>967</v>
      </c>
      <c r="AY11" s="6" t="s">
        <v>1072</v>
      </c>
      <c r="AZ11" s="6" t="s">
        <v>971</v>
      </c>
      <c r="BA11" s="6" t="s">
        <v>971</v>
      </c>
      <c r="BB11" s="6" t="s">
        <v>971</v>
      </c>
      <c r="BC11" s="6" t="s">
        <v>971</v>
      </c>
      <c r="BD11" s="6" t="s">
        <v>971</v>
      </c>
      <c r="BE11" s="6" t="s">
        <v>971</v>
      </c>
      <c r="BF11" s="6" t="s">
        <v>971</v>
      </c>
      <c r="BG11" s="6" t="s">
        <v>971</v>
      </c>
      <c r="BH11" s="6" t="s">
        <v>595</v>
      </c>
      <c r="BI11" s="6" t="s">
        <v>595</v>
      </c>
      <c r="BJ11" s="6" t="s">
        <v>649</v>
      </c>
      <c r="BK11" s="6" t="s">
        <v>663</v>
      </c>
      <c r="BL11" s="6" t="s">
        <v>698</v>
      </c>
      <c r="BM11" s="6" t="s">
        <v>711</v>
      </c>
      <c r="BN11" s="6" t="s">
        <v>725</v>
      </c>
      <c r="BO11" s="6" t="s">
        <v>744</v>
      </c>
      <c r="BP11" s="6" t="s">
        <v>744</v>
      </c>
      <c r="BQ11" s="6" t="s">
        <v>762</v>
      </c>
      <c r="BR11" s="10" t="s">
        <v>604</v>
      </c>
      <c r="BS11" s="6" t="s">
        <v>542</v>
      </c>
      <c r="BT11" s="6" t="s">
        <v>793</v>
      </c>
      <c r="BU11" s="6" t="s">
        <v>542</v>
      </c>
      <c r="BV11" s="6" t="s">
        <v>542</v>
      </c>
      <c r="BW11" s="6" t="s">
        <v>542</v>
      </c>
      <c r="BX11" s="6" t="s">
        <v>570</v>
      </c>
      <c r="BY11" s="6" t="s">
        <v>542</v>
      </c>
      <c r="BZ11" s="6" t="s">
        <v>542</v>
      </c>
      <c r="CA11" s="6" t="s">
        <v>542</v>
      </c>
      <c r="CB11" s="6" t="s">
        <v>618</v>
      </c>
      <c r="CC11" s="6" t="s">
        <v>632</v>
      </c>
      <c r="CD11" s="6" t="s">
        <v>258</v>
      </c>
      <c r="CE11" s="6" t="s">
        <v>258</v>
      </c>
    </row>
    <row r="12" spans="1:83" x14ac:dyDescent="0.3">
      <c r="A12" s="1">
        <v>8</v>
      </c>
      <c r="B12" s="1" t="s">
        <v>7</v>
      </c>
      <c r="C12" s="1" t="s">
        <v>52</v>
      </c>
      <c r="D12" s="1" t="s">
        <v>82</v>
      </c>
      <c r="E12" s="1" t="s">
        <v>107</v>
      </c>
      <c r="F12" s="1" t="s">
        <v>131</v>
      </c>
      <c r="G12" s="1" t="s">
        <v>150</v>
      </c>
      <c r="H12" s="1" t="s">
        <v>168</v>
      </c>
      <c r="I12" s="1" t="s">
        <v>186</v>
      </c>
      <c r="J12" s="1" t="s">
        <v>205</v>
      </c>
      <c r="K12" s="1" t="s">
        <v>224</v>
      </c>
      <c r="L12" s="1" t="s">
        <v>239</v>
      </c>
      <c r="M12" s="1" t="s">
        <v>239</v>
      </c>
      <c r="N12" s="1" t="s">
        <v>266</v>
      </c>
      <c r="O12" s="1" t="s">
        <v>266</v>
      </c>
      <c r="P12" s="1" t="s">
        <v>266</v>
      </c>
      <c r="Q12" s="1" t="s">
        <v>266</v>
      </c>
      <c r="R12" s="1" t="s">
        <v>266</v>
      </c>
      <c r="S12" s="1" t="s">
        <v>330</v>
      </c>
      <c r="T12" s="1" t="s">
        <v>330</v>
      </c>
      <c r="U12" s="1" t="s">
        <v>330</v>
      </c>
      <c r="V12" s="1" t="s">
        <v>362</v>
      </c>
      <c r="W12" s="1" t="s">
        <v>376</v>
      </c>
      <c r="X12" s="1" t="s">
        <v>391</v>
      </c>
      <c r="Y12" s="1" t="s">
        <v>402</v>
      </c>
      <c r="Z12" s="1" t="s">
        <v>391</v>
      </c>
      <c r="AA12" s="1" t="s">
        <v>418</v>
      </c>
      <c r="AB12" s="1" t="s">
        <v>428</v>
      </c>
      <c r="AC12" s="1" t="s">
        <v>402</v>
      </c>
      <c r="AD12" s="1" t="s">
        <v>402</v>
      </c>
      <c r="AE12" s="1" t="s">
        <v>418</v>
      </c>
      <c r="AF12" s="1" t="s">
        <v>476</v>
      </c>
      <c r="AG12" s="1" t="s">
        <v>428</v>
      </c>
      <c r="AH12" s="1" t="s">
        <v>475</v>
      </c>
      <c r="AI12" s="1" t="s">
        <v>511</v>
      </c>
      <c r="AJ12" s="1" t="s">
        <v>418</v>
      </c>
      <c r="AK12" s="6" t="s">
        <v>604</v>
      </c>
      <c r="AL12" s="6" t="s">
        <v>850</v>
      </c>
      <c r="AM12" s="6" t="s">
        <v>946</v>
      </c>
      <c r="AN12" s="6" t="s">
        <v>948</v>
      </c>
      <c r="AO12" s="6" t="s">
        <v>953</v>
      </c>
      <c r="AP12" s="6" t="s">
        <v>956</v>
      </c>
      <c r="AQ12" s="6" t="s">
        <v>958</v>
      </c>
      <c r="AR12" s="6" t="s">
        <v>960</v>
      </c>
      <c r="AS12" s="6" t="s">
        <v>428</v>
      </c>
      <c r="AT12" s="6" t="s">
        <v>699</v>
      </c>
      <c r="AU12" s="6" t="s">
        <v>699</v>
      </c>
      <c r="AV12" s="6" t="s">
        <v>966</v>
      </c>
      <c r="AW12" s="6" t="s">
        <v>969</v>
      </c>
      <c r="AX12" s="6" t="s">
        <v>699</v>
      </c>
      <c r="AY12" s="6" t="s">
        <v>970</v>
      </c>
      <c r="AZ12" s="6" t="s">
        <v>971</v>
      </c>
      <c r="BA12" s="6" t="s">
        <v>972</v>
      </c>
      <c r="BB12" s="6" t="s">
        <v>974</v>
      </c>
      <c r="BC12" s="6" t="s">
        <v>976</v>
      </c>
      <c r="BD12" s="6" t="s">
        <v>978</v>
      </c>
      <c r="BE12" s="6" t="s">
        <v>604</v>
      </c>
      <c r="BF12" s="6" t="s">
        <v>971</v>
      </c>
      <c r="BG12" s="6" t="s">
        <v>876</v>
      </c>
      <c r="BH12" s="10" t="s">
        <v>604</v>
      </c>
      <c r="BI12" s="10" t="s">
        <v>604</v>
      </c>
      <c r="BJ12" s="6" t="s">
        <v>650</v>
      </c>
      <c r="BK12" s="6" t="s">
        <v>662</v>
      </c>
      <c r="BL12" s="6" t="s">
        <v>699</v>
      </c>
      <c r="BM12" s="10" t="s">
        <v>604</v>
      </c>
      <c r="BN12" s="10" t="s">
        <v>604</v>
      </c>
      <c r="BO12" s="6" t="s">
        <v>745</v>
      </c>
      <c r="BP12" s="6" t="s">
        <v>751</v>
      </c>
      <c r="BQ12" s="6" t="s">
        <v>763</v>
      </c>
      <c r="BR12" s="6" t="s">
        <v>773</v>
      </c>
      <c r="BS12" s="6" t="s">
        <v>551</v>
      </c>
      <c r="BT12" s="6" t="s">
        <v>224</v>
      </c>
      <c r="BU12" s="6" t="s">
        <v>551</v>
      </c>
      <c r="BV12" s="6" t="s">
        <v>551</v>
      </c>
      <c r="BW12" s="6" t="s">
        <v>585</v>
      </c>
      <c r="BX12" s="6" t="s">
        <v>418</v>
      </c>
      <c r="BY12" s="6" t="s">
        <v>556</v>
      </c>
      <c r="BZ12" s="6" t="s">
        <v>551</v>
      </c>
      <c r="CA12" s="6" t="s">
        <v>543</v>
      </c>
      <c r="CB12" s="6" t="s">
        <v>619</v>
      </c>
      <c r="CC12" s="6" t="s">
        <v>633</v>
      </c>
      <c r="CD12" s="6" t="s">
        <v>676</v>
      </c>
      <c r="CE12" s="6" t="s">
        <v>696</v>
      </c>
    </row>
    <row r="13" spans="1:83" x14ac:dyDescent="0.3">
      <c r="A13" s="1">
        <v>9</v>
      </c>
      <c r="B13" s="1" t="s">
        <v>8</v>
      </c>
      <c r="C13" s="1" t="s">
        <v>53</v>
      </c>
      <c r="D13" s="1" t="s">
        <v>53</v>
      </c>
      <c r="E13" s="1" t="s">
        <v>53</v>
      </c>
      <c r="F13" s="1" t="s">
        <v>53</v>
      </c>
      <c r="G13" s="1" t="s">
        <v>53</v>
      </c>
      <c r="H13" s="1" t="s">
        <v>53</v>
      </c>
      <c r="I13" s="1" t="s">
        <v>53</v>
      </c>
      <c r="J13" s="1" t="s">
        <v>53</v>
      </c>
      <c r="K13" s="1" t="s">
        <v>53</v>
      </c>
      <c r="L13" s="1" t="s">
        <v>240</v>
      </c>
      <c r="M13" s="1" t="s">
        <v>53</v>
      </c>
      <c r="N13" s="1" t="s">
        <v>53</v>
      </c>
      <c r="O13" s="1" t="s">
        <v>53</v>
      </c>
      <c r="P13" s="1" t="s">
        <v>53</v>
      </c>
      <c r="Q13" s="1" t="s">
        <v>53</v>
      </c>
      <c r="R13" s="1" t="s">
        <v>53</v>
      </c>
      <c r="S13" s="1" t="s">
        <v>53</v>
      </c>
      <c r="T13" s="1" t="s">
        <v>53</v>
      </c>
      <c r="U13" s="1" t="s">
        <v>53</v>
      </c>
      <c r="V13" s="1" t="s">
        <v>53</v>
      </c>
      <c r="W13" s="1" t="s">
        <v>53</v>
      </c>
      <c r="X13" s="1" t="s">
        <v>53</v>
      </c>
      <c r="Y13" s="1" t="s">
        <v>53</v>
      </c>
      <c r="Z13" s="1" t="s">
        <v>53</v>
      </c>
      <c r="AA13" s="1" t="s">
        <v>53</v>
      </c>
      <c r="AB13" s="1" t="s">
        <v>53</v>
      </c>
      <c r="AC13" s="1" t="s">
        <v>53</v>
      </c>
      <c r="AD13" s="1" t="s">
        <v>53</v>
      </c>
      <c r="AE13" s="1" t="s">
        <v>53</v>
      </c>
      <c r="AF13" s="1" t="s">
        <v>53</v>
      </c>
      <c r="AG13" s="1" t="s">
        <v>53</v>
      </c>
      <c r="AH13" s="1" t="s">
        <v>53</v>
      </c>
      <c r="AI13" s="1" t="s">
        <v>53</v>
      </c>
      <c r="AJ13" s="1" t="s">
        <v>53</v>
      </c>
      <c r="AK13" s="6" t="s">
        <v>53</v>
      </c>
      <c r="AL13" s="6" t="s">
        <v>53</v>
      </c>
      <c r="AM13" s="6" t="s">
        <v>53</v>
      </c>
      <c r="AN13" s="6" t="s">
        <v>53</v>
      </c>
      <c r="AO13" s="6" t="s">
        <v>53</v>
      </c>
      <c r="AP13" s="6" t="s">
        <v>53</v>
      </c>
      <c r="AQ13" s="6" t="s">
        <v>53</v>
      </c>
      <c r="AR13" s="6" t="s">
        <v>53</v>
      </c>
      <c r="AS13" s="6" t="s">
        <v>53</v>
      </c>
      <c r="AT13" s="6" t="s">
        <v>53</v>
      </c>
      <c r="AU13" s="6" t="s">
        <v>53</v>
      </c>
      <c r="AV13" s="6" t="s">
        <v>53</v>
      </c>
      <c r="AW13" s="6" t="s">
        <v>53</v>
      </c>
      <c r="AX13" s="6" t="s">
        <v>53</v>
      </c>
      <c r="AY13" s="6" t="s">
        <v>53</v>
      </c>
      <c r="AZ13" s="6" t="s">
        <v>53</v>
      </c>
      <c r="BA13" s="6" t="s">
        <v>53</v>
      </c>
      <c r="BB13" s="6" t="s">
        <v>53</v>
      </c>
      <c r="BC13" s="6" t="s">
        <v>53</v>
      </c>
      <c r="BD13" s="6" t="s">
        <v>53</v>
      </c>
      <c r="BE13" s="6" t="s">
        <v>53</v>
      </c>
      <c r="BF13" s="6" t="s">
        <v>53</v>
      </c>
      <c r="BG13" s="6" t="s">
        <v>53</v>
      </c>
      <c r="BH13" s="6" t="s">
        <v>53</v>
      </c>
      <c r="BI13" s="6" t="s">
        <v>53</v>
      </c>
      <c r="BJ13" s="6" t="s">
        <v>53</v>
      </c>
      <c r="BK13" s="6" t="s">
        <v>53</v>
      </c>
      <c r="BL13" s="6" t="s">
        <v>53</v>
      </c>
      <c r="BM13" s="6" t="s">
        <v>53</v>
      </c>
      <c r="BN13" s="6" t="s">
        <v>53</v>
      </c>
      <c r="BO13" s="6" t="s">
        <v>53</v>
      </c>
      <c r="BP13" s="6" t="s">
        <v>53</v>
      </c>
      <c r="BQ13" s="6" t="s">
        <v>53</v>
      </c>
      <c r="BR13" s="6" t="s">
        <v>53</v>
      </c>
      <c r="BS13" s="6" t="s">
        <v>53</v>
      </c>
      <c r="BT13" s="6" t="s">
        <v>53</v>
      </c>
      <c r="BU13" s="6" t="s">
        <v>53</v>
      </c>
      <c r="BV13" s="6" t="s">
        <v>53</v>
      </c>
      <c r="BW13" s="6" t="s">
        <v>53</v>
      </c>
      <c r="BX13" s="6" t="s">
        <v>53</v>
      </c>
      <c r="BY13" s="6" t="s">
        <v>53</v>
      </c>
      <c r="BZ13" s="6" t="s">
        <v>53</v>
      </c>
      <c r="CA13" s="6" t="s">
        <v>53</v>
      </c>
      <c r="CB13" s="10" t="s">
        <v>617</v>
      </c>
      <c r="CC13" s="10" t="s">
        <v>617</v>
      </c>
      <c r="CD13" s="10" t="s">
        <v>617</v>
      </c>
      <c r="CE13" s="10" t="s">
        <v>617</v>
      </c>
    </row>
    <row r="14" spans="1:83" x14ac:dyDescent="0.3">
      <c r="B14" s="2" t="s">
        <v>27</v>
      </c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CA14" s="18"/>
    </row>
    <row r="15" spans="1:83" x14ac:dyDescent="0.3">
      <c r="A15" s="1">
        <v>1</v>
      </c>
      <c r="B15" s="1" t="s">
        <v>9</v>
      </c>
      <c r="C15" s="1" t="s">
        <v>54</v>
      </c>
      <c r="D15" s="1" t="s">
        <v>83</v>
      </c>
      <c r="E15" s="1" t="s">
        <v>108</v>
      </c>
      <c r="F15" s="1" t="s">
        <v>132</v>
      </c>
      <c r="G15" s="1" t="s">
        <v>151</v>
      </c>
      <c r="H15" s="1" t="s">
        <v>83</v>
      </c>
      <c r="I15" s="1" t="s">
        <v>187</v>
      </c>
      <c r="J15" s="1" t="s">
        <v>206</v>
      </c>
      <c r="K15" s="1" t="s">
        <v>225</v>
      </c>
      <c r="L15" s="1" t="s">
        <v>83</v>
      </c>
      <c r="M15" s="1" t="s">
        <v>151</v>
      </c>
      <c r="N15" s="1" t="s">
        <v>267</v>
      </c>
      <c r="O15" s="1" t="s">
        <v>281</v>
      </c>
      <c r="P15" s="1" t="s">
        <v>206</v>
      </c>
      <c r="Q15" s="1" t="s">
        <v>206</v>
      </c>
      <c r="R15" s="1" t="s">
        <v>151</v>
      </c>
      <c r="S15" s="1" t="s">
        <v>206</v>
      </c>
      <c r="T15" s="1" t="s">
        <v>206</v>
      </c>
      <c r="U15" s="1" t="s">
        <v>151</v>
      </c>
      <c r="V15" s="1" t="s">
        <v>206</v>
      </c>
      <c r="W15" s="1" t="s">
        <v>377</v>
      </c>
      <c r="X15" s="1" t="s">
        <v>187</v>
      </c>
      <c r="Y15" s="1" t="s">
        <v>187</v>
      </c>
      <c r="Z15" s="1" t="s">
        <v>331</v>
      </c>
      <c r="AA15" s="1" t="s">
        <v>419</v>
      </c>
      <c r="AB15" s="1" t="s">
        <v>429</v>
      </c>
      <c r="AC15" s="1" t="s">
        <v>441</v>
      </c>
      <c r="AD15" s="1" t="s">
        <v>454</v>
      </c>
      <c r="AE15" s="1" t="s">
        <v>429</v>
      </c>
      <c r="AF15" s="1" t="s">
        <v>477</v>
      </c>
      <c r="AG15" s="1" t="s">
        <v>491</v>
      </c>
      <c r="AH15" s="1" t="s">
        <v>429</v>
      </c>
      <c r="AI15" s="1" t="s">
        <v>83</v>
      </c>
      <c r="AJ15" s="1" t="s">
        <v>477</v>
      </c>
      <c r="AK15" s="6" t="s">
        <v>868</v>
      </c>
      <c r="AL15" s="6" t="s">
        <v>852</v>
      </c>
      <c r="AM15" s="6" t="s">
        <v>1113</v>
      </c>
      <c r="AN15" s="6" t="s">
        <v>1109</v>
      </c>
      <c r="AO15" s="6" t="s">
        <v>865</v>
      </c>
      <c r="AP15" s="6" t="s">
        <v>1064</v>
      </c>
      <c r="AQ15" s="6" t="s">
        <v>1079</v>
      </c>
      <c r="AR15" s="6" t="s">
        <v>1079</v>
      </c>
      <c r="AS15" s="6" t="s">
        <v>1079</v>
      </c>
      <c r="AT15" s="6" t="s">
        <v>1079</v>
      </c>
      <c r="AU15" s="6" t="s">
        <v>1089</v>
      </c>
      <c r="AV15" s="6" t="s">
        <v>864</v>
      </c>
      <c r="AW15" s="6" t="s">
        <v>1079</v>
      </c>
      <c r="AX15" s="6" t="s">
        <v>870</v>
      </c>
      <c r="AY15" s="6" t="s">
        <v>873</v>
      </c>
      <c r="AZ15" s="6" t="s">
        <v>867</v>
      </c>
      <c r="BA15" s="6" t="s">
        <v>865</v>
      </c>
      <c r="BB15" s="6" t="s">
        <v>1064</v>
      </c>
      <c r="BC15" s="6" t="s">
        <v>867</v>
      </c>
      <c r="BD15" s="6" t="s">
        <v>1064</v>
      </c>
      <c r="BE15" s="6" t="s">
        <v>873</v>
      </c>
      <c r="BF15" s="6" t="s">
        <v>870</v>
      </c>
      <c r="BG15" s="6" t="s">
        <v>863</v>
      </c>
      <c r="BH15" s="6" t="s">
        <v>132</v>
      </c>
      <c r="BI15" s="6" t="s">
        <v>419</v>
      </c>
      <c r="BJ15" s="6" t="s">
        <v>83</v>
      </c>
      <c r="BK15" s="6">
        <v>44</v>
      </c>
      <c r="BL15" s="6" t="s">
        <v>187</v>
      </c>
      <c r="BM15" s="6" t="s">
        <v>206</v>
      </c>
      <c r="BN15" s="6" t="s">
        <v>109</v>
      </c>
      <c r="BO15" s="6" t="s">
        <v>578</v>
      </c>
      <c r="BP15" s="6" t="s">
        <v>578</v>
      </c>
      <c r="BQ15" s="6" t="s">
        <v>578</v>
      </c>
      <c r="BR15" s="6" t="s">
        <v>109</v>
      </c>
      <c r="BS15" s="6" t="s">
        <v>206</v>
      </c>
      <c r="BT15" s="6" t="s">
        <v>151</v>
      </c>
      <c r="BU15" s="6" t="s">
        <v>377</v>
      </c>
      <c r="BV15" s="6" t="s">
        <v>578</v>
      </c>
      <c r="BW15" s="6" t="s">
        <v>578</v>
      </c>
      <c r="BX15" s="6" t="s">
        <v>578</v>
      </c>
      <c r="BY15" s="6" t="s">
        <v>578</v>
      </c>
      <c r="BZ15" s="6" t="s">
        <v>578</v>
      </c>
      <c r="CA15" s="6" t="s">
        <v>578</v>
      </c>
      <c r="CB15" s="6" t="s">
        <v>620</v>
      </c>
      <c r="CC15" s="6" t="s">
        <v>578</v>
      </c>
      <c r="CD15" s="6" t="s">
        <v>620</v>
      </c>
      <c r="CE15" s="6" t="s">
        <v>620</v>
      </c>
    </row>
    <row r="16" spans="1:83" x14ac:dyDescent="0.3">
      <c r="A16" s="1">
        <v>2</v>
      </c>
      <c r="B16" s="1" t="s">
        <v>10</v>
      </c>
      <c r="C16" s="1" t="s">
        <v>55</v>
      </c>
      <c r="D16" s="1" t="s">
        <v>84</v>
      </c>
      <c r="E16" s="1" t="s">
        <v>109</v>
      </c>
      <c r="F16" s="1" t="s">
        <v>132</v>
      </c>
      <c r="G16" s="1" t="s">
        <v>151</v>
      </c>
      <c r="H16" s="1" t="s">
        <v>84</v>
      </c>
      <c r="I16" s="1" t="s">
        <v>187</v>
      </c>
      <c r="J16" s="1" t="s">
        <v>206</v>
      </c>
      <c r="K16" s="1" t="s">
        <v>225</v>
      </c>
      <c r="L16" s="1" t="s">
        <v>83</v>
      </c>
      <c r="M16" s="1" t="s">
        <v>151</v>
      </c>
      <c r="N16" s="1" t="s">
        <v>267</v>
      </c>
      <c r="O16" s="1" t="s">
        <v>281</v>
      </c>
      <c r="P16" s="1" t="s">
        <v>206</v>
      </c>
      <c r="Q16" s="1" t="s">
        <v>206</v>
      </c>
      <c r="R16" s="1" t="s">
        <v>151</v>
      </c>
      <c r="S16" s="1" t="s">
        <v>331</v>
      </c>
      <c r="T16" s="1" t="s">
        <v>344</v>
      </c>
      <c r="U16" s="1" t="s">
        <v>83</v>
      </c>
      <c r="V16" s="1" t="s">
        <v>206</v>
      </c>
      <c r="W16" s="1" t="s">
        <v>132</v>
      </c>
      <c r="X16" s="1" t="s">
        <v>187</v>
      </c>
      <c r="Y16" s="1" t="s">
        <v>187</v>
      </c>
      <c r="Z16" s="1" t="s">
        <v>331</v>
      </c>
      <c r="AA16" s="1" t="s">
        <v>419</v>
      </c>
      <c r="AB16" s="1" t="s">
        <v>429</v>
      </c>
      <c r="AC16" s="1" t="s">
        <v>441</v>
      </c>
      <c r="AD16" s="1" t="s">
        <v>454</v>
      </c>
      <c r="AE16" s="1" t="s">
        <v>429</v>
      </c>
      <c r="AF16" s="1" t="s">
        <v>477</v>
      </c>
      <c r="AG16" s="1" t="s">
        <v>492</v>
      </c>
      <c r="AH16" s="1" t="s">
        <v>132</v>
      </c>
      <c r="AI16" s="1" t="s">
        <v>83</v>
      </c>
      <c r="AJ16" s="1" t="s">
        <v>477</v>
      </c>
      <c r="AK16" s="6" t="s">
        <v>874</v>
      </c>
      <c r="AL16" s="6" t="s">
        <v>331</v>
      </c>
      <c r="AM16" s="6" t="s">
        <v>866</v>
      </c>
      <c r="AN16" s="6" t="s">
        <v>865</v>
      </c>
      <c r="AO16" s="6" t="s">
        <v>865</v>
      </c>
      <c r="AP16" s="6" t="s">
        <v>868</v>
      </c>
      <c r="AQ16" s="6" t="s">
        <v>873</v>
      </c>
      <c r="AR16" s="6" t="s">
        <v>865</v>
      </c>
      <c r="AS16" s="6" t="s">
        <v>867</v>
      </c>
      <c r="AT16" s="6" t="s">
        <v>872</v>
      </c>
      <c r="AU16" s="6" t="s">
        <v>866</v>
      </c>
      <c r="AV16" s="6" t="s">
        <v>871</v>
      </c>
      <c r="AW16" s="6" t="s">
        <v>864</v>
      </c>
      <c r="AX16" s="6" t="s">
        <v>870</v>
      </c>
      <c r="AY16" s="6" t="s">
        <v>869</v>
      </c>
      <c r="AZ16" s="6" t="s">
        <v>868</v>
      </c>
      <c r="BA16" s="6" t="s">
        <v>865</v>
      </c>
      <c r="BB16" s="6" t="s">
        <v>866</v>
      </c>
      <c r="BC16" s="6" t="s">
        <v>867</v>
      </c>
      <c r="BD16" s="6" t="s">
        <v>866</v>
      </c>
      <c r="BE16" s="6" t="s">
        <v>865</v>
      </c>
      <c r="BF16" s="6" t="s">
        <v>864</v>
      </c>
      <c r="BG16" s="6" t="s">
        <v>863</v>
      </c>
      <c r="BH16" s="6" t="s">
        <v>596</v>
      </c>
      <c r="BI16" s="6" t="s">
        <v>206</v>
      </c>
      <c r="BJ16" s="6">
        <v>20</v>
      </c>
      <c r="BK16" s="6">
        <v>44</v>
      </c>
      <c r="BL16" s="6" t="s">
        <v>700</v>
      </c>
      <c r="BM16" s="6" t="s">
        <v>206</v>
      </c>
      <c r="BN16" s="6" t="s">
        <v>390</v>
      </c>
      <c r="BO16" s="6" t="s">
        <v>83</v>
      </c>
      <c r="BP16" s="6" t="s">
        <v>187</v>
      </c>
      <c r="BQ16" s="6" t="s">
        <v>83</v>
      </c>
      <c r="BR16" s="6" t="s">
        <v>109</v>
      </c>
      <c r="BS16" s="6" t="s">
        <v>187</v>
      </c>
      <c r="BT16" s="6" t="s">
        <v>151</v>
      </c>
      <c r="BU16" s="6" t="s">
        <v>586</v>
      </c>
      <c r="BV16" s="6" t="s">
        <v>151</v>
      </c>
      <c r="BW16" s="6" t="s">
        <v>109</v>
      </c>
      <c r="BX16" s="6" t="s">
        <v>151</v>
      </c>
      <c r="BY16" s="6" t="s">
        <v>206</v>
      </c>
      <c r="BZ16" s="6" t="s">
        <v>187</v>
      </c>
      <c r="CA16" s="6" t="s">
        <v>109</v>
      </c>
      <c r="CB16" s="6" t="s">
        <v>626</v>
      </c>
      <c r="CC16" s="6" t="s">
        <v>642</v>
      </c>
      <c r="CD16" s="6" t="s">
        <v>109</v>
      </c>
      <c r="CE16" s="6" t="s">
        <v>108</v>
      </c>
    </row>
    <row r="17" spans="1:83" ht="28.8" x14ac:dyDescent="0.3">
      <c r="A17" s="1">
        <v>3</v>
      </c>
      <c r="B17" s="1" t="s">
        <v>11</v>
      </c>
      <c r="F17" s="1" t="s">
        <v>133</v>
      </c>
      <c r="G17" s="3">
        <v>500</v>
      </c>
      <c r="I17" s="1" t="s">
        <v>188</v>
      </c>
      <c r="J17" s="1" t="s">
        <v>188</v>
      </c>
      <c r="K17" s="1" t="s">
        <v>188</v>
      </c>
      <c r="L17" s="3">
        <v>400</v>
      </c>
      <c r="M17" s="1" t="s">
        <v>252</v>
      </c>
      <c r="N17" s="1" t="s">
        <v>133</v>
      </c>
      <c r="O17" s="3">
        <v>500</v>
      </c>
      <c r="P17" s="3">
        <v>700</v>
      </c>
      <c r="Q17" s="1" t="s">
        <v>304</v>
      </c>
      <c r="R17" s="1" t="s">
        <v>317</v>
      </c>
      <c r="S17" s="3">
        <v>500</v>
      </c>
      <c r="T17" s="3">
        <v>400</v>
      </c>
      <c r="U17" s="1" t="s">
        <v>317</v>
      </c>
      <c r="V17" s="1" t="s">
        <v>252</v>
      </c>
      <c r="W17" s="1" t="s">
        <v>378</v>
      </c>
      <c r="Y17" s="1" t="s">
        <v>403</v>
      </c>
      <c r="Z17" s="3">
        <v>400</v>
      </c>
      <c r="AA17" s="1" t="s">
        <v>252</v>
      </c>
      <c r="AB17" s="3">
        <v>150</v>
      </c>
      <c r="AC17" s="1" t="s">
        <v>133</v>
      </c>
      <c r="AD17" s="1" t="s">
        <v>252</v>
      </c>
      <c r="AE17" s="1" t="s">
        <v>465</v>
      </c>
      <c r="AF17" s="1" t="s">
        <v>252</v>
      </c>
      <c r="AI17" s="1" t="s">
        <v>252</v>
      </c>
      <c r="AJ17" s="1" t="s">
        <v>317</v>
      </c>
      <c r="AK17" s="19">
        <v>3000000</v>
      </c>
      <c r="AL17" s="19">
        <v>400000</v>
      </c>
      <c r="AM17" s="19">
        <v>400000</v>
      </c>
      <c r="AN17" s="6" t="s">
        <v>876</v>
      </c>
      <c r="AO17" s="19">
        <v>1000000</v>
      </c>
      <c r="AP17" s="19">
        <v>1000000</v>
      </c>
      <c r="AQ17" s="19">
        <v>3000000</v>
      </c>
      <c r="AR17" s="19">
        <v>3000000</v>
      </c>
      <c r="AS17" s="19">
        <v>2000000</v>
      </c>
      <c r="AT17" s="19">
        <v>3000000</v>
      </c>
      <c r="AU17" s="19">
        <v>1200000</v>
      </c>
      <c r="AV17" s="19">
        <v>7000000</v>
      </c>
      <c r="AW17" s="19">
        <v>3000000</v>
      </c>
      <c r="AX17" s="19">
        <v>400000</v>
      </c>
      <c r="AY17" s="19">
        <v>2000000</v>
      </c>
      <c r="AZ17" s="6" t="s">
        <v>876</v>
      </c>
      <c r="BA17" s="19">
        <v>3000000</v>
      </c>
      <c r="BB17" s="19">
        <v>800000</v>
      </c>
      <c r="BC17" s="19">
        <v>2500000</v>
      </c>
      <c r="BD17" s="19">
        <v>1000000</v>
      </c>
      <c r="BE17" s="19">
        <v>500000</v>
      </c>
      <c r="BF17" s="6" t="s">
        <v>876</v>
      </c>
      <c r="BG17" s="6" t="s">
        <v>876</v>
      </c>
      <c r="BH17" s="8">
        <v>4000000</v>
      </c>
      <c r="BI17" s="8">
        <v>900000</v>
      </c>
      <c r="BJ17" s="8">
        <v>3000000</v>
      </c>
      <c r="BK17" s="15" t="s">
        <v>604</v>
      </c>
      <c r="BL17" s="8">
        <v>1000000</v>
      </c>
      <c r="BM17" s="8" t="s">
        <v>712</v>
      </c>
      <c r="BN17" s="8" t="s">
        <v>726</v>
      </c>
      <c r="BO17" s="8">
        <v>450000</v>
      </c>
      <c r="BP17" s="8">
        <v>1000000</v>
      </c>
      <c r="BQ17" s="8">
        <v>1000000</v>
      </c>
      <c r="BR17" s="8">
        <v>1000000</v>
      </c>
      <c r="BS17" s="8">
        <v>2000000</v>
      </c>
      <c r="BT17" s="8">
        <v>2000000</v>
      </c>
      <c r="BU17" s="8">
        <v>5000000</v>
      </c>
      <c r="BV17" s="8">
        <v>2500000</v>
      </c>
      <c r="BW17" s="8">
        <v>2000000</v>
      </c>
      <c r="BX17" s="8">
        <v>5000000</v>
      </c>
      <c r="BY17" s="8">
        <v>1000000</v>
      </c>
      <c r="BZ17" s="8">
        <v>700000</v>
      </c>
      <c r="CA17" s="8">
        <v>1000000</v>
      </c>
      <c r="CB17" s="8">
        <v>500000</v>
      </c>
      <c r="CC17" s="14" t="s">
        <v>643</v>
      </c>
      <c r="CD17" s="8" t="s">
        <v>684</v>
      </c>
      <c r="CE17" s="8">
        <v>500000</v>
      </c>
    </row>
    <row r="18" spans="1:83" ht="43.2" x14ac:dyDescent="0.3">
      <c r="A18" s="1">
        <v>4</v>
      </c>
      <c r="B18" s="1" t="s">
        <v>12</v>
      </c>
      <c r="C18" s="1" t="s">
        <v>56</v>
      </c>
      <c r="D18" s="1" t="s">
        <v>57</v>
      </c>
      <c r="E18" s="1" t="s">
        <v>110</v>
      </c>
      <c r="F18" s="1" t="s">
        <v>134</v>
      </c>
      <c r="G18" s="1" t="s">
        <v>57</v>
      </c>
      <c r="H18" s="1" t="s">
        <v>110</v>
      </c>
      <c r="I18" s="1" t="s">
        <v>56</v>
      </c>
      <c r="J18" s="1" t="s">
        <v>207</v>
      </c>
      <c r="K18" s="1" t="s">
        <v>57</v>
      </c>
      <c r="L18" s="1" t="s">
        <v>56</v>
      </c>
      <c r="M18" s="1" t="s">
        <v>253</v>
      </c>
      <c r="N18" s="1" t="s">
        <v>268</v>
      </c>
      <c r="O18" s="1" t="s">
        <v>56</v>
      </c>
      <c r="P18" s="1" t="s">
        <v>134</v>
      </c>
      <c r="Q18" s="1" t="s">
        <v>110</v>
      </c>
      <c r="R18" s="1" t="s">
        <v>318</v>
      </c>
      <c r="S18" s="1" t="s">
        <v>56</v>
      </c>
      <c r="T18" s="1" t="s">
        <v>56</v>
      </c>
      <c r="U18" s="1" t="s">
        <v>56</v>
      </c>
      <c r="V18" s="1" t="s">
        <v>318</v>
      </c>
      <c r="W18" s="1" t="s">
        <v>379</v>
      </c>
      <c r="X18" s="1" t="s">
        <v>56</v>
      </c>
      <c r="Y18" s="1" t="s">
        <v>404</v>
      </c>
      <c r="Z18" s="1" t="s">
        <v>318</v>
      </c>
      <c r="AA18" s="1" t="s">
        <v>56</v>
      </c>
      <c r="AB18" s="4" t="s">
        <v>305</v>
      </c>
      <c r="AC18" s="1" t="s">
        <v>57</v>
      </c>
      <c r="AD18" s="1" t="s">
        <v>430</v>
      </c>
      <c r="AE18" s="1" t="s">
        <v>207</v>
      </c>
      <c r="AF18" s="1" t="s">
        <v>134</v>
      </c>
      <c r="AG18" s="1" t="s">
        <v>56</v>
      </c>
      <c r="AH18" s="1" t="s">
        <v>500</v>
      </c>
      <c r="AI18" s="1" t="s">
        <v>512</v>
      </c>
      <c r="AJ18" s="1" t="s">
        <v>134</v>
      </c>
      <c r="AK18" s="6" t="s">
        <v>576</v>
      </c>
      <c r="AL18" s="6" t="s">
        <v>576</v>
      </c>
      <c r="AM18" s="6" t="s">
        <v>576</v>
      </c>
      <c r="AN18" s="6" t="s">
        <v>875</v>
      </c>
      <c r="AO18" s="6" t="s">
        <v>881</v>
      </c>
      <c r="AP18" s="6" t="s">
        <v>885</v>
      </c>
      <c r="AQ18" s="6" t="s">
        <v>878</v>
      </c>
      <c r="AR18" s="6" t="s">
        <v>884</v>
      </c>
      <c r="AS18" s="6" t="s">
        <v>884</v>
      </c>
      <c r="AT18" s="6" t="s">
        <v>882</v>
      </c>
      <c r="AU18" s="6" t="s">
        <v>878</v>
      </c>
      <c r="AV18" s="6" t="s">
        <v>915</v>
      </c>
      <c r="AW18" s="6" t="s">
        <v>878</v>
      </c>
      <c r="AX18" s="6" t="s">
        <v>883</v>
      </c>
      <c r="AY18" s="6" t="s">
        <v>882</v>
      </c>
      <c r="AZ18" s="6" t="s">
        <v>875</v>
      </c>
      <c r="BA18" s="6" t="s">
        <v>881</v>
      </c>
      <c r="BB18" s="6" t="s">
        <v>878</v>
      </c>
      <c r="BC18" s="6" t="s">
        <v>879</v>
      </c>
      <c r="BD18" s="6" t="s">
        <v>879</v>
      </c>
      <c r="BE18" s="6" t="s">
        <v>875</v>
      </c>
      <c r="BF18" s="6" t="s">
        <v>875</v>
      </c>
      <c r="BG18" s="6" t="s">
        <v>877</v>
      </c>
      <c r="BH18" s="9" t="s">
        <v>597</v>
      </c>
      <c r="BI18" s="6" t="s">
        <v>56</v>
      </c>
      <c r="BJ18" s="6" t="s">
        <v>581</v>
      </c>
      <c r="BK18" s="6" t="s">
        <v>581</v>
      </c>
      <c r="BL18" s="6" t="s">
        <v>57</v>
      </c>
      <c r="BM18" s="6" t="s">
        <v>581</v>
      </c>
      <c r="BN18" s="9" t="s">
        <v>727</v>
      </c>
      <c r="BO18" s="6" t="s">
        <v>576</v>
      </c>
      <c r="BP18" s="6" t="s">
        <v>576</v>
      </c>
      <c r="BQ18" s="6" t="s">
        <v>576</v>
      </c>
      <c r="BR18" s="6" t="s">
        <v>576</v>
      </c>
      <c r="BS18" s="6" t="s">
        <v>576</v>
      </c>
      <c r="BT18" s="9" t="s">
        <v>807</v>
      </c>
      <c r="BU18" s="9" t="s">
        <v>808</v>
      </c>
      <c r="BV18" s="6" t="s">
        <v>576</v>
      </c>
      <c r="BW18" s="6" t="s">
        <v>581</v>
      </c>
      <c r="BX18" s="6" t="s">
        <v>581</v>
      </c>
      <c r="BY18" s="6" t="s">
        <v>576</v>
      </c>
      <c r="BZ18" s="6" t="s">
        <v>576</v>
      </c>
      <c r="CA18" s="6" t="s">
        <v>576</v>
      </c>
      <c r="CB18" s="9" t="s">
        <v>677</v>
      </c>
      <c r="CC18" s="9" t="s">
        <v>677</v>
      </c>
      <c r="CD18" s="9" t="s">
        <v>677</v>
      </c>
      <c r="CE18" s="9" t="s">
        <v>688</v>
      </c>
    </row>
    <row r="19" spans="1:83" s="32" customFormat="1" x14ac:dyDescent="0.3">
      <c r="C19" s="32">
        <v>3</v>
      </c>
      <c r="D19" s="32">
        <v>2</v>
      </c>
      <c r="E19" s="32">
        <v>4</v>
      </c>
      <c r="F19" s="32">
        <v>6</v>
      </c>
      <c r="G19" s="32">
        <v>2</v>
      </c>
      <c r="H19" s="32">
        <v>4</v>
      </c>
      <c r="I19" s="32">
        <v>3</v>
      </c>
      <c r="J19" s="32">
        <v>2.5</v>
      </c>
      <c r="K19" s="32">
        <v>2</v>
      </c>
      <c r="L19" s="32">
        <v>3</v>
      </c>
      <c r="M19" s="32">
        <v>4.5</v>
      </c>
      <c r="N19" s="32">
        <v>3.5</v>
      </c>
      <c r="O19" s="32">
        <v>3</v>
      </c>
      <c r="P19" s="32">
        <v>6</v>
      </c>
      <c r="Q19" s="32">
        <v>4</v>
      </c>
      <c r="R19" s="32">
        <v>5</v>
      </c>
      <c r="S19" s="32">
        <v>3</v>
      </c>
      <c r="T19" s="32">
        <v>3</v>
      </c>
      <c r="U19" s="32">
        <v>3</v>
      </c>
      <c r="V19" s="32">
        <v>5</v>
      </c>
      <c r="W19" s="32">
        <v>23</v>
      </c>
      <c r="X19" s="32">
        <v>3</v>
      </c>
      <c r="Y19" s="32">
        <v>7</v>
      </c>
      <c r="Z19" s="32">
        <v>5</v>
      </c>
      <c r="AA19" s="32">
        <v>3</v>
      </c>
      <c r="AB19" s="42">
        <v>1.5</v>
      </c>
      <c r="AC19" s="32">
        <v>2</v>
      </c>
      <c r="AD19" s="32">
        <v>8</v>
      </c>
      <c r="AE19" s="32">
        <v>2</v>
      </c>
      <c r="AF19" s="32">
        <v>6</v>
      </c>
      <c r="AG19" s="32">
        <v>3</v>
      </c>
      <c r="AH19" s="32">
        <v>18</v>
      </c>
      <c r="AI19" s="32">
        <v>2</v>
      </c>
      <c r="AJ19" s="32">
        <v>6</v>
      </c>
      <c r="AK19" s="33">
        <v>5</v>
      </c>
      <c r="AL19" s="33">
        <v>5</v>
      </c>
      <c r="AM19" s="33">
        <v>5</v>
      </c>
      <c r="AN19" s="33">
        <v>3</v>
      </c>
      <c r="AO19" s="33">
        <v>6</v>
      </c>
      <c r="AP19" s="33">
        <v>4</v>
      </c>
      <c r="AQ19" s="33">
        <v>2</v>
      </c>
      <c r="AR19" s="33">
        <v>4</v>
      </c>
      <c r="AS19" s="33">
        <v>4</v>
      </c>
      <c r="AT19" s="33">
        <v>10</v>
      </c>
      <c r="AU19" s="33">
        <v>2</v>
      </c>
      <c r="AV19" s="33">
        <v>13</v>
      </c>
      <c r="AW19" s="33">
        <v>2</v>
      </c>
      <c r="AX19" s="33">
        <v>5</v>
      </c>
      <c r="AY19" s="33">
        <v>10</v>
      </c>
      <c r="AZ19" s="33">
        <v>3</v>
      </c>
      <c r="BA19" s="33">
        <v>6</v>
      </c>
      <c r="BB19" s="33">
        <v>2</v>
      </c>
      <c r="BC19" s="33">
        <v>1.5</v>
      </c>
      <c r="BD19" s="33">
        <v>1.5</v>
      </c>
      <c r="BE19" s="33">
        <v>3</v>
      </c>
      <c r="BF19" s="33">
        <v>3</v>
      </c>
      <c r="BG19" s="33">
        <v>7</v>
      </c>
      <c r="BH19" s="43">
        <v>5</v>
      </c>
      <c r="BI19" s="33">
        <v>3</v>
      </c>
      <c r="BJ19" s="33">
        <v>5</v>
      </c>
      <c r="BK19" s="33">
        <v>5</v>
      </c>
      <c r="BL19" s="33">
        <v>2</v>
      </c>
      <c r="BM19" s="33">
        <v>5</v>
      </c>
      <c r="BN19" s="43">
        <v>5</v>
      </c>
      <c r="BO19" s="33">
        <v>5</v>
      </c>
      <c r="BP19" s="33">
        <v>5</v>
      </c>
      <c r="BQ19" s="33">
        <v>5</v>
      </c>
      <c r="BR19" s="33">
        <v>5</v>
      </c>
      <c r="BS19" s="33">
        <v>5</v>
      </c>
      <c r="BT19" s="43">
        <v>4</v>
      </c>
      <c r="BU19" s="43">
        <v>4.5</v>
      </c>
      <c r="BV19" s="33">
        <v>5</v>
      </c>
      <c r="BW19" s="33">
        <v>5</v>
      </c>
      <c r="BX19" s="33">
        <v>5</v>
      </c>
      <c r="BY19" s="33">
        <v>5</v>
      </c>
      <c r="BZ19" s="33">
        <v>5</v>
      </c>
      <c r="CA19" s="33">
        <v>5</v>
      </c>
      <c r="CB19" s="43">
        <v>5</v>
      </c>
      <c r="CC19" s="43">
        <v>5</v>
      </c>
      <c r="CD19" s="43">
        <v>5</v>
      </c>
      <c r="CE19" s="43">
        <v>8</v>
      </c>
    </row>
    <row r="20" spans="1:83" x14ac:dyDescent="0.3">
      <c r="A20" s="1">
        <v>5</v>
      </c>
      <c r="B20" s="1" t="s">
        <v>13</v>
      </c>
      <c r="C20" s="1" t="s">
        <v>57</v>
      </c>
      <c r="D20" s="1" t="s">
        <v>57</v>
      </c>
      <c r="E20" s="1" t="s">
        <v>111</v>
      </c>
      <c r="F20" s="1" t="s">
        <v>135</v>
      </c>
      <c r="G20" s="1" t="s">
        <v>152</v>
      </c>
      <c r="H20" s="1" t="s">
        <v>57</v>
      </c>
      <c r="I20" s="1" t="s">
        <v>111</v>
      </c>
      <c r="J20" s="1" t="s">
        <v>207</v>
      </c>
      <c r="K20" s="1" t="s">
        <v>135</v>
      </c>
      <c r="L20" s="1" t="s">
        <v>152</v>
      </c>
      <c r="M20" s="1" t="s">
        <v>152</v>
      </c>
      <c r="N20" s="1" t="s">
        <v>266</v>
      </c>
      <c r="O20" s="1" t="s">
        <v>74</v>
      </c>
      <c r="P20" s="1" t="s">
        <v>135</v>
      </c>
      <c r="Q20" s="1" t="s">
        <v>305</v>
      </c>
      <c r="R20" s="1" t="s">
        <v>57</v>
      </c>
      <c r="S20" s="1" t="s">
        <v>135</v>
      </c>
      <c r="T20" s="1" t="s">
        <v>57</v>
      </c>
      <c r="U20" s="1" t="s">
        <v>111</v>
      </c>
      <c r="V20" s="1" t="s">
        <v>318</v>
      </c>
      <c r="W20" s="1" t="s">
        <v>56</v>
      </c>
      <c r="X20" s="1" t="s">
        <v>111</v>
      </c>
      <c r="Y20" s="1" t="s">
        <v>245</v>
      </c>
      <c r="Z20" s="1" t="s">
        <v>135</v>
      </c>
      <c r="AA20" s="1" t="s">
        <v>135</v>
      </c>
      <c r="AB20" s="1" t="s">
        <v>135</v>
      </c>
      <c r="AC20" s="1" t="s">
        <v>111</v>
      </c>
      <c r="AD20" s="1" t="s">
        <v>135</v>
      </c>
      <c r="AE20" s="1" t="s">
        <v>135</v>
      </c>
      <c r="AF20" s="1" t="s">
        <v>111</v>
      </c>
      <c r="AG20" s="1" t="s">
        <v>111</v>
      </c>
      <c r="AH20" s="1" t="s">
        <v>110</v>
      </c>
      <c r="AI20" s="1" t="s">
        <v>135</v>
      </c>
      <c r="AJ20" s="1" t="s">
        <v>135</v>
      </c>
      <c r="AK20" s="6" t="s">
        <v>71</v>
      </c>
      <c r="AL20" s="6" t="s">
        <v>604</v>
      </c>
      <c r="AM20" s="6" t="s">
        <v>71</v>
      </c>
      <c r="AN20" s="6" t="s">
        <v>71</v>
      </c>
      <c r="AO20" s="6" t="s">
        <v>880</v>
      </c>
      <c r="AP20" s="6" t="s">
        <v>878</v>
      </c>
      <c r="AQ20" s="6" t="s">
        <v>878</v>
      </c>
      <c r="AR20" s="6" t="s">
        <v>71</v>
      </c>
      <c r="AS20" s="6" t="s">
        <v>71</v>
      </c>
      <c r="AT20" s="6" t="s">
        <v>71</v>
      </c>
      <c r="AU20" s="6" t="s">
        <v>71</v>
      </c>
      <c r="AV20" s="6" t="s">
        <v>71</v>
      </c>
      <c r="AW20" s="6" t="s">
        <v>71</v>
      </c>
      <c r="AX20" s="6" t="s">
        <v>880</v>
      </c>
      <c r="AY20" s="6" t="s">
        <v>875</v>
      </c>
      <c r="AZ20" s="6" t="s">
        <v>880</v>
      </c>
      <c r="BA20" s="6" t="s">
        <v>71</v>
      </c>
      <c r="BB20" s="6" t="s">
        <v>880</v>
      </c>
      <c r="BC20" s="6" t="s">
        <v>71</v>
      </c>
      <c r="BD20" s="6" t="s">
        <v>71</v>
      </c>
      <c r="BE20" s="6" t="s">
        <v>875</v>
      </c>
      <c r="BF20" s="6" t="s">
        <v>71</v>
      </c>
      <c r="BG20" s="6" t="s">
        <v>71</v>
      </c>
      <c r="BH20" s="6" t="s">
        <v>57</v>
      </c>
      <c r="BI20" s="6" t="s">
        <v>111</v>
      </c>
      <c r="BJ20" s="6" t="s">
        <v>111</v>
      </c>
      <c r="BK20" s="10" t="s">
        <v>664</v>
      </c>
      <c r="BL20" s="6">
        <v>0</v>
      </c>
      <c r="BM20" s="6" t="s">
        <v>135</v>
      </c>
      <c r="BN20" s="6">
        <v>0</v>
      </c>
      <c r="BO20" s="6" t="s">
        <v>111</v>
      </c>
      <c r="BP20" s="6" t="s">
        <v>135</v>
      </c>
      <c r="BQ20" s="6" t="s">
        <v>71</v>
      </c>
      <c r="BR20" s="6" t="s">
        <v>774</v>
      </c>
      <c r="BS20" s="6" t="s">
        <v>56</v>
      </c>
      <c r="BT20" s="6">
        <v>0</v>
      </c>
      <c r="BU20" s="6">
        <v>0</v>
      </c>
      <c r="BV20" s="6" t="s">
        <v>71</v>
      </c>
      <c r="BW20" s="6" t="s">
        <v>71</v>
      </c>
      <c r="BX20" s="6" t="s">
        <v>71</v>
      </c>
      <c r="BY20" s="6" t="s">
        <v>71</v>
      </c>
      <c r="BZ20" s="6" t="s">
        <v>71</v>
      </c>
      <c r="CA20" s="6" t="s">
        <v>71</v>
      </c>
      <c r="CB20" s="10" t="s">
        <v>617</v>
      </c>
      <c r="CC20" s="10" t="s">
        <v>617</v>
      </c>
      <c r="CD20" s="10" t="s">
        <v>617</v>
      </c>
      <c r="CE20" s="10" t="s">
        <v>617</v>
      </c>
    </row>
    <row r="21" spans="1:83" s="32" customFormat="1" x14ac:dyDescent="0.3">
      <c r="C21" s="32">
        <v>2</v>
      </c>
      <c r="D21" s="32">
        <v>2</v>
      </c>
      <c r="E21" s="32">
        <v>4</v>
      </c>
      <c r="F21" s="32">
        <v>6</v>
      </c>
      <c r="G21" s="32">
        <v>2</v>
      </c>
      <c r="H21" s="32">
        <v>4</v>
      </c>
      <c r="I21" s="32">
        <v>1</v>
      </c>
      <c r="J21" s="32">
        <v>2.5</v>
      </c>
      <c r="K21" s="32">
        <v>0</v>
      </c>
      <c r="L21" s="32">
        <v>0.5</v>
      </c>
      <c r="M21" s="32">
        <v>0.5</v>
      </c>
      <c r="O21" s="32">
        <v>3</v>
      </c>
      <c r="P21" s="32">
        <v>0</v>
      </c>
      <c r="Q21" s="32">
        <v>1.5</v>
      </c>
      <c r="R21" s="32">
        <v>2</v>
      </c>
      <c r="S21" s="32">
        <v>0</v>
      </c>
      <c r="T21" s="32">
        <v>2</v>
      </c>
      <c r="U21" s="32">
        <v>1</v>
      </c>
      <c r="V21" s="32">
        <v>5</v>
      </c>
      <c r="W21" s="32">
        <v>3</v>
      </c>
      <c r="X21" s="32">
        <v>1</v>
      </c>
      <c r="Z21" s="32">
        <v>0</v>
      </c>
      <c r="AA21" s="32">
        <v>0</v>
      </c>
      <c r="AB21" s="32">
        <v>0</v>
      </c>
      <c r="AC21" s="32">
        <v>1</v>
      </c>
      <c r="AD21" s="32">
        <v>0</v>
      </c>
      <c r="AE21" s="32">
        <v>0</v>
      </c>
      <c r="AF21" s="32">
        <v>1</v>
      </c>
      <c r="AG21" s="32">
        <v>1</v>
      </c>
      <c r="AH21" s="32">
        <v>4</v>
      </c>
      <c r="AI21" s="32">
        <v>0</v>
      </c>
      <c r="AJ21" s="32">
        <v>0</v>
      </c>
      <c r="AK21" s="33"/>
      <c r="AL21" s="33"/>
      <c r="AM21" s="33"/>
      <c r="AN21" s="33"/>
      <c r="AO21" s="33">
        <v>1</v>
      </c>
      <c r="AP21" s="33">
        <v>2</v>
      </c>
      <c r="AQ21" s="33">
        <v>2</v>
      </c>
      <c r="AR21" s="33">
        <v>0</v>
      </c>
      <c r="AS21" s="33">
        <v>0</v>
      </c>
      <c r="AT21" s="33">
        <v>0</v>
      </c>
      <c r="AU21" s="33">
        <v>0</v>
      </c>
      <c r="AV21" s="33">
        <v>0</v>
      </c>
      <c r="AW21" s="33">
        <v>0</v>
      </c>
      <c r="AX21" s="33">
        <v>1</v>
      </c>
      <c r="AY21" s="33">
        <v>3</v>
      </c>
      <c r="AZ21" s="33">
        <v>1</v>
      </c>
      <c r="BA21" s="33">
        <v>0</v>
      </c>
      <c r="BB21" s="33">
        <v>1</v>
      </c>
      <c r="BC21" s="33">
        <v>0</v>
      </c>
      <c r="BD21" s="33">
        <v>0</v>
      </c>
      <c r="BE21" s="33">
        <v>3</v>
      </c>
      <c r="BF21" s="33">
        <v>0</v>
      </c>
      <c r="BG21" s="33">
        <v>0</v>
      </c>
      <c r="BH21" s="33">
        <v>2</v>
      </c>
      <c r="BI21" s="33">
        <v>1</v>
      </c>
      <c r="BJ21" s="33">
        <v>1</v>
      </c>
      <c r="BK21" s="44"/>
      <c r="BL21" s="33">
        <v>0</v>
      </c>
      <c r="BM21" s="33">
        <v>0</v>
      </c>
      <c r="BN21" s="33">
        <v>0</v>
      </c>
      <c r="BO21" s="33">
        <v>1</v>
      </c>
      <c r="BP21" s="33">
        <v>0</v>
      </c>
      <c r="BQ21" s="33">
        <v>0</v>
      </c>
      <c r="BR21" s="33"/>
      <c r="BS21" s="33">
        <v>3</v>
      </c>
      <c r="BT21" s="33">
        <v>0</v>
      </c>
      <c r="BU21" s="33">
        <v>0</v>
      </c>
      <c r="BV21" s="33">
        <v>0</v>
      </c>
      <c r="BW21" s="33">
        <v>0</v>
      </c>
      <c r="BX21" s="33">
        <v>0</v>
      </c>
      <c r="BY21" s="33">
        <v>0</v>
      </c>
      <c r="BZ21" s="33">
        <v>0</v>
      </c>
      <c r="CA21" s="33">
        <v>0</v>
      </c>
      <c r="CB21" s="44"/>
      <c r="CC21" s="44"/>
      <c r="CD21" s="44"/>
      <c r="CE21" s="44"/>
    </row>
    <row r="22" spans="1:83" ht="57.6" x14ac:dyDescent="0.3">
      <c r="A22" s="1">
        <v>6</v>
      </c>
      <c r="B22" s="1" t="s">
        <v>14</v>
      </c>
      <c r="C22" s="5" t="s">
        <v>58</v>
      </c>
      <c r="D22" s="5" t="s">
        <v>85</v>
      </c>
      <c r="E22" s="5" t="s">
        <v>58</v>
      </c>
      <c r="F22" s="5" t="s">
        <v>136</v>
      </c>
      <c r="G22" s="5" t="s">
        <v>153</v>
      </c>
      <c r="H22" s="5" t="s">
        <v>169</v>
      </c>
      <c r="I22" s="5" t="s">
        <v>189</v>
      </c>
      <c r="J22" s="5" t="s">
        <v>227</v>
      </c>
      <c r="K22" s="5" t="s">
        <v>226</v>
      </c>
      <c r="L22" s="5" t="s">
        <v>242</v>
      </c>
      <c r="M22" s="5" t="s">
        <v>254</v>
      </c>
      <c r="N22" s="5" t="s">
        <v>269</v>
      </c>
      <c r="O22" s="5" t="s">
        <v>292</v>
      </c>
      <c r="P22" s="5" t="s">
        <v>227</v>
      </c>
      <c r="Q22" s="5" t="s">
        <v>306</v>
      </c>
      <c r="R22" s="5" t="s">
        <v>319</v>
      </c>
      <c r="S22" s="5" t="s">
        <v>332</v>
      </c>
      <c r="T22" s="5" t="s">
        <v>345</v>
      </c>
      <c r="U22" s="5" t="s">
        <v>354</v>
      </c>
      <c r="V22" s="5" t="s">
        <v>363</v>
      </c>
      <c r="W22" s="5" t="s">
        <v>380</v>
      </c>
      <c r="X22" s="5" t="s">
        <v>392</v>
      </c>
      <c r="Y22" s="5" t="s">
        <v>405</v>
      </c>
      <c r="Z22" s="5" t="s">
        <v>533</v>
      </c>
      <c r="AA22" s="5" t="s">
        <v>420</v>
      </c>
      <c r="AB22" s="5" t="s">
        <v>431</v>
      </c>
      <c r="AC22" s="5" t="s">
        <v>442</v>
      </c>
      <c r="AD22" s="5" t="s">
        <v>420</v>
      </c>
      <c r="AE22" s="5" t="s">
        <v>466</v>
      </c>
      <c r="AF22" s="5" t="s">
        <v>478</v>
      </c>
      <c r="AG22" s="5" t="s">
        <v>478</v>
      </c>
      <c r="AH22" s="5" t="s">
        <v>501</v>
      </c>
      <c r="AI22" s="5" t="s">
        <v>513</v>
      </c>
      <c r="AJ22" s="5" t="s">
        <v>246</v>
      </c>
      <c r="AK22" s="6" t="s">
        <v>888</v>
      </c>
      <c r="AL22" s="6" t="s">
        <v>857</v>
      </c>
      <c r="AM22" s="6" t="s">
        <v>886</v>
      </c>
      <c r="AN22" s="6" t="s">
        <v>887</v>
      </c>
      <c r="AO22" s="6" t="s">
        <v>157</v>
      </c>
      <c r="AP22" s="6" t="s">
        <v>889</v>
      </c>
      <c r="AQ22" s="6" t="s">
        <v>890</v>
      </c>
      <c r="AR22" s="6" t="s">
        <v>898</v>
      </c>
      <c r="AS22" s="6" t="s">
        <v>1095</v>
      </c>
      <c r="AT22" s="6" t="s">
        <v>891</v>
      </c>
      <c r="AU22" s="6" t="s">
        <v>892</v>
      </c>
      <c r="AV22" s="6" t="s">
        <v>893</v>
      </c>
      <c r="AW22" s="6" t="s">
        <v>894</v>
      </c>
      <c r="AX22" s="6" t="s">
        <v>895</v>
      </c>
      <c r="AY22" s="6" t="s">
        <v>1073</v>
      </c>
      <c r="AZ22" s="6" t="s">
        <v>896</v>
      </c>
      <c r="BA22" s="6" t="s">
        <v>897</v>
      </c>
      <c r="BB22" s="6" t="s">
        <v>897</v>
      </c>
      <c r="BC22" s="6" t="s">
        <v>898</v>
      </c>
      <c r="BD22" s="6" t="s">
        <v>899</v>
      </c>
      <c r="BE22" s="6" t="s">
        <v>900</v>
      </c>
      <c r="BF22" s="6" t="s">
        <v>901</v>
      </c>
      <c r="BG22" s="6" t="s">
        <v>902</v>
      </c>
      <c r="BH22" s="9" t="s">
        <v>824</v>
      </c>
      <c r="BI22" s="13" t="s">
        <v>825</v>
      </c>
      <c r="BJ22" s="9" t="s">
        <v>651</v>
      </c>
      <c r="BK22" s="9" t="s">
        <v>665</v>
      </c>
      <c r="BL22" s="9" t="s">
        <v>701</v>
      </c>
      <c r="BM22" s="9" t="s">
        <v>713</v>
      </c>
      <c r="BN22" s="9" t="s">
        <v>728</v>
      </c>
      <c r="BO22" s="9" t="s">
        <v>746</v>
      </c>
      <c r="BP22" s="9" t="s">
        <v>665</v>
      </c>
      <c r="BQ22" s="9" t="s">
        <v>764</v>
      </c>
      <c r="BR22" s="9" t="s">
        <v>775</v>
      </c>
      <c r="BS22" s="9" t="s">
        <v>783</v>
      </c>
      <c r="BT22" s="9" t="s">
        <v>794</v>
      </c>
      <c r="BU22" s="9" t="s">
        <v>587</v>
      </c>
      <c r="BV22" s="9" t="s">
        <v>816</v>
      </c>
      <c r="BW22" s="9" t="s">
        <v>587</v>
      </c>
      <c r="BX22" s="9" t="s">
        <v>816</v>
      </c>
      <c r="BY22" s="9" t="s">
        <v>557</v>
      </c>
      <c r="BZ22" s="9" t="s">
        <v>246</v>
      </c>
      <c r="CA22" s="9" t="s">
        <v>246</v>
      </c>
      <c r="CB22" s="13" t="s">
        <v>246</v>
      </c>
      <c r="CC22" s="9" t="s">
        <v>634</v>
      </c>
      <c r="CD22" s="9" t="s">
        <v>587</v>
      </c>
      <c r="CE22" s="9" t="s">
        <v>587</v>
      </c>
    </row>
    <row r="23" spans="1:83" ht="78.599999999999994" customHeight="1" x14ac:dyDescent="0.3">
      <c r="A23" s="1">
        <v>7</v>
      </c>
      <c r="B23" s="1" t="s">
        <v>45</v>
      </c>
      <c r="C23" s="5" t="s">
        <v>112</v>
      </c>
      <c r="D23" s="1" t="s">
        <v>86</v>
      </c>
      <c r="E23" s="5" t="s">
        <v>113</v>
      </c>
      <c r="F23" s="5" t="s">
        <v>170</v>
      </c>
      <c r="G23" s="5" t="s">
        <v>154</v>
      </c>
      <c r="H23" s="5" t="s">
        <v>171</v>
      </c>
      <c r="I23" s="5" t="s">
        <v>190</v>
      </c>
      <c r="J23" s="5" t="s">
        <v>208</v>
      </c>
      <c r="K23" s="5" t="s">
        <v>228</v>
      </c>
      <c r="L23" s="5" t="s">
        <v>241</v>
      </c>
      <c r="M23" s="5" t="s">
        <v>271</v>
      </c>
      <c r="N23" s="5" t="s">
        <v>270</v>
      </c>
      <c r="O23" s="5" t="s">
        <v>282</v>
      </c>
      <c r="P23" s="5" t="s">
        <v>293</v>
      </c>
      <c r="Q23" s="5" t="s">
        <v>307</v>
      </c>
      <c r="R23" s="5" t="s">
        <v>320</v>
      </c>
      <c r="S23" s="5" t="s">
        <v>333</v>
      </c>
      <c r="T23" s="5" t="s">
        <v>346</v>
      </c>
      <c r="U23" s="5" t="s">
        <v>355</v>
      </c>
      <c r="V23" s="5" t="s">
        <v>364</v>
      </c>
      <c r="W23" s="5" t="s">
        <v>381</v>
      </c>
      <c r="X23" s="5" t="s">
        <v>393</v>
      </c>
      <c r="Y23" s="5" t="s">
        <v>406</v>
      </c>
      <c r="Z23" s="5" t="s">
        <v>534</v>
      </c>
      <c r="AA23" s="5" t="s">
        <v>421</v>
      </c>
      <c r="AB23" s="5" t="s">
        <v>432</v>
      </c>
      <c r="AC23" s="5" t="s">
        <v>443</v>
      </c>
      <c r="AD23" s="5" t="s">
        <v>455</v>
      </c>
      <c r="AE23" s="5" t="s">
        <v>467</v>
      </c>
      <c r="AF23" s="5" t="s">
        <v>479</v>
      </c>
      <c r="AI23" s="5" t="s">
        <v>514</v>
      </c>
      <c r="AJ23" s="5" t="s">
        <v>522</v>
      </c>
      <c r="AK23" s="6" t="s">
        <v>940</v>
      </c>
      <c r="AL23" s="6" t="s">
        <v>604</v>
      </c>
      <c r="AM23" s="6" t="s">
        <v>942</v>
      </c>
      <c r="AN23" s="6" t="s">
        <v>943</v>
      </c>
      <c r="AO23" s="6" t="s">
        <v>604</v>
      </c>
      <c r="AP23" s="6" t="s">
        <v>935</v>
      </c>
      <c r="AQ23" s="6" t="s">
        <v>933</v>
      </c>
      <c r="AR23" s="6" t="s">
        <v>931</v>
      </c>
      <c r="AS23" s="6" t="s">
        <v>929</v>
      </c>
      <c r="AT23" s="6" t="s">
        <v>920</v>
      </c>
      <c r="AU23" s="6" t="s">
        <v>1051</v>
      </c>
      <c r="AV23" s="6" t="s">
        <v>918</v>
      </c>
      <c r="AW23" s="6" t="s">
        <v>1052</v>
      </c>
      <c r="AX23" s="6" t="s">
        <v>916</v>
      </c>
      <c r="AY23" s="6" t="s">
        <v>914</v>
      </c>
      <c r="AZ23" s="6" t="s">
        <v>913</v>
      </c>
      <c r="BA23" s="6" t="s">
        <v>911</v>
      </c>
      <c r="BB23" s="6" t="s">
        <v>910</v>
      </c>
      <c r="BC23" s="6" t="s">
        <v>909</v>
      </c>
      <c r="BD23" s="6" t="s">
        <v>907</v>
      </c>
      <c r="BE23" s="6" t="s">
        <v>906</v>
      </c>
      <c r="BF23" s="6" t="s">
        <v>903</v>
      </c>
      <c r="BG23" s="6" t="s">
        <v>604</v>
      </c>
      <c r="BH23" s="9" t="s">
        <v>522</v>
      </c>
      <c r="BI23" s="13" t="s">
        <v>606</v>
      </c>
      <c r="BJ23" s="9" t="s">
        <v>652</v>
      </c>
      <c r="BK23" s="9" t="s">
        <v>678</v>
      </c>
      <c r="BL23" s="9" t="s">
        <v>702</v>
      </c>
      <c r="BM23" s="9" t="s">
        <v>714</v>
      </c>
      <c r="BN23" s="9" t="s">
        <v>729</v>
      </c>
      <c r="BO23" s="9" t="s">
        <v>747</v>
      </c>
      <c r="BP23" s="9" t="s">
        <v>752</v>
      </c>
      <c r="BQ23" s="9" t="s">
        <v>765</v>
      </c>
      <c r="BR23" s="9" t="s">
        <v>776</v>
      </c>
      <c r="BS23" s="9" t="s">
        <v>784</v>
      </c>
      <c r="BT23" s="9" t="s">
        <v>522</v>
      </c>
      <c r="BU23" s="9" t="s">
        <v>809</v>
      </c>
      <c r="BV23" s="9" t="s">
        <v>817</v>
      </c>
      <c r="BW23" s="9" t="s">
        <v>588</v>
      </c>
      <c r="BX23" s="9" t="s">
        <v>393</v>
      </c>
      <c r="BY23" s="9" t="s">
        <v>566</v>
      </c>
      <c r="BZ23" s="6" t="s">
        <v>492</v>
      </c>
      <c r="CA23" s="6" t="s">
        <v>567</v>
      </c>
      <c r="CB23" s="13" t="s">
        <v>621</v>
      </c>
      <c r="CC23" s="9" t="s">
        <v>635</v>
      </c>
      <c r="CD23" s="9" t="s">
        <v>679</v>
      </c>
      <c r="CE23" s="9" t="s">
        <v>689</v>
      </c>
    </row>
    <row r="24" spans="1:83" ht="24" customHeight="1" x14ac:dyDescent="0.3">
      <c r="C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I24" s="5"/>
      <c r="AJ24" s="5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D24" s="6"/>
      <c r="BE24" s="6"/>
      <c r="BF24" s="6"/>
      <c r="BG24" s="6"/>
      <c r="BH24" s="9"/>
      <c r="BI24" s="13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CB24" s="13"/>
      <c r="CC24" s="9"/>
      <c r="CD24" s="9"/>
      <c r="CE24" s="9"/>
    </row>
    <row r="25" spans="1:83" ht="28.8" x14ac:dyDescent="0.3">
      <c r="A25" s="1">
        <v>8</v>
      </c>
      <c r="B25" s="1" t="s">
        <v>15</v>
      </c>
      <c r="C25" s="1" t="s">
        <v>59</v>
      </c>
      <c r="D25" s="1" t="s">
        <v>87</v>
      </c>
      <c r="E25" s="1" t="s">
        <v>114</v>
      </c>
      <c r="F25" s="1" t="s">
        <v>137</v>
      </c>
      <c r="G25" s="1" t="s">
        <v>87</v>
      </c>
      <c r="H25" s="1" t="s">
        <v>172</v>
      </c>
      <c r="I25" s="1" t="s">
        <v>191</v>
      </c>
      <c r="J25" s="1" t="s">
        <v>209</v>
      </c>
      <c r="K25" s="1" t="s">
        <v>229</v>
      </c>
      <c r="L25" s="5" t="s">
        <v>243</v>
      </c>
      <c r="M25" s="1" t="s">
        <v>255</v>
      </c>
      <c r="N25" s="1" t="s">
        <v>272</v>
      </c>
      <c r="O25" s="1" t="s">
        <v>283</v>
      </c>
      <c r="P25" s="1" t="s">
        <v>294</v>
      </c>
      <c r="Q25" s="1" t="s">
        <v>308</v>
      </c>
      <c r="R25" s="1" t="s">
        <v>191</v>
      </c>
      <c r="S25" s="1" t="s">
        <v>334</v>
      </c>
      <c r="T25" s="1" t="s">
        <v>347</v>
      </c>
      <c r="U25" s="1" t="s">
        <v>59</v>
      </c>
      <c r="V25" s="1" t="s">
        <v>308</v>
      </c>
      <c r="W25" s="1" t="s">
        <v>347</v>
      </c>
      <c r="X25" s="1" t="s">
        <v>59</v>
      </c>
      <c r="Y25" s="1" t="s">
        <v>272</v>
      </c>
      <c r="Z25" s="1" t="s">
        <v>535</v>
      </c>
      <c r="AA25" s="1" t="s">
        <v>422</v>
      </c>
      <c r="AB25" s="1" t="s">
        <v>272</v>
      </c>
      <c r="AC25" s="1" t="s">
        <v>444</v>
      </c>
      <c r="AD25" s="1" t="s">
        <v>456</v>
      </c>
      <c r="AE25" s="1" t="s">
        <v>272</v>
      </c>
      <c r="AF25" s="1" t="s">
        <v>294</v>
      </c>
      <c r="AG25" s="1" t="s">
        <v>493</v>
      </c>
      <c r="AH25" s="1" t="s">
        <v>502</v>
      </c>
      <c r="AI25" s="1" t="s">
        <v>334</v>
      </c>
      <c r="AJ25" s="1" t="s">
        <v>272</v>
      </c>
      <c r="AK25" s="6" t="s">
        <v>622</v>
      </c>
      <c r="AL25" s="6" t="s">
        <v>853</v>
      </c>
      <c r="AM25" s="6" t="s">
        <v>622</v>
      </c>
      <c r="AN25" s="6" t="s">
        <v>622</v>
      </c>
      <c r="AO25" s="6" t="s">
        <v>622</v>
      </c>
      <c r="AP25" s="6" t="s">
        <v>622</v>
      </c>
      <c r="AQ25" s="6" t="s">
        <v>622</v>
      </c>
      <c r="AR25" s="6" t="s">
        <v>622</v>
      </c>
      <c r="AS25" s="6" t="s">
        <v>622</v>
      </c>
      <c r="AT25" s="6" t="s">
        <v>622</v>
      </c>
      <c r="AU25" s="6" t="s">
        <v>622</v>
      </c>
      <c r="AV25" s="6" t="s">
        <v>921</v>
      </c>
      <c r="AW25" s="6" t="s">
        <v>622</v>
      </c>
      <c r="AX25" s="6" t="s">
        <v>922</v>
      </c>
      <c r="AY25" s="6" t="s">
        <v>795</v>
      </c>
      <c r="AZ25" s="6" t="s">
        <v>922</v>
      </c>
      <c r="BA25" s="6" t="s">
        <v>912</v>
      </c>
      <c r="BB25" s="6" t="s">
        <v>622</v>
      </c>
      <c r="BC25" s="6" t="s">
        <v>622</v>
      </c>
      <c r="BD25" s="6" t="s">
        <v>622</v>
      </c>
      <c r="BE25" s="6" t="s">
        <v>622</v>
      </c>
      <c r="BF25" s="6" t="s">
        <v>905</v>
      </c>
      <c r="BG25" s="6" t="s">
        <v>622</v>
      </c>
      <c r="BH25" s="6" t="s">
        <v>598</v>
      </c>
      <c r="BI25" s="6" t="s">
        <v>622</v>
      </c>
      <c r="BJ25" s="6" t="s">
        <v>653</v>
      </c>
      <c r="BK25" s="6" t="s">
        <v>666</v>
      </c>
      <c r="BL25" s="6" t="s">
        <v>703</v>
      </c>
      <c r="BM25" s="6" t="s">
        <v>622</v>
      </c>
      <c r="BN25" s="9" t="s">
        <v>730</v>
      </c>
      <c r="BO25" s="6" t="s">
        <v>622</v>
      </c>
      <c r="BP25" s="6" t="s">
        <v>622</v>
      </c>
      <c r="BQ25" s="6" t="s">
        <v>622</v>
      </c>
      <c r="BR25" s="9" t="s">
        <v>777</v>
      </c>
      <c r="BS25" s="6" t="s">
        <v>622</v>
      </c>
      <c r="BT25" s="6" t="s">
        <v>795</v>
      </c>
      <c r="BU25" s="9" t="s">
        <v>810</v>
      </c>
      <c r="BV25" s="6" t="s">
        <v>622</v>
      </c>
      <c r="BW25" s="6" t="s">
        <v>579</v>
      </c>
      <c r="BX25" s="6" t="s">
        <v>579</v>
      </c>
      <c r="BY25" s="6" t="s">
        <v>579</v>
      </c>
      <c r="BZ25" s="6" t="s">
        <v>579</v>
      </c>
      <c r="CA25" s="6" t="s">
        <v>579</v>
      </c>
      <c r="CB25" s="6" t="s">
        <v>622</v>
      </c>
      <c r="CC25" s="6" t="s">
        <v>622</v>
      </c>
      <c r="CD25" s="6" t="s">
        <v>622</v>
      </c>
      <c r="CE25" s="6" t="s">
        <v>622</v>
      </c>
    </row>
    <row r="26" spans="1:83" x14ac:dyDescent="0.3">
      <c r="A26" s="1">
        <v>9</v>
      </c>
      <c r="B26" s="1" t="s">
        <v>16</v>
      </c>
      <c r="C26" s="1" t="s">
        <v>60</v>
      </c>
      <c r="D26" s="1" t="s">
        <v>60</v>
      </c>
      <c r="E26" s="1" t="s">
        <v>60</v>
      </c>
      <c r="F26" s="1" t="s">
        <v>60</v>
      </c>
      <c r="G26" s="1" t="s">
        <v>155</v>
      </c>
      <c r="H26" s="1" t="s">
        <v>173</v>
      </c>
      <c r="I26" s="1" t="s">
        <v>155</v>
      </c>
      <c r="J26" s="1" t="s">
        <v>60</v>
      </c>
      <c r="K26" s="1" t="s">
        <v>173</v>
      </c>
      <c r="L26" s="5" t="s">
        <v>60</v>
      </c>
      <c r="M26" s="1" t="s">
        <v>173</v>
      </c>
      <c r="N26" s="1" t="s">
        <v>173</v>
      </c>
      <c r="O26" s="1" t="s">
        <v>284</v>
      </c>
      <c r="P26" s="1" t="s">
        <v>295</v>
      </c>
      <c r="Q26" s="1" t="s">
        <v>60</v>
      </c>
      <c r="R26" s="1" t="s">
        <v>173</v>
      </c>
      <c r="S26" s="1" t="s">
        <v>60</v>
      </c>
      <c r="T26" s="1" t="s">
        <v>155</v>
      </c>
      <c r="U26" s="1" t="s">
        <v>60</v>
      </c>
      <c r="V26" s="1" t="s">
        <v>60</v>
      </c>
      <c r="W26" s="1" t="s">
        <v>173</v>
      </c>
      <c r="X26" s="1" t="s">
        <v>173</v>
      </c>
      <c r="Y26" s="1" t="s">
        <v>173</v>
      </c>
      <c r="Z26" s="1" t="s">
        <v>60</v>
      </c>
      <c r="AA26" s="1" t="s">
        <v>60</v>
      </c>
      <c r="AB26" s="1" t="s">
        <v>284</v>
      </c>
      <c r="AC26" s="1" t="s">
        <v>60</v>
      </c>
      <c r="AD26" s="1" t="s">
        <v>494</v>
      </c>
      <c r="AE26" s="1" t="s">
        <v>155</v>
      </c>
      <c r="AF26" s="1" t="s">
        <v>60</v>
      </c>
      <c r="AG26" s="1" t="s">
        <v>494</v>
      </c>
      <c r="AH26" s="1" t="s">
        <v>494</v>
      </c>
      <c r="AI26" s="1" t="s">
        <v>494</v>
      </c>
      <c r="AJ26" s="1" t="s">
        <v>494</v>
      </c>
      <c r="AK26" s="6" t="s">
        <v>577</v>
      </c>
      <c r="AL26" s="6" t="s">
        <v>599</v>
      </c>
      <c r="AM26" s="6" t="s">
        <v>577</v>
      </c>
      <c r="AN26" s="6" t="s">
        <v>941</v>
      </c>
      <c r="AO26" s="6" t="s">
        <v>937</v>
      </c>
      <c r="AP26" s="6" t="s">
        <v>577</v>
      </c>
      <c r="AQ26" s="6" t="s">
        <v>577</v>
      </c>
      <c r="AR26" s="6" t="s">
        <v>577</v>
      </c>
      <c r="AS26" s="6" t="s">
        <v>577</v>
      </c>
      <c r="AT26" s="6" t="s">
        <v>577</v>
      </c>
      <c r="AU26" s="6" t="s">
        <v>577</v>
      </c>
      <c r="AV26" s="6" t="s">
        <v>577</v>
      </c>
      <c r="AW26" s="6" t="s">
        <v>577</v>
      </c>
      <c r="AX26" s="6" t="s">
        <v>577</v>
      </c>
      <c r="AY26" s="6" t="s">
        <v>577</v>
      </c>
      <c r="AZ26" s="6" t="s">
        <v>577</v>
      </c>
      <c r="BA26" s="6" t="s">
        <v>577</v>
      </c>
      <c r="BB26" s="6" t="s">
        <v>577</v>
      </c>
      <c r="BC26" s="6" t="s">
        <v>577</v>
      </c>
      <c r="BD26" s="6" t="s">
        <v>577</v>
      </c>
      <c r="BE26" s="6" t="s">
        <v>577</v>
      </c>
      <c r="BF26" s="6" t="s">
        <v>904</v>
      </c>
      <c r="BG26" s="6" t="s">
        <v>577</v>
      </c>
      <c r="BH26" s="6" t="s">
        <v>599</v>
      </c>
      <c r="BI26" s="10" t="s">
        <v>607</v>
      </c>
      <c r="BJ26" s="6" t="s">
        <v>623</v>
      </c>
      <c r="BK26" s="6" t="s">
        <v>577</v>
      </c>
      <c r="BL26" s="6" t="s">
        <v>577</v>
      </c>
      <c r="BM26" s="6" t="s">
        <v>577</v>
      </c>
      <c r="BN26" s="6" t="s">
        <v>577</v>
      </c>
      <c r="BO26" s="6" t="s">
        <v>577</v>
      </c>
      <c r="BP26" s="6" t="s">
        <v>577</v>
      </c>
      <c r="BQ26" s="6" t="s">
        <v>577</v>
      </c>
      <c r="BR26" s="6" t="s">
        <v>577</v>
      </c>
      <c r="BS26" s="6" t="s">
        <v>577</v>
      </c>
      <c r="BT26" s="6" t="s">
        <v>577</v>
      </c>
      <c r="BU26" s="6" t="s">
        <v>577</v>
      </c>
      <c r="BV26" s="6" t="s">
        <v>577</v>
      </c>
      <c r="BW26" s="6" t="s">
        <v>577</v>
      </c>
      <c r="BX26" s="6" t="s">
        <v>577</v>
      </c>
      <c r="BY26" s="6" t="s">
        <v>577</v>
      </c>
      <c r="BZ26" s="6" t="s">
        <v>577</v>
      </c>
      <c r="CA26" s="6" t="s">
        <v>577</v>
      </c>
      <c r="CB26" s="6" t="s">
        <v>623</v>
      </c>
      <c r="CC26" s="6" t="s">
        <v>623</v>
      </c>
      <c r="CD26" s="6" t="s">
        <v>577</v>
      </c>
      <c r="CE26" s="6" t="s">
        <v>577</v>
      </c>
    </row>
    <row r="27" spans="1:83" s="32" customFormat="1" x14ac:dyDescent="0.3">
      <c r="C27" s="32">
        <v>2</v>
      </c>
      <c r="D27" s="32">
        <v>2</v>
      </c>
      <c r="E27" s="32">
        <v>2</v>
      </c>
      <c r="F27" s="32">
        <v>2</v>
      </c>
      <c r="G27" s="32">
        <v>1.5</v>
      </c>
      <c r="H27" s="32">
        <v>1</v>
      </c>
      <c r="I27" s="32">
        <v>1.5</v>
      </c>
      <c r="J27" s="32">
        <v>2</v>
      </c>
      <c r="K27" s="32">
        <v>1</v>
      </c>
      <c r="L27" s="45">
        <v>2</v>
      </c>
      <c r="M27" s="32">
        <v>1</v>
      </c>
      <c r="N27" s="32">
        <v>1</v>
      </c>
      <c r="O27" s="32">
        <v>3</v>
      </c>
      <c r="P27" s="32">
        <v>1.5</v>
      </c>
      <c r="Q27" s="32">
        <v>2</v>
      </c>
      <c r="R27" s="32">
        <v>1</v>
      </c>
      <c r="S27" s="32">
        <v>2</v>
      </c>
      <c r="T27" s="32">
        <v>1.5</v>
      </c>
      <c r="U27" s="32">
        <v>2</v>
      </c>
      <c r="V27" s="32">
        <v>2</v>
      </c>
      <c r="W27" s="32">
        <v>1</v>
      </c>
      <c r="X27" s="32">
        <v>1</v>
      </c>
      <c r="Y27" s="32">
        <v>1</v>
      </c>
      <c r="Z27" s="32">
        <v>2</v>
      </c>
      <c r="AA27" s="32">
        <v>2</v>
      </c>
      <c r="AB27" s="32">
        <v>2</v>
      </c>
      <c r="AC27" s="32">
        <v>2</v>
      </c>
      <c r="AD27" s="32">
        <v>1</v>
      </c>
      <c r="AE27" s="32">
        <v>1.5</v>
      </c>
      <c r="AF27" s="32">
        <v>2</v>
      </c>
      <c r="AG27" s="32">
        <v>1</v>
      </c>
      <c r="AH27" s="32">
        <v>1</v>
      </c>
      <c r="AI27" s="32">
        <v>1</v>
      </c>
      <c r="AJ27" s="32">
        <v>1</v>
      </c>
      <c r="AK27" s="33">
        <v>1.5</v>
      </c>
      <c r="AL27" s="33">
        <v>3.5</v>
      </c>
      <c r="AM27" s="33">
        <v>1.5</v>
      </c>
      <c r="AN27" s="33">
        <v>1.5</v>
      </c>
      <c r="AO27" s="33">
        <v>1.5</v>
      </c>
      <c r="AP27" s="33">
        <v>1.5</v>
      </c>
      <c r="AQ27" s="33">
        <v>1.5</v>
      </c>
      <c r="AR27" s="33">
        <v>1.5</v>
      </c>
      <c r="AS27" s="33">
        <v>1.5</v>
      </c>
      <c r="AT27" s="33">
        <v>1.5</v>
      </c>
      <c r="AU27" s="33">
        <v>1.5</v>
      </c>
      <c r="AV27" s="33">
        <v>1.5</v>
      </c>
      <c r="AW27" s="33">
        <v>1.5</v>
      </c>
      <c r="AX27" s="33">
        <v>1.5</v>
      </c>
      <c r="AY27" s="33">
        <v>1.5</v>
      </c>
      <c r="AZ27" s="33">
        <v>1.5</v>
      </c>
      <c r="BA27" s="33">
        <v>1.5</v>
      </c>
      <c r="BB27" s="33">
        <v>1.5</v>
      </c>
      <c r="BC27" s="33">
        <v>1.5</v>
      </c>
      <c r="BD27" s="33">
        <v>1.5</v>
      </c>
      <c r="BE27" s="33">
        <v>1.5</v>
      </c>
      <c r="BF27" s="33">
        <v>0.75</v>
      </c>
      <c r="BG27" s="33">
        <v>1.5</v>
      </c>
      <c r="BH27" s="33">
        <v>3.4</v>
      </c>
      <c r="BI27" s="44">
        <v>1.5</v>
      </c>
      <c r="BJ27" s="33">
        <v>1</v>
      </c>
      <c r="BK27" s="33">
        <v>1.5</v>
      </c>
      <c r="BL27" s="33">
        <v>1.5</v>
      </c>
      <c r="BM27" s="33">
        <v>1.5</v>
      </c>
      <c r="BN27" s="33">
        <v>1.5</v>
      </c>
      <c r="BO27" s="33">
        <v>1.5</v>
      </c>
      <c r="BP27" s="33">
        <v>1.5</v>
      </c>
      <c r="BQ27" s="33">
        <v>1.5</v>
      </c>
      <c r="BR27" s="33">
        <v>1.5</v>
      </c>
      <c r="BS27" s="33">
        <v>1.5</v>
      </c>
      <c r="BT27" s="33">
        <v>1.5</v>
      </c>
      <c r="BU27" s="33">
        <v>1.5</v>
      </c>
      <c r="BV27" s="33">
        <v>1.5</v>
      </c>
      <c r="BW27" s="33">
        <v>1.5</v>
      </c>
      <c r="BX27" s="33">
        <v>1.5</v>
      </c>
      <c r="BY27" s="33">
        <v>1.5</v>
      </c>
      <c r="BZ27" s="33">
        <v>1.5</v>
      </c>
      <c r="CA27" s="33">
        <v>1.5</v>
      </c>
      <c r="CB27" s="33">
        <v>1</v>
      </c>
      <c r="CC27" s="33">
        <v>1</v>
      </c>
      <c r="CD27" s="33">
        <v>1.5</v>
      </c>
      <c r="CE27" s="33">
        <v>1.5</v>
      </c>
    </row>
    <row r="28" spans="1:83" ht="57.6" x14ac:dyDescent="0.3">
      <c r="A28" s="1">
        <v>10</v>
      </c>
      <c r="B28" s="5" t="s">
        <v>17</v>
      </c>
      <c r="C28" s="1" t="s">
        <v>61</v>
      </c>
      <c r="D28" s="1" t="s">
        <v>88</v>
      </c>
      <c r="E28" s="1" t="s">
        <v>115</v>
      </c>
      <c r="F28" s="1" t="s">
        <v>115</v>
      </c>
      <c r="G28" s="1" t="s">
        <v>156</v>
      </c>
      <c r="H28" s="1" t="s">
        <v>174</v>
      </c>
      <c r="I28" s="1" t="s">
        <v>192</v>
      </c>
      <c r="J28" s="1" t="s">
        <v>210</v>
      </c>
      <c r="K28" s="1" t="s">
        <v>230</v>
      </c>
      <c r="L28" s="5" t="s">
        <v>244</v>
      </c>
      <c r="M28" s="1" t="s">
        <v>256</v>
      </c>
      <c r="N28" s="1" t="s">
        <v>256</v>
      </c>
      <c r="O28" s="1" t="s">
        <v>192</v>
      </c>
      <c r="P28" s="1" t="s">
        <v>296</v>
      </c>
      <c r="Q28" s="1" t="s">
        <v>174</v>
      </c>
      <c r="R28" s="1" t="s">
        <v>192</v>
      </c>
      <c r="S28" s="1" t="s">
        <v>335</v>
      </c>
      <c r="T28" s="1" t="s">
        <v>348</v>
      </c>
      <c r="U28" s="1" t="s">
        <v>356</v>
      </c>
      <c r="V28" s="20" t="s">
        <v>365</v>
      </c>
      <c r="W28" s="1" t="s">
        <v>382</v>
      </c>
      <c r="X28" s="1" t="s">
        <v>88</v>
      </c>
      <c r="Y28" s="1" t="s">
        <v>407</v>
      </c>
      <c r="Z28" s="1" t="s">
        <v>536</v>
      </c>
      <c r="AA28" s="1" t="s">
        <v>423</v>
      </c>
      <c r="AB28" s="1" t="s">
        <v>210</v>
      </c>
      <c r="AC28" s="1" t="s">
        <v>446</v>
      </c>
      <c r="AD28" s="1" t="s">
        <v>115</v>
      </c>
      <c r="AE28" s="1" t="s">
        <v>468</v>
      </c>
      <c r="AF28" s="1" t="s">
        <v>480</v>
      </c>
      <c r="AG28" s="1" t="s">
        <v>495</v>
      </c>
      <c r="AH28" s="1" t="s">
        <v>156</v>
      </c>
      <c r="AI28" s="1" t="s">
        <v>515</v>
      </c>
      <c r="AK28" s="6">
        <v>400</v>
      </c>
      <c r="AL28" s="6" t="s">
        <v>854</v>
      </c>
      <c r="AM28" s="6" t="s">
        <v>944</v>
      </c>
      <c r="AN28" s="6">
        <v>150</v>
      </c>
      <c r="AO28" s="6" t="s">
        <v>938</v>
      </c>
      <c r="AP28" s="9" t="s">
        <v>936</v>
      </c>
      <c r="AQ28" s="9" t="s">
        <v>934</v>
      </c>
      <c r="AR28" s="6" t="s">
        <v>932</v>
      </c>
      <c r="AS28" s="9" t="s">
        <v>930</v>
      </c>
      <c r="AT28" s="9" t="s">
        <v>928</v>
      </c>
      <c r="AU28" s="9" t="s">
        <v>927</v>
      </c>
      <c r="AV28" s="9">
        <v>500</v>
      </c>
      <c r="AW28" s="9" t="s">
        <v>926</v>
      </c>
      <c r="AX28" s="9">
        <v>820</v>
      </c>
      <c r="AY28" s="9">
        <v>700</v>
      </c>
      <c r="AZ28" s="9">
        <v>300</v>
      </c>
      <c r="BA28" s="9" t="s">
        <v>925</v>
      </c>
      <c r="BB28" s="9" t="s">
        <v>924</v>
      </c>
      <c r="BC28" s="9" t="s">
        <v>923</v>
      </c>
      <c r="BD28" s="9">
        <v>80</v>
      </c>
      <c r="BE28" s="9">
        <v>800</v>
      </c>
      <c r="BF28" s="9">
        <v>800</v>
      </c>
      <c r="BG28" s="9">
        <v>600</v>
      </c>
      <c r="BH28" s="9">
        <v>500</v>
      </c>
      <c r="BI28" s="9">
        <v>60</v>
      </c>
      <c r="BJ28" s="9" t="s">
        <v>174</v>
      </c>
      <c r="BK28" s="9" t="s">
        <v>667</v>
      </c>
      <c r="BL28" s="9" t="s">
        <v>704</v>
      </c>
      <c r="BM28" s="9" t="s">
        <v>715</v>
      </c>
      <c r="BN28" s="9" t="s">
        <v>731</v>
      </c>
      <c r="BO28" s="9" t="s">
        <v>748</v>
      </c>
      <c r="BP28" s="9" t="s">
        <v>753</v>
      </c>
      <c r="BQ28" s="9" t="s">
        <v>767</v>
      </c>
      <c r="BR28" s="9">
        <v>500</v>
      </c>
      <c r="BS28" s="9">
        <v>100</v>
      </c>
      <c r="BT28" s="9">
        <v>300</v>
      </c>
      <c r="BU28" s="9">
        <v>350</v>
      </c>
      <c r="BV28" s="9" t="s">
        <v>818</v>
      </c>
      <c r="BW28" s="9" t="s">
        <v>589</v>
      </c>
      <c r="BX28" s="9" t="s">
        <v>571</v>
      </c>
      <c r="BY28" s="9" t="s">
        <v>558</v>
      </c>
      <c r="BZ28" s="9">
        <v>100</v>
      </c>
      <c r="CA28" s="9">
        <v>500</v>
      </c>
      <c r="CB28" s="9" t="s">
        <v>624</v>
      </c>
      <c r="CC28" s="9" t="s">
        <v>636</v>
      </c>
      <c r="CD28" s="9" t="s">
        <v>680</v>
      </c>
      <c r="CE28" s="9" t="s">
        <v>690</v>
      </c>
    </row>
    <row r="29" spans="1:83" s="32" customFormat="1" x14ac:dyDescent="0.3">
      <c r="C29" s="35">
        <v>200</v>
      </c>
      <c r="D29" s="35">
        <v>600</v>
      </c>
      <c r="E29" s="35">
        <v>800</v>
      </c>
      <c r="F29" s="35">
        <v>800</v>
      </c>
      <c r="G29" s="35">
        <v>150</v>
      </c>
      <c r="H29" s="35">
        <v>400</v>
      </c>
      <c r="I29" s="35">
        <v>300</v>
      </c>
      <c r="J29" s="35">
        <v>100</v>
      </c>
      <c r="K29" s="35">
        <v>10</v>
      </c>
      <c r="L29" s="35">
        <v>48</v>
      </c>
      <c r="M29" s="35">
        <v>360</v>
      </c>
      <c r="N29" s="35">
        <v>360</v>
      </c>
      <c r="O29" s="35">
        <v>300</v>
      </c>
      <c r="P29" s="35">
        <v>450</v>
      </c>
      <c r="Q29" s="35">
        <v>400</v>
      </c>
      <c r="R29" s="35">
        <v>300</v>
      </c>
      <c r="S29" s="35">
        <v>170</v>
      </c>
      <c r="T29" s="35">
        <v>90</v>
      </c>
      <c r="U29" s="35">
        <v>350</v>
      </c>
      <c r="V29" s="35">
        <v>1000</v>
      </c>
      <c r="W29" s="35">
        <v>700</v>
      </c>
      <c r="X29" s="35">
        <v>600</v>
      </c>
      <c r="Y29" s="35">
        <v>200</v>
      </c>
      <c r="Z29" s="35">
        <v>150</v>
      </c>
      <c r="AA29" s="35">
        <v>120</v>
      </c>
      <c r="AB29" s="35">
        <v>100</v>
      </c>
      <c r="AC29" s="35">
        <v>320</v>
      </c>
      <c r="AD29" s="35">
        <v>800</v>
      </c>
      <c r="AE29" s="35">
        <v>240</v>
      </c>
      <c r="AF29" s="35">
        <v>230</v>
      </c>
      <c r="AG29" s="35">
        <v>290</v>
      </c>
      <c r="AH29" s="35">
        <v>150</v>
      </c>
      <c r="AI29" s="35">
        <v>220</v>
      </c>
      <c r="AJ29" s="32" t="s">
        <v>1125</v>
      </c>
      <c r="AK29" s="35">
        <v>400</v>
      </c>
      <c r="AL29" s="32">
        <v>30</v>
      </c>
      <c r="AM29" s="32">
        <v>100</v>
      </c>
      <c r="AN29" s="35">
        <v>150</v>
      </c>
      <c r="AO29" s="35">
        <v>850</v>
      </c>
      <c r="AP29" s="32">
        <f>50+20+50+50+40</f>
        <v>210</v>
      </c>
      <c r="AQ29" s="32">
        <f>120+140+70</f>
        <v>330</v>
      </c>
      <c r="AR29" s="32">
        <f>200+150</f>
        <v>350</v>
      </c>
      <c r="AS29" s="32">
        <v>250</v>
      </c>
      <c r="AT29" s="32">
        <v>200</v>
      </c>
      <c r="AU29" s="32">
        <v>200</v>
      </c>
      <c r="AV29" s="35">
        <v>500</v>
      </c>
      <c r="AW29" s="32">
        <f>40+20+40+30+30</f>
        <v>160</v>
      </c>
      <c r="AX29" s="35">
        <v>820</v>
      </c>
      <c r="AY29" s="35">
        <v>700</v>
      </c>
      <c r="AZ29" s="35">
        <v>300</v>
      </c>
      <c r="BA29" s="32">
        <v>250</v>
      </c>
      <c r="BB29" s="32">
        <f>40+3+30+20</f>
        <v>93</v>
      </c>
      <c r="BC29" s="32">
        <v>250</v>
      </c>
      <c r="BD29" s="35">
        <v>80</v>
      </c>
      <c r="BE29" s="35">
        <v>800</v>
      </c>
      <c r="BF29" s="35">
        <v>800</v>
      </c>
      <c r="BG29" s="35">
        <v>600</v>
      </c>
      <c r="BH29" s="35">
        <v>500</v>
      </c>
      <c r="BI29" s="35">
        <v>60</v>
      </c>
      <c r="BJ29" s="35">
        <v>400</v>
      </c>
      <c r="BK29" s="35">
        <v>120</v>
      </c>
      <c r="BL29" s="35">
        <v>300</v>
      </c>
      <c r="BM29" s="32">
        <v>250</v>
      </c>
      <c r="BN29" s="32">
        <v>300</v>
      </c>
      <c r="BO29" s="32">
        <f>20+30+50</f>
        <v>100</v>
      </c>
      <c r="BP29" s="32">
        <f>20+30+50</f>
        <v>100</v>
      </c>
      <c r="BQ29" s="32">
        <v>250</v>
      </c>
      <c r="BR29" s="35">
        <v>500</v>
      </c>
      <c r="BS29" s="35">
        <v>100</v>
      </c>
      <c r="BT29" s="35">
        <v>300</v>
      </c>
      <c r="BU29" s="35">
        <v>350</v>
      </c>
      <c r="BV29" s="32">
        <f>155+75</f>
        <v>230</v>
      </c>
      <c r="BW29" s="32">
        <v>240</v>
      </c>
      <c r="BX29" s="32">
        <v>400</v>
      </c>
      <c r="BY29" s="32">
        <v>200</v>
      </c>
      <c r="BZ29" s="35">
        <v>100</v>
      </c>
      <c r="CA29" s="35">
        <v>500</v>
      </c>
      <c r="CB29" s="35">
        <v>100</v>
      </c>
      <c r="CC29" s="32">
        <v>250</v>
      </c>
      <c r="CD29" s="32">
        <v>350</v>
      </c>
      <c r="CE29" s="32">
        <v>350</v>
      </c>
    </row>
    <row r="30" spans="1:83" x14ac:dyDescent="0.3">
      <c r="A30" s="1">
        <v>11</v>
      </c>
      <c r="B30" s="1" t="s">
        <v>18</v>
      </c>
      <c r="C30" s="1" t="s">
        <v>62</v>
      </c>
      <c r="D30" s="1" t="s">
        <v>89</v>
      </c>
      <c r="E30" s="1" t="s">
        <v>116</v>
      </c>
      <c r="G30" s="1" t="s">
        <v>116</v>
      </c>
      <c r="H30" s="1" t="s">
        <v>175</v>
      </c>
      <c r="I30" s="1" t="s">
        <v>193</v>
      </c>
      <c r="J30" s="1" t="s">
        <v>193</v>
      </c>
      <c r="K30" s="1" t="s">
        <v>193</v>
      </c>
      <c r="L30" s="5" t="s">
        <v>245</v>
      </c>
      <c r="M30" s="1" t="s">
        <v>245</v>
      </c>
      <c r="N30" s="1" t="s">
        <v>193</v>
      </c>
      <c r="O30" s="1" t="s">
        <v>285</v>
      </c>
      <c r="P30" s="1" t="s">
        <v>297</v>
      </c>
      <c r="Q30" s="1" t="s">
        <v>309</v>
      </c>
      <c r="R30" s="1" t="s">
        <v>321</v>
      </c>
      <c r="S30" s="1" t="s">
        <v>336</v>
      </c>
      <c r="V30" s="1" t="s">
        <v>366</v>
      </c>
      <c r="W30" s="1" t="s">
        <v>245</v>
      </c>
      <c r="X30" s="1" t="s">
        <v>89</v>
      </c>
      <c r="Y30" s="1" t="s">
        <v>193</v>
      </c>
      <c r="Z30" s="1" t="s">
        <v>537</v>
      </c>
      <c r="AA30" s="1" t="s">
        <v>245</v>
      </c>
      <c r="AB30" s="1" t="s">
        <v>321</v>
      </c>
      <c r="AC30" s="1" t="s">
        <v>62</v>
      </c>
      <c r="AD30" s="1" t="s">
        <v>193</v>
      </c>
      <c r="AE30" s="1" t="s">
        <v>469</v>
      </c>
      <c r="AF30" s="1" t="s">
        <v>62</v>
      </c>
      <c r="AI30" s="1" t="s">
        <v>245</v>
      </c>
      <c r="AJ30" s="1" t="s">
        <v>245</v>
      </c>
      <c r="AK30" s="6">
        <v>400</v>
      </c>
      <c r="AL30" s="6">
        <v>120</v>
      </c>
      <c r="AM30" s="6">
        <v>110</v>
      </c>
      <c r="AN30" s="6">
        <v>300</v>
      </c>
      <c r="AO30" s="6" t="s">
        <v>939</v>
      </c>
      <c r="AP30" s="6">
        <v>400</v>
      </c>
      <c r="AQ30" s="6">
        <v>250</v>
      </c>
      <c r="AR30" s="6">
        <v>200</v>
      </c>
      <c r="AS30" s="6">
        <v>180</v>
      </c>
      <c r="AT30" s="6">
        <v>150</v>
      </c>
      <c r="AU30" s="6">
        <v>40</v>
      </c>
      <c r="AV30" s="6">
        <v>180</v>
      </c>
      <c r="AW30" s="6">
        <v>180</v>
      </c>
      <c r="AX30" s="6">
        <v>120</v>
      </c>
      <c r="AY30" s="6">
        <v>200</v>
      </c>
      <c r="AZ30" s="6">
        <v>400</v>
      </c>
      <c r="BA30" s="6">
        <v>180</v>
      </c>
      <c r="BB30" s="6">
        <v>200</v>
      </c>
      <c r="BC30" s="6">
        <v>200</v>
      </c>
      <c r="BD30" s="6">
        <v>150</v>
      </c>
      <c r="BE30" s="6">
        <v>300</v>
      </c>
      <c r="BF30" s="6">
        <v>180</v>
      </c>
      <c r="BG30" s="6" t="s">
        <v>604</v>
      </c>
      <c r="BH30" s="10" t="s">
        <v>604</v>
      </c>
      <c r="BI30" s="6">
        <v>280</v>
      </c>
      <c r="BJ30" s="6">
        <v>600</v>
      </c>
      <c r="BK30" s="10" t="s">
        <v>604</v>
      </c>
      <c r="BL30" s="6">
        <v>1000</v>
      </c>
      <c r="BM30" s="6">
        <v>200</v>
      </c>
      <c r="BN30" s="6">
        <v>180</v>
      </c>
      <c r="BO30" s="6">
        <v>200</v>
      </c>
      <c r="BP30" s="6">
        <v>200</v>
      </c>
      <c r="BQ30" s="6">
        <v>200</v>
      </c>
      <c r="BR30" s="6">
        <v>180</v>
      </c>
      <c r="BS30" s="6">
        <v>200</v>
      </c>
      <c r="BT30" s="6">
        <v>150</v>
      </c>
      <c r="BU30" s="6">
        <v>200</v>
      </c>
      <c r="BV30" s="6">
        <v>196</v>
      </c>
      <c r="BW30" s="6">
        <v>100</v>
      </c>
      <c r="BX30" s="6">
        <v>150</v>
      </c>
      <c r="BY30" s="6">
        <v>180</v>
      </c>
      <c r="BZ30" s="6">
        <v>180</v>
      </c>
      <c r="CA30" s="6">
        <v>120</v>
      </c>
      <c r="CB30" s="6">
        <v>200</v>
      </c>
      <c r="CC30" s="6" t="s">
        <v>644</v>
      </c>
      <c r="CD30" s="6">
        <v>170</v>
      </c>
      <c r="CE30" s="6">
        <v>300</v>
      </c>
    </row>
    <row r="31" spans="1:83" s="32" customFormat="1" ht="15.6" customHeight="1" x14ac:dyDescent="0.3">
      <c r="C31" s="35">
        <v>250</v>
      </c>
      <c r="D31" s="35">
        <v>300</v>
      </c>
      <c r="E31" s="35">
        <v>240</v>
      </c>
      <c r="F31" s="32" t="s">
        <v>1125</v>
      </c>
      <c r="G31" s="35">
        <v>240</v>
      </c>
      <c r="H31" s="35">
        <v>225</v>
      </c>
      <c r="I31" s="35">
        <v>180</v>
      </c>
      <c r="J31" s="35">
        <v>180</v>
      </c>
      <c r="K31" s="35">
        <v>180</v>
      </c>
      <c r="L31" s="35">
        <v>200</v>
      </c>
      <c r="M31" s="35">
        <v>200</v>
      </c>
      <c r="N31" s="35">
        <v>180</v>
      </c>
      <c r="O31" s="35">
        <v>178</v>
      </c>
      <c r="P31" s="35">
        <v>120</v>
      </c>
      <c r="Q31" s="35">
        <v>216</v>
      </c>
      <c r="R31" s="35">
        <v>100</v>
      </c>
      <c r="S31" s="35">
        <v>170</v>
      </c>
      <c r="T31" s="32" t="s">
        <v>1125</v>
      </c>
      <c r="U31" s="32" t="s">
        <v>1125</v>
      </c>
      <c r="V31" s="35">
        <v>400</v>
      </c>
      <c r="W31" s="35">
        <v>200</v>
      </c>
      <c r="X31" s="35">
        <v>300</v>
      </c>
      <c r="Y31" s="35">
        <v>180</v>
      </c>
      <c r="Z31" s="35">
        <v>200</v>
      </c>
      <c r="AA31" s="35">
        <v>200</v>
      </c>
      <c r="AB31" s="35">
        <v>100</v>
      </c>
      <c r="AC31" s="35">
        <v>250</v>
      </c>
      <c r="AD31" s="35">
        <v>180</v>
      </c>
      <c r="AE31" s="35">
        <v>130</v>
      </c>
      <c r="AF31" s="35">
        <v>250</v>
      </c>
      <c r="AG31" s="32" t="s">
        <v>1125</v>
      </c>
      <c r="AH31" s="32" t="s">
        <v>1125</v>
      </c>
      <c r="AI31" s="35">
        <v>200</v>
      </c>
      <c r="AJ31" s="35">
        <v>200</v>
      </c>
      <c r="AK31" s="35">
        <v>400</v>
      </c>
      <c r="AL31" s="35">
        <v>120</v>
      </c>
      <c r="AM31" s="35">
        <v>110</v>
      </c>
      <c r="AN31" s="35">
        <v>300</v>
      </c>
      <c r="AO31" s="35">
        <v>150</v>
      </c>
      <c r="AP31" s="35">
        <v>400</v>
      </c>
      <c r="AQ31" s="35">
        <v>250</v>
      </c>
      <c r="AR31" s="35">
        <v>200</v>
      </c>
      <c r="AS31" s="35">
        <v>180</v>
      </c>
      <c r="AT31" s="35">
        <v>150</v>
      </c>
      <c r="AU31" s="35">
        <v>40</v>
      </c>
      <c r="AV31" s="35">
        <v>180</v>
      </c>
      <c r="AW31" s="35">
        <v>180</v>
      </c>
      <c r="AX31" s="35">
        <v>120</v>
      </c>
      <c r="AY31" s="35">
        <v>200</v>
      </c>
      <c r="AZ31" s="35">
        <v>400</v>
      </c>
      <c r="BA31" s="35">
        <v>180</v>
      </c>
      <c r="BB31" s="35">
        <v>200</v>
      </c>
      <c r="BC31" s="35">
        <v>200</v>
      </c>
      <c r="BD31" s="35">
        <v>150</v>
      </c>
      <c r="BE31" s="35">
        <v>300</v>
      </c>
      <c r="BF31" s="35">
        <v>180</v>
      </c>
      <c r="BI31" s="35">
        <v>280</v>
      </c>
      <c r="BJ31" s="35">
        <v>600</v>
      </c>
      <c r="BL31" s="35">
        <v>1000</v>
      </c>
      <c r="BM31" s="35">
        <v>200</v>
      </c>
      <c r="BN31" s="35">
        <v>180</v>
      </c>
      <c r="BO31" s="35">
        <v>200</v>
      </c>
      <c r="BP31" s="35">
        <v>200</v>
      </c>
      <c r="BQ31" s="35">
        <v>200</v>
      </c>
      <c r="BR31" s="35">
        <v>180</v>
      </c>
      <c r="BS31" s="35">
        <v>200</v>
      </c>
      <c r="BT31" s="35">
        <v>150</v>
      </c>
      <c r="BU31" s="35">
        <v>200</v>
      </c>
      <c r="BV31" s="35">
        <v>196</v>
      </c>
      <c r="BW31" s="35">
        <v>100</v>
      </c>
      <c r="BX31" s="35">
        <v>150</v>
      </c>
      <c r="BY31" s="35">
        <v>180</v>
      </c>
      <c r="BZ31" s="35">
        <v>180</v>
      </c>
      <c r="CA31" s="35">
        <v>120</v>
      </c>
      <c r="CB31" s="35">
        <v>200</v>
      </c>
      <c r="CC31" s="32">
        <v>185</v>
      </c>
      <c r="CD31" s="35">
        <v>170</v>
      </c>
      <c r="CE31" s="35">
        <v>300</v>
      </c>
    </row>
    <row r="32" spans="1:83" ht="28.8" x14ac:dyDescent="0.3">
      <c r="A32" s="1">
        <v>12</v>
      </c>
      <c r="B32" s="2" t="s">
        <v>41</v>
      </c>
      <c r="C32" s="1" t="s">
        <v>63</v>
      </c>
      <c r="D32" s="1" t="s">
        <v>63</v>
      </c>
      <c r="E32" s="1" t="s">
        <v>139</v>
      </c>
      <c r="F32" s="1" t="s">
        <v>138</v>
      </c>
      <c r="G32" s="1" t="s">
        <v>63</v>
      </c>
      <c r="H32" s="1" t="s">
        <v>63</v>
      </c>
      <c r="I32" s="1" t="s">
        <v>63</v>
      </c>
      <c r="J32" s="1" t="s">
        <v>63</v>
      </c>
      <c r="K32" s="1" t="s">
        <v>63</v>
      </c>
      <c r="L32" s="5" t="s">
        <v>63</v>
      </c>
      <c r="M32" s="1" t="s">
        <v>63</v>
      </c>
      <c r="N32" s="1" t="s">
        <v>63</v>
      </c>
      <c r="O32" s="1" t="s">
        <v>63</v>
      </c>
      <c r="P32" s="1" t="s">
        <v>63</v>
      </c>
      <c r="Q32" s="1" t="s">
        <v>63</v>
      </c>
      <c r="R32" s="1" t="s">
        <v>63</v>
      </c>
      <c r="S32" s="1" t="s">
        <v>63</v>
      </c>
      <c r="T32" s="1" t="s">
        <v>63</v>
      </c>
      <c r="U32" s="1" t="s">
        <v>357</v>
      </c>
      <c r="V32" s="1" t="s">
        <v>357</v>
      </c>
      <c r="W32" s="5" t="s">
        <v>383</v>
      </c>
      <c r="X32" s="1" t="s">
        <v>394</v>
      </c>
      <c r="Y32" s="1" t="s">
        <v>63</v>
      </c>
      <c r="Z32" s="1" t="s">
        <v>357</v>
      </c>
      <c r="AA32" s="1" t="s">
        <v>357</v>
      </c>
      <c r="AB32" s="1" t="s">
        <v>357</v>
      </c>
      <c r="AC32" s="1" t="s">
        <v>63</v>
      </c>
      <c r="AD32" s="1" t="s">
        <v>357</v>
      </c>
      <c r="AE32" s="1" t="s">
        <v>357</v>
      </c>
      <c r="AF32" s="1" t="s">
        <v>481</v>
      </c>
      <c r="AG32" s="1" t="s">
        <v>357</v>
      </c>
      <c r="AH32" s="1" t="s">
        <v>63</v>
      </c>
      <c r="AI32" s="1" t="s">
        <v>357</v>
      </c>
      <c r="AJ32" s="1" t="s">
        <v>357</v>
      </c>
      <c r="AK32" s="6" t="s">
        <v>357</v>
      </c>
      <c r="AL32" s="6" t="s">
        <v>63</v>
      </c>
      <c r="AM32" s="6" t="s">
        <v>357</v>
      </c>
      <c r="AN32" s="6" t="s">
        <v>357</v>
      </c>
      <c r="AO32" s="6" t="s">
        <v>357</v>
      </c>
      <c r="AP32" s="6" t="s">
        <v>63</v>
      </c>
      <c r="AQ32" s="6" t="s">
        <v>63</v>
      </c>
      <c r="AR32" s="6" t="s">
        <v>63</v>
      </c>
      <c r="AS32" s="6" t="s">
        <v>63</v>
      </c>
      <c r="AT32" s="6" t="s">
        <v>908</v>
      </c>
      <c r="AU32" s="6" t="s">
        <v>908</v>
      </c>
      <c r="AV32" s="6" t="s">
        <v>919</v>
      </c>
      <c r="AW32" s="6" t="s">
        <v>908</v>
      </c>
      <c r="AX32" s="6" t="s">
        <v>917</v>
      </c>
      <c r="AY32" s="6" t="s">
        <v>63</v>
      </c>
      <c r="AZ32" s="6" t="s">
        <v>63</v>
      </c>
      <c r="BA32" s="6" t="s">
        <v>908</v>
      </c>
      <c r="BB32" s="6" t="s">
        <v>908</v>
      </c>
      <c r="BC32" s="6" t="s">
        <v>908</v>
      </c>
      <c r="BD32" s="6" t="s">
        <v>63</v>
      </c>
      <c r="BE32" s="6" t="s">
        <v>908</v>
      </c>
      <c r="BF32" s="6" t="s">
        <v>908</v>
      </c>
      <c r="BG32" s="6" t="s">
        <v>908</v>
      </c>
      <c r="BH32" s="6" t="s">
        <v>63</v>
      </c>
      <c r="BI32" s="6" t="s">
        <v>357</v>
      </c>
      <c r="BJ32" s="6" t="s">
        <v>357</v>
      </c>
      <c r="BK32" s="6" t="s">
        <v>357</v>
      </c>
      <c r="BL32" s="6" t="s">
        <v>357</v>
      </c>
      <c r="BM32" s="6" t="s">
        <v>357</v>
      </c>
      <c r="BN32" s="6" t="s">
        <v>357</v>
      </c>
      <c r="BO32" s="6" t="s">
        <v>357</v>
      </c>
      <c r="BP32" s="6" t="s">
        <v>357</v>
      </c>
      <c r="BQ32" s="6" t="s">
        <v>63</v>
      </c>
      <c r="BR32" s="6" t="s">
        <v>357</v>
      </c>
      <c r="BS32" s="6" t="s">
        <v>357</v>
      </c>
      <c r="BT32" s="6" t="s">
        <v>357</v>
      </c>
      <c r="BU32" s="6" t="s">
        <v>357</v>
      </c>
      <c r="BV32" s="6" t="s">
        <v>63</v>
      </c>
      <c r="BW32" s="6" t="s">
        <v>357</v>
      </c>
      <c r="BX32" s="6" t="s">
        <v>357</v>
      </c>
      <c r="BY32" s="6" t="s">
        <v>357</v>
      </c>
      <c r="BZ32" s="6" t="s">
        <v>357</v>
      </c>
      <c r="CA32" s="6" t="s">
        <v>357</v>
      </c>
      <c r="CB32" s="6" t="s">
        <v>357</v>
      </c>
      <c r="CC32" s="9" t="s">
        <v>645</v>
      </c>
      <c r="CD32" s="6" t="s">
        <v>357</v>
      </c>
      <c r="CE32" s="6" t="s">
        <v>357</v>
      </c>
    </row>
    <row r="33" spans="1:83" x14ac:dyDescent="0.3">
      <c r="B33" s="2" t="s">
        <v>26</v>
      </c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D33" s="6"/>
      <c r="BE33" s="6"/>
      <c r="BF33" s="6"/>
      <c r="BG33" s="6"/>
    </row>
    <row r="34" spans="1:83" ht="43.2" x14ac:dyDescent="0.3">
      <c r="A34" s="1">
        <v>13</v>
      </c>
      <c r="B34" s="5" t="s">
        <v>19</v>
      </c>
      <c r="C34" s="1" t="s">
        <v>64</v>
      </c>
      <c r="D34" s="1" t="s">
        <v>64</v>
      </c>
      <c r="E34" s="1" t="s">
        <v>64</v>
      </c>
      <c r="F34" s="1" t="s">
        <v>64</v>
      </c>
      <c r="G34" s="1" t="s">
        <v>157</v>
      </c>
      <c r="H34" s="1" t="s">
        <v>64</v>
      </c>
      <c r="I34" s="1" t="s">
        <v>64</v>
      </c>
      <c r="J34" s="1" t="s">
        <v>211</v>
      </c>
      <c r="K34" s="1" t="s">
        <v>64</v>
      </c>
      <c r="L34" s="5" t="s">
        <v>246</v>
      </c>
      <c r="M34" s="1" t="s">
        <v>246</v>
      </c>
      <c r="N34" s="1" t="s">
        <v>157</v>
      </c>
      <c r="O34" s="1" t="s">
        <v>64</v>
      </c>
      <c r="P34" s="1" t="s">
        <v>246</v>
      </c>
      <c r="Q34" s="1" t="s">
        <v>64</v>
      </c>
      <c r="R34" s="1" t="s">
        <v>64</v>
      </c>
      <c r="S34" s="1" t="s">
        <v>64</v>
      </c>
      <c r="T34" s="1" t="s">
        <v>64</v>
      </c>
      <c r="U34" s="1" t="s">
        <v>157</v>
      </c>
      <c r="V34" s="1" t="s">
        <v>64</v>
      </c>
      <c r="W34" s="1" t="s">
        <v>64</v>
      </c>
      <c r="X34" s="1" t="s">
        <v>246</v>
      </c>
      <c r="Y34" s="1" t="s">
        <v>246</v>
      </c>
      <c r="Z34" s="1" t="s">
        <v>227</v>
      </c>
      <c r="AA34" s="1" t="s">
        <v>211</v>
      </c>
      <c r="AB34" s="1" t="s">
        <v>64</v>
      </c>
      <c r="AC34" s="1" t="s">
        <v>64</v>
      </c>
      <c r="AD34" s="1" t="s">
        <v>445</v>
      </c>
      <c r="AE34" s="1" t="s">
        <v>246</v>
      </c>
      <c r="AF34" s="1" t="s">
        <v>482</v>
      </c>
      <c r="AG34" s="1" t="s">
        <v>64</v>
      </c>
      <c r="AH34" s="1" t="s">
        <v>246</v>
      </c>
      <c r="AI34" s="1" t="s">
        <v>246</v>
      </c>
      <c r="AJ34" s="1" t="s">
        <v>246</v>
      </c>
      <c r="AK34" s="6" t="s">
        <v>1028</v>
      </c>
      <c r="AL34" s="6" t="s">
        <v>902</v>
      </c>
      <c r="AM34" s="6" t="s">
        <v>1036</v>
      </c>
      <c r="AN34" s="6" t="s">
        <v>1034</v>
      </c>
      <c r="AO34" s="6" t="s">
        <v>1024</v>
      </c>
      <c r="AP34" s="6" t="s">
        <v>1023</v>
      </c>
      <c r="AQ34" s="6" t="s">
        <v>899</v>
      </c>
      <c r="AR34" s="6" t="s">
        <v>999</v>
      </c>
      <c r="AS34" s="6" t="s">
        <v>1019</v>
      </c>
      <c r="AT34" s="6" t="s">
        <v>1017</v>
      </c>
      <c r="AU34" s="6" t="s">
        <v>1090</v>
      </c>
      <c r="AV34" s="6" t="s">
        <v>482</v>
      </c>
      <c r="AW34" s="6" t="s">
        <v>999</v>
      </c>
      <c r="AX34" s="6" t="s">
        <v>1075</v>
      </c>
      <c r="AY34" s="6" t="s">
        <v>482</v>
      </c>
      <c r="AZ34" s="6" t="s">
        <v>899</v>
      </c>
      <c r="BA34" s="6" t="s">
        <v>1003</v>
      </c>
      <c r="BB34" s="6" t="s">
        <v>1003</v>
      </c>
      <c r="BC34" s="6" t="s">
        <v>999</v>
      </c>
      <c r="BD34" s="6" t="s">
        <v>996</v>
      </c>
      <c r="BE34" s="6" t="s">
        <v>989</v>
      </c>
      <c r="BF34" s="6" t="s">
        <v>987</v>
      </c>
      <c r="BG34" s="6" t="s">
        <v>982</v>
      </c>
      <c r="BH34" s="6" t="s">
        <v>482</v>
      </c>
      <c r="BI34" s="9" t="s">
        <v>608</v>
      </c>
      <c r="BJ34" s="6" t="s">
        <v>657</v>
      </c>
      <c r="BK34" s="10" t="s">
        <v>64</v>
      </c>
      <c r="BL34" s="6" t="s">
        <v>707</v>
      </c>
      <c r="BM34" s="6" t="s">
        <v>716</v>
      </c>
      <c r="BN34" s="6" t="s">
        <v>732</v>
      </c>
      <c r="BO34" s="6" t="s">
        <v>755</v>
      </c>
      <c r="BP34" s="6" t="s">
        <v>754</v>
      </c>
      <c r="BQ34" s="6" t="s">
        <v>766</v>
      </c>
      <c r="BR34" s="6" t="s">
        <v>246</v>
      </c>
      <c r="BS34" s="6" t="s">
        <v>785</v>
      </c>
      <c r="BT34" s="6" t="s">
        <v>796</v>
      </c>
      <c r="BU34" s="6" t="s">
        <v>246</v>
      </c>
      <c r="BV34" s="9" t="s">
        <v>819</v>
      </c>
      <c r="BW34" s="9" t="s">
        <v>559</v>
      </c>
      <c r="BX34" s="9" t="s">
        <v>246</v>
      </c>
      <c r="BY34" s="9" t="s">
        <v>559</v>
      </c>
      <c r="BZ34" s="6" t="s">
        <v>246</v>
      </c>
      <c r="CA34" s="6" t="s">
        <v>246</v>
      </c>
      <c r="CC34" s="6" t="s">
        <v>246</v>
      </c>
      <c r="CD34" s="6" t="s">
        <v>246</v>
      </c>
      <c r="CE34" s="6" t="s">
        <v>661</v>
      </c>
    </row>
    <row r="35" spans="1:83" ht="28.8" x14ac:dyDescent="0.3">
      <c r="A35" s="1">
        <v>14</v>
      </c>
      <c r="B35" s="5" t="s">
        <v>20</v>
      </c>
      <c r="C35" s="1" t="s">
        <v>65</v>
      </c>
      <c r="D35" s="1" t="s">
        <v>65</v>
      </c>
      <c r="E35" s="1" t="s">
        <v>117</v>
      </c>
      <c r="F35" s="1" t="s">
        <v>140</v>
      </c>
      <c r="G35" s="1" t="s">
        <v>65</v>
      </c>
      <c r="H35" s="1" t="s">
        <v>176</v>
      </c>
      <c r="I35" s="1" t="s">
        <v>194</v>
      </c>
      <c r="J35" s="1" t="s">
        <v>194</v>
      </c>
      <c r="K35" s="1" t="s">
        <v>194</v>
      </c>
      <c r="L35" s="5" t="s">
        <v>247</v>
      </c>
      <c r="M35" s="1" t="s">
        <v>65</v>
      </c>
      <c r="N35" s="1" t="s">
        <v>65</v>
      </c>
      <c r="O35" s="1" t="s">
        <v>286</v>
      </c>
      <c r="P35" s="1" t="s">
        <v>65</v>
      </c>
      <c r="Q35" s="1" t="s">
        <v>65</v>
      </c>
      <c r="R35" s="1" t="s">
        <v>65</v>
      </c>
      <c r="S35" s="1" t="s">
        <v>286</v>
      </c>
      <c r="T35" s="1" t="s">
        <v>286</v>
      </c>
      <c r="U35" s="1" t="s">
        <v>194</v>
      </c>
      <c r="V35" s="1" t="s">
        <v>65</v>
      </c>
      <c r="W35" s="1" t="s">
        <v>65</v>
      </c>
      <c r="X35" s="1" t="s">
        <v>65</v>
      </c>
      <c r="Y35" s="1" t="s">
        <v>65</v>
      </c>
      <c r="Z35" s="1" t="s">
        <v>286</v>
      </c>
      <c r="AA35" s="1" t="s">
        <v>65</v>
      </c>
      <c r="AB35" s="1" t="s">
        <v>65</v>
      </c>
      <c r="AC35" s="1" t="s">
        <v>65</v>
      </c>
      <c r="AD35" s="1" t="s">
        <v>65</v>
      </c>
      <c r="AE35" s="1" t="s">
        <v>65</v>
      </c>
      <c r="AF35" s="1" t="s">
        <v>65</v>
      </c>
      <c r="AG35" s="1" t="s">
        <v>65</v>
      </c>
      <c r="AH35" s="1" t="s">
        <v>286</v>
      </c>
      <c r="AI35" s="1" t="s">
        <v>65</v>
      </c>
      <c r="AJ35" s="1" t="s">
        <v>523</v>
      </c>
      <c r="AK35" s="6" t="s">
        <v>861</v>
      </c>
      <c r="AL35" s="6" t="s">
        <v>858</v>
      </c>
      <c r="AM35" s="17" t="s">
        <v>859</v>
      </c>
      <c r="AN35" s="6" t="s">
        <v>860</v>
      </c>
      <c r="AO35" s="6" t="s">
        <v>859</v>
      </c>
      <c r="AP35" s="6" t="s">
        <v>858</v>
      </c>
      <c r="AQ35" s="6" t="s">
        <v>858</v>
      </c>
      <c r="AR35" s="6" t="s">
        <v>858</v>
      </c>
      <c r="AS35" s="6" t="s">
        <v>858</v>
      </c>
      <c r="AT35" s="6" t="s">
        <v>858</v>
      </c>
      <c r="AU35" s="6" t="s">
        <v>858</v>
      </c>
      <c r="AV35" s="6" t="s">
        <v>858</v>
      </c>
      <c r="AW35" s="6" t="s">
        <v>858</v>
      </c>
      <c r="AX35" s="6" t="s">
        <v>861</v>
      </c>
      <c r="AY35" s="6" t="s">
        <v>862</v>
      </c>
      <c r="AZ35" s="6" t="s">
        <v>858</v>
      </c>
      <c r="BA35" s="6" t="s">
        <v>861</v>
      </c>
      <c r="BB35" s="6" t="s">
        <v>861</v>
      </c>
      <c r="BC35" s="6" t="s">
        <v>859</v>
      </c>
      <c r="BD35" s="6" t="s">
        <v>861</v>
      </c>
      <c r="BE35" s="6" t="s">
        <v>858</v>
      </c>
      <c r="BF35" s="6" t="s">
        <v>858</v>
      </c>
      <c r="BG35" s="6" t="s">
        <v>861</v>
      </c>
      <c r="BH35" s="6" t="s">
        <v>523</v>
      </c>
      <c r="BI35" s="6" t="s">
        <v>523</v>
      </c>
      <c r="BJ35" s="6" t="s">
        <v>658</v>
      </c>
      <c r="BK35" s="6" t="s">
        <v>65</v>
      </c>
      <c r="BL35" s="6" t="s">
        <v>552</v>
      </c>
      <c r="BM35" s="6" t="s">
        <v>717</v>
      </c>
      <c r="BN35" s="6" t="s">
        <v>733</v>
      </c>
      <c r="BO35" s="6" t="s">
        <v>717</v>
      </c>
      <c r="BP35" s="6" t="s">
        <v>552</v>
      </c>
      <c r="BQ35" s="6" t="s">
        <v>552</v>
      </c>
      <c r="BR35" s="6" t="s">
        <v>552</v>
      </c>
      <c r="BS35" s="6" t="s">
        <v>717</v>
      </c>
      <c r="BT35" s="6" t="s">
        <v>552</v>
      </c>
      <c r="BU35" s="6" t="s">
        <v>552</v>
      </c>
      <c r="BV35" s="6" t="s">
        <v>717</v>
      </c>
      <c r="BW35" s="6" t="s">
        <v>523</v>
      </c>
      <c r="BX35" s="6" t="s">
        <v>65</v>
      </c>
      <c r="BY35" s="6" t="s">
        <v>65</v>
      </c>
      <c r="BZ35" s="6" t="s">
        <v>65</v>
      </c>
      <c r="CA35" s="6" t="s">
        <v>580</v>
      </c>
      <c r="CB35" s="6" t="s">
        <v>65</v>
      </c>
      <c r="CC35" s="6" t="s">
        <v>646</v>
      </c>
      <c r="CD35" s="6" t="s">
        <v>685</v>
      </c>
      <c r="CE35" s="6" t="s">
        <v>694</v>
      </c>
    </row>
    <row r="36" spans="1:83" ht="43.2" x14ac:dyDescent="0.3">
      <c r="A36" s="1">
        <v>15</v>
      </c>
      <c r="B36" s="5" t="s">
        <v>42</v>
      </c>
      <c r="C36" s="1" t="s">
        <v>66</v>
      </c>
      <c r="D36" s="1" t="s">
        <v>66</v>
      </c>
      <c r="E36" s="1" t="s">
        <v>66</v>
      </c>
      <c r="F36" s="1" t="s">
        <v>66</v>
      </c>
      <c r="G36" s="1" t="s">
        <v>66</v>
      </c>
      <c r="H36" s="1" t="s">
        <v>66</v>
      </c>
      <c r="I36" s="1" t="s">
        <v>66</v>
      </c>
      <c r="J36" s="1" t="s">
        <v>66</v>
      </c>
      <c r="K36" s="1" t="s">
        <v>66</v>
      </c>
      <c r="L36" s="5" t="s">
        <v>66</v>
      </c>
      <c r="M36" s="1" t="s">
        <v>66</v>
      </c>
      <c r="N36" s="1" t="s">
        <v>66</v>
      </c>
      <c r="O36" s="1" t="s">
        <v>66</v>
      </c>
      <c r="P36" s="1" t="s">
        <v>66</v>
      </c>
      <c r="Q36" s="1" t="s">
        <v>66</v>
      </c>
      <c r="R36" s="1" t="s">
        <v>66</v>
      </c>
      <c r="S36" s="1" t="s">
        <v>66</v>
      </c>
      <c r="T36" s="1" t="s">
        <v>66</v>
      </c>
      <c r="U36" s="1" t="s">
        <v>66</v>
      </c>
      <c r="V36" s="1" t="s">
        <v>66</v>
      </c>
      <c r="W36" s="1" t="s">
        <v>66</v>
      </c>
      <c r="X36" s="1" t="s">
        <v>66</v>
      </c>
      <c r="Y36" s="1" t="s">
        <v>66</v>
      </c>
      <c r="Z36" s="1" t="s">
        <v>66</v>
      </c>
      <c r="AA36" s="1" t="s">
        <v>66</v>
      </c>
      <c r="AB36" s="1" t="s">
        <v>66</v>
      </c>
      <c r="AC36" s="1" t="s">
        <v>66</v>
      </c>
      <c r="AD36" s="1" t="s">
        <v>66</v>
      </c>
      <c r="AE36" s="1" t="s">
        <v>66</v>
      </c>
      <c r="AF36" s="1" t="s">
        <v>66</v>
      </c>
      <c r="AG36" s="1" t="s">
        <v>66</v>
      </c>
      <c r="AH36" s="1" t="s">
        <v>66</v>
      </c>
      <c r="AI36" s="1" t="s">
        <v>66</v>
      </c>
      <c r="AJ36" s="1" t="s">
        <v>524</v>
      </c>
      <c r="AK36" s="6" t="s">
        <v>545</v>
      </c>
      <c r="AL36" s="6" t="s">
        <v>545</v>
      </c>
      <c r="AM36" s="6" t="s">
        <v>545</v>
      </c>
      <c r="AN36" s="6" t="s">
        <v>545</v>
      </c>
      <c r="AO36" s="6" t="s">
        <v>545</v>
      </c>
      <c r="AP36" s="6" t="s">
        <v>545</v>
      </c>
      <c r="AQ36" s="6" t="s">
        <v>545</v>
      </c>
      <c r="AR36" s="6" t="s">
        <v>545</v>
      </c>
      <c r="AS36" s="6" t="s">
        <v>545</v>
      </c>
      <c r="AT36" s="6" t="s">
        <v>545</v>
      </c>
      <c r="AU36" s="6" t="s">
        <v>545</v>
      </c>
      <c r="AV36" s="6" t="s">
        <v>545</v>
      </c>
      <c r="AW36" s="6" t="s">
        <v>545</v>
      </c>
      <c r="AX36" s="6" t="s">
        <v>545</v>
      </c>
      <c r="AY36" s="6" t="s">
        <v>545</v>
      </c>
      <c r="AZ36" s="6" t="s">
        <v>545</v>
      </c>
      <c r="BA36" s="6" t="s">
        <v>545</v>
      </c>
      <c r="BB36" s="6" t="s">
        <v>545</v>
      </c>
      <c r="BC36" s="6" t="s">
        <v>545</v>
      </c>
      <c r="BD36" s="6" t="s">
        <v>545</v>
      </c>
      <c r="BE36" s="6" t="s">
        <v>545</v>
      </c>
      <c r="BF36" s="6" t="s">
        <v>545</v>
      </c>
      <c r="BG36" s="6" t="s">
        <v>545</v>
      </c>
      <c r="BH36" s="6" t="s">
        <v>545</v>
      </c>
      <c r="BI36" s="6" t="s">
        <v>545</v>
      </c>
      <c r="BJ36" s="6" t="s">
        <v>545</v>
      </c>
      <c r="BK36" s="6" t="s">
        <v>545</v>
      </c>
      <c r="BL36" s="6" t="s">
        <v>708</v>
      </c>
      <c r="BM36" s="6" t="s">
        <v>545</v>
      </c>
      <c r="BN36" s="9" t="s">
        <v>735</v>
      </c>
      <c r="BO36" s="6" t="s">
        <v>545</v>
      </c>
      <c r="BP36" s="6" t="s">
        <v>757</v>
      </c>
      <c r="BQ36" s="6" t="s">
        <v>545</v>
      </c>
      <c r="BR36" s="6" t="s">
        <v>708</v>
      </c>
      <c r="BS36" s="6" t="s">
        <v>545</v>
      </c>
      <c r="BT36" s="6" t="s">
        <v>545</v>
      </c>
      <c r="BU36" s="6" t="s">
        <v>545</v>
      </c>
      <c r="BV36" s="6" t="s">
        <v>545</v>
      </c>
      <c r="BW36" s="6" t="s">
        <v>545</v>
      </c>
      <c r="BX36" s="6" t="s">
        <v>545</v>
      </c>
      <c r="BY36" s="6" t="s">
        <v>545</v>
      </c>
      <c r="BZ36" s="6" t="s">
        <v>545</v>
      </c>
      <c r="CA36" s="6" t="s">
        <v>545</v>
      </c>
      <c r="CB36" s="6" t="s">
        <v>545</v>
      </c>
      <c r="CC36" s="6" t="s">
        <v>545</v>
      </c>
      <c r="CD36" s="6" t="s">
        <v>545</v>
      </c>
      <c r="CE36" s="6" t="s">
        <v>545</v>
      </c>
    </row>
    <row r="37" spans="1:83" ht="57.6" x14ac:dyDescent="0.3">
      <c r="A37" s="1">
        <v>16</v>
      </c>
      <c r="B37" s="5" t="s">
        <v>21</v>
      </c>
      <c r="C37" s="5" t="s">
        <v>90</v>
      </c>
      <c r="D37" s="5" t="s">
        <v>91</v>
      </c>
      <c r="E37" s="5" t="s">
        <v>118</v>
      </c>
      <c r="F37" s="5" t="s">
        <v>141</v>
      </c>
      <c r="G37" s="3">
        <v>20</v>
      </c>
      <c r="H37" s="5" t="s">
        <v>177</v>
      </c>
      <c r="I37" s="5" t="s">
        <v>195</v>
      </c>
      <c r="J37" s="5" t="s">
        <v>212</v>
      </c>
      <c r="K37" s="5" t="s">
        <v>231</v>
      </c>
      <c r="L37" s="5" t="s">
        <v>248</v>
      </c>
      <c r="M37" s="5" t="s">
        <v>257</v>
      </c>
      <c r="N37" s="5" t="s">
        <v>177</v>
      </c>
      <c r="O37" s="5" t="s">
        <v>287</v>
      </c>
      <c r="P37" s="5" t="s">
        <v>298</v>
      </c>
      <c r="Q37" s="5" t="s">
        <v>310</v>
      </c>
      <c r="R37" s="5" t="s">
        <v>322</v>
      </c>
      <c r="S37" s="5" t="s">
        <v>337</v>
      </c>
      <c r="T37" s="5" t="s">
        <v>349</v>
      </c>
      <c r="U37" s="5" t="s">
        <v>358</v>
      </c>
      <c r="V37" s="5" t="s">
        <v>367</v>
      </c>
      <c r="W37" s="3">
        <v>25</v>
      </c>
      <c r="X37" s="5" t="s">
        <v>395</v>
      </c>
      <c r="Y37" s="5" t="s">
        <v>408</v>
      </c>
      <c r="Z37" s="5" t="s">
        <v>538</v>
      </c>
      <c r="AA37" s="5" t="s">
        <v>424</v>
      </c>
      <c r="AB37" s="5" t="s">
        <v>433</v>
      </c>
      <c r="AC37" s="5" t="s">
        <v>447</v>
      </c>
      <c r="AD37" s="5" t="s">
        <v>231</v>
      </c>
      <c r="AE37" s="5" t="s">
        <v>470</v>
      </c>
      <c r="AF37" s="3">
        <v>30</v>
      </c>
      <c r="AH37" s="3">
        <v>40</v>
      </c>
      <c r="AI37" s="3">
        <v>36</v>
      </c>
      <c r="AJ37" s="3">
        <v>36</v>
      </c>
      <c r="AK37" s="6" t="s">
        <v>990</v>
      </c>
      <c r="AL37" s="6" t="s">
        <v>981</v>
      </c>
      <c r="AM37" s="6" t="s">
        <v>1037</v>
      </c>
      <c r="AN37" s="6" t="s">
        <v>1035</v>
      </c>
      <c r="AO37" s="9" t="s">
        <v>1027</v>
      </c>
      <c r="AP37" s="9" t="s">
        <v>1103</v>
      </c>
      <c r="AQ37" s="9" t="s">
        <v>1100</v>
      </c>
      <c r="AR37" s="9" t="s">
        <v>1022</v>
      </c>
      <c r="AS37" s="9" t="s">
        <v>1020</v>
      </c>
      <c r="AT37" s="6" t="s">
        <v>1004</v>
      </c>
      <c r="AU37" s="6" t="s">
        <v>997</v>
      </c>
      <c r="AV37" s="6" t="s">
        <v>1010</v>
      </c>
      <c r="AW37" s="6" t="s">
        <v>990</v>
      </c>
      <c r="AX37" s="6" t="s">
        <v>990</v>
      </c>
      <c r="AY37" t="s">
        <v>1007</v>
      </c>
      <c r="AZ37" s="6" t="s">
        <v>876</v>
      </c>
      <c r="BA37" s="6" t="s">
        <v>1004</v>
      </c>
      <c r="BB37" s="6" t="s">
        <v>1005</v>
      </c>
      <c r="BC37" s="6" t="s">
        <v>997</v>
      </c>
      <c r="BD37" s="6" t="s">
        <v>997</v>
      </c>
      <c r="BE37" s="6" t="s">
        <v>990</v>
      </c>
      <c r="BF37" s="6" t="s">
        <v>983</v>
      </c>
      <c r="BG37" s="6" t="s">
        <v>983</v>
      </c>
      <c r="BH37" s="8">
        <v>30000</v>
      </c>
      <c r="BI37" s="8" t="s">
        <v>609</v>
      </c>
      <c r="BJ37" s="8">
        <v>40000</v>
      </c>
      <c r="BK37" s="8">
        <v>40000</v>
      </c>
      <c r="BL37" s="8" t="s">
        <v>709</v>
      </c>
      <c r="BM37" s="8">
        <v>36000</v>
      </c>
      <c r="BN37" s="10" t="s">
        <v>604</v>
      </c>
      <c r="BO37" s="8">
        <v>36000</v>
      </c>
      <c r="BP37" s="9" t="s">
        <v>756</v>
      </c>
      <c r="BQ37" s="8">
        <v>36000</v>
      </c>
      <c r="BR37" s="8">
        <v>4500</v>
      </c>
      <c r="BS37" s="8" t="s">
        <v>786</v>
      </c>
      <c r="BT37" s="14" t="s">
        <v>797</v>
      </c>
      <c r="BU37" s="8">
        <v>36000</v>
      </c>
      <c r="BV37" s="14" t="s">
        <v>820</v>
      </c>
      <c r="BW37" s="8">
        <v>40000</v>
      </c>
      <c r="BX37" s="8">
        <v>25000</v>
      </c>
      <c r="BY37" s="8">
        <v>40000</v>
      </c>
      <c r="BZ37" s="8">
        <v>36000</v>
      </c>
      <c r="CA37" s="8">
        <v>40000</v>
      </c>
      <c r="CB37" s="8">
        <v>36000</v>
      </c>
      <c r="CC37" s="8" t="s">
        <v>637</v>
      </c>
      <c r="CD37" s="14" t="s">
        <v>681</v>
      </c>
      <c r="CE37" s="14" t="s">
        <v>691</v>
      </c>
    </row>
    <row r="38" spans="1:83" s="32" customFormat="1" x14ac:dyDescent="0.3">
      <c r="B38" s="45" t="s">
        <v>157</v>
      </c>
      <c r="C38" s="45">
        <v>25</v>
      </c>
      <c r="D38" s="45">
        <v>30</v>
      </c>
      <c r="E38" s="45">
        <v>35</v>
      </c>
      <c r="F38" s="45">
        <v>35</v>
      </c>
      <c r="G38" s="57">
        <v>20</v>
      </c>
      <c r="H38" s="45">
        <v>25</v>
      </c>
      <c r="I38" s="45">
        <v>30</v>
      </c>
      <c r="J38" s="45">
        <v>26</v>
      </c>
      <c r="K38" s="45"/>
      <c r="L38" s="45">
        <v>26</v>
      </c>
      <c r="M38" s="45">
        <v>25</v>
      </c>
      <c r="N38" s="45">
        <v>25</v>
      </c>
      <c r="O38" s="45"/>
      <c r="P38" s="45">
        <v>27</v>
      </c>
      <c r="Q38" s="45">
        <v>27</v>
      </c>
      <c r="R38" s="45">
        <v>30</v>
      </c>
      <c r="S38" s="45"/>
      <c r="T38" s="45"/>
      <c r="U38" s="45"/>
      <c r="V38" s="45"/>
      <c r="W38" s="57">
        <v>25</v>
      </c>
      <c r="X38" s="45"/>
      <c r="Y38" s="45"/>
      <c r="Z38" s="45">
        <v>20</v>
      </c>
      <c r="AA38" s="45">
        <v>25</v>
      </c>
      <c r="AB38" s="45"/>
      <c r="AC38" s="45">
        <v>36</v>
      </c>
      <c r="AD38" s="45"/>
      <c r="AE38" s="45">
        <v>28</v>
      </c>
      <c r="AF38" s="46">
        <v>30</v>
      </c>
      <c r="AH38" s="46"/>
      <c r="AI38" s="46"/>
      <c r="AJ38" s="46"/>
      <c r="AK38" s="33"/>
      <c r="AL38" s="33"/>
      <c r="AM38" s="33"/>
      <c r="AN38" s="33">
        <v>30</v>
      </c>
      <c r="AO38" s="33">
        <v>28</v>
      </c>
      <c r="AP38" s="33">
        <v>28</v>
      </c>
      <c r="AQ38" s="33">
        <v>28</v>
      </c>
      <c r="AR38" s="33"/>
      <c r="AS38" s="33"/>
      <c r="AT38" s="33"/>
      <c r="AU38" s="33"/>
      <c r="AV38" s="33">
        <v>2</v>
      </c>
      <c r="AW38" s="33"/>
      <c r="AX38" s="33"/>
      <c r="AY38" s="47"/>
      <c r="AZ38" s="33"/>
      <c r="BA38" s="33"/>
      <c r="BB38" s="33">
        <v>25</v>
      </c>
      <c r="BC38" s="33"/>
      <c r="BD38" s="33"/>
      <c r="BE38" s="33"/>
      <c r="BF38" s="33">
        <v>30</v>
      </c>
      <c r="BG38" s="33">
        <v>30</v>
      </c>
      <c r="BH38" s="48">
        <v>30</v>
      </c>
      <c r="BI38" s="48"/>
      <c r="BJ38" s="48"/>
      <c r="BK38" s="48"/>
      <c r="BL38" s="48"/>
      <c r="BM38" s="48"/>
      <c r="BN38" s="44"/>
      <c r="BO38" s="48"/>
      <c r="BP38" s="43"/>
      <c r="BQ38" s="48"/>
      <c r="BR38" s="48"/>
      <c r="BS38" s="48"/>
      <c r="BT38" s="49"/>
      <c r="BU38" s="48"/>
      <c r="BV38" s="49">
        <v>30</v>
      </c>
      <c r="BW38" s="48"/>
      <c r="BX38" s="48">
        <v>25</v>
      </c>
      <c r="BY38" s="48"/>
      <c r="BZ38" s="48"/>
      <c r="CA38" s="48"/>
      <c r="CB38" s="48"/>
      <c r="CC38" s="48"/>
      <c r="CD38" s="49"/>
      <c r="CE38" s="49">
        <v>20</v>
      </c>
    </row>
    <row r="39" spans="1:83" s="32" customFormat="1" x14ac:dyDescent="0.3">
      <c r="B39" s="45" t="s">
        <v>1075</v>
      </c>
      <c r="C39" s="45">
        <v>30</v>
      </c>
      <c r="D39" s="45">
        <v>30</v>
      </c>
      <c r="E39" s="45"/>
      <c r="F39" s="45"/>
      <c r="G39" s="46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6"/>
      <c r="X39" s="45"/>
      <c r="Y39" s="45"/>
      <c r="Z39" s="45"/>
      <c r="AA39" s="45"/>
      <c r="AB39" s="45"/>
      <c r="AC39" s="45"/>
      <c r="AD39" s="45"/>
      <c r="AE39" s="45"/>
      <c r="AF39" s="46"/>
      <c r="AH39" s="46"/>
      <c r="AI39" s="46"/>
      <c r="AJ39" s="46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47"/>
      <c r="AZ39" s="33"/>
      <c r="BA39" s="33"/>
      <c r="BB39" s="33"/>
      <c r="BC39" s="33"/>
      <c r="BD39" s="33"/>
      <c r="BE39" s="33"/>
      <c r="BF39" s="33"/>
      <c r="BG39" s="33"/>
      <c r="BH39" s="48"/>
      <c r="BI39" s="48"/>
      <c r="BJ39" s="48"/>
      <c r="BK39" s="48"/>
      <c r="BL39" s="48"/>
      <c r="BM39" s="48"/>
      <c r="BN39" s="44"/>
      <c r="BO39" s="48"/>
      <c r="BP39" s="43"/>
      <c r="BQ39" s="48"/>
      <c r="BR39" s="48"/>
      <c r="BS39" s="48"/>
      <c r="BT39" s="49"/>
      <c r="BU39" s="48"/>
      <c r="BV39" s="49"/>
      <c r="BW39" s="48"/>
      <c r="BX39" s="48"/>
      <c r="BY39" s="48"/>
      <c r="BZ39" s="48"/>
      <c r="CA39" s="48"/>
      <c r="CB39" s="48"/>
      <c r="CC39" s="48"/>
      <c r="CD39" s="49"/>
      <c r="CE39" s="49"/>
    </row>
    <row r="40" spans="1:83" s="32" customFormat="1" x14ac:dyDescent="0.3">
      <c r="B40" s="45" t="s">
        <v>1130</v>
      </c>
      <c r="C40" s="45"/>
      <c r="D40" s="45"/>
      <c r="E40" s="45">
        <v>43</v>
      </c>
      <c r="F40" s="45"/>
      <c r="G40" s="46"/>
      <c r="H40" s="45"/>
      <c r="I40" s="45"/>
      <c r="J40" s="45"/>
      <c r="K40" s="45"/>
      <c r="L40" s="45"/>
      <c r="M40" s="45">
        <v>42</v>
      </c>
      <c r="N40" s="45"/>
      <c r="O40" s="45"/>
      <c r="P40" s="45"/>
      <c r="Q40" s="45"/>
      <c r="R40" s="45"/>
      <c r="S40" s="45"/>
      <c r="T40" s="45"/>
      <c r="U40" s="45">
        <v>50</v>
      </c>
      <c r="V40" s="45"/>
      <c r="W40" s="46"/>
      <c r="X40" s="45"/>
      <c r="Y40" s="45"/>
      <c r="Z40" s="45"/>
      <c r="AA40" s="45"/>
      <c r="AB40" s="45"/>
      <c r="AC40" s="45"/>
      <c r="AD40" s="45"/>
      <c r="AE40" s="45"/>
      <c r="AF40" s="46"/>
      <c r="AH40" s="46"/>
      <c r="AI40" s="46"/>
      <c r="AJ40" s="46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47"/>
      <c r="AZ40" s="33"/>
      <c r="BA40" s="33"/>
      <c r="BB40" s="33"/>
      <c r="BC40" s="33"/>
      <c r="BD40" s="33"/>
      <c r="BE40" s="33"/>
      <c r="BF40" s="33"/>
      <c r="BG40" s="33"/>
      <c r="BH40" s="48"/>
      <c r="BI40" s="48"/>
      <c r="BJ40" s="48"/>
      <c r="BK40" s="48"/>
      <c r="BL40" s="48"/>
      <c r="BM40" s="48"/>
      <c r="BN40" s="44"/>
      <c r="BO40" s="48"/>
      <c r="BP40" s="43"/>
      <c r="BQ40" s="48"/>
      <c r="BR40" s="48"/>
      <c r="BS40" s="48"/>
      <c r="BT40" s="49"/>
      <c r="BU40" s="48"/>
      <c r="BV40" s="49"/>
      <c r="BW40" s="48"/>
      <c r="BX40" s="48"/>
      <c r="BY40" s="48"/>
      <c r="BZ40" s="48"/>
      <c r="CA40" s="48"/>
      <c r="CB40" s="48"/>
      <c r="CC40" s="48"/>
      <c r="CD40" s="49"/>
      <c r="CE40" s="49"/>
    </row>
    <row r="41" spans="1:83" s="32" customFormat="1" x14ac:dyDescent="0.3">
      <c r="B41" s="45" t="s">
        <v>1131</v>
      </c>
      <c r="C41" s="45"/>
      <c r="D41" s="45"/>
      <c r="E41" s="45">
        <v>38</v>
      </c>
      <c r="F41" s="45"/>
      <c r="G41" s="46"/>
      <c r="H41" s="45"/>
      <c r="I41" s="45">
        <v>40</v>
      </c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6"/>
      <c r="X41" s="45">
        <v>30</v>
      </c>
      <c r="Y41" s="45"/>
      <c r="Z41" s="45"/>
      <c r="AA41" s="45"/>
      <c r="AB41" s="45"/>
      <c r="AC41" s="45"/>
      <c r="AD41" s="45"/>
      <c r="AE41" s="45"/>
      <c r="AF41" s="46"/>
      <c r="AH41" s="46"/>
      <c r="AI41" s="46"/>
      <c r="AJ41" s="46"/>
      <c r="AK41" s="33"/>
      <c r="AL41" s="33"/>
      <c r="AM41" s="33"/>
      <c r="AN41" s="33"/>
      <c r="AO41" s="33">
        <v>35</v>
      </c>
      <c r="AP41" s="33"/>
      <c r="AQ41" s="33">
        <v>36</v>
      </c>
      <c r="AR41" s="33"/>
      <c r="AS41" s="33"/>
      <c r="AT41" s="33">
        <v>35</v>
      </c>
      <c r="AU41" s="33">
        <v>36</v>
      </c>
      <c r="AV41" s="33"/>
      <c r="AW41" s="33"/>
      <c r="AX41" s="33"/>
      <c r="AY41" s="47">
        <v>30</v>
      </c>
      <c r="AZ41" s="33"/>
      <c r="BA41" s="33"/>
      <c r="BB41" s="33"/>
      <c r="BC41" s="33"/>
      <c r="BD41" s="33"/>
      <c r="BE41" s="33"/>
      <c r="BF41" s="33"/>
      <c r="BG41" s="33"/>
      <c r="BH41" s="48"/>
      <c r="BI41" s="48"/>
      <c r="BJ41" s="48"/>
      <c r="BK41" s="48"/>
      <c r="BL41" s="48"/>
      <c r="BM41" s="48"/>
      <c r="BN41" s="44"/>
      <c r="BO41" s="48"/>
      <c r="BP41" s="43"/>
      <c r="BQ41" s="48"/>
      <c r="BR41" s="48"/>
      <c r="BS41" s="48">
        <v>38</v>
      </c>
      <c r="BT41" s="49"/>
      <c r="BU41" s="48"/>
      <c r="BV41" s="49"/>
      <c r="BW41" s="48"/>
      <c r="BX41" s="48"/>
      <c r="BY41" s="48"/>
      <c r="BZ41" s="48"/>
      <c r="CA41" s="48"/>
      <c r="CB41" s="48"/>
      <c r="CC41" s="48"/>
      <c r="CD41" s="49"/>
      <c r="CE41" s="49"/>
    </row>
    <row r="42" spans="1:83" s="32" customFormat="1" x14ac:dyDescent="0.3">
      <c r="B42" s="45" t="s">
        <v>482</v>
      </c>
      <c r="C42" s="45"/>
      <c r="D42" s="45"/>
      <c r="E42" s="45"/>
      <c r="F42" s="45">
        <v>42</v>
      </c>
      <c r="G42" s="46"/>
      <c r="H42" s="45"/>
      <c r="I42" s="45"/>
      <c r="J42" s="45"/>
      <c r="K42" s="45">
        <v>40</v>
      </c>
      <c r="L42" s="45"/>
      <c r="M42" s="45"/>
      <c r="N42" s="45"/>
      <c r="O42" s="45"/>
      <c r="P42" s="45"/>
      <c r="Q42" s="45">
        <v>40</v>
      </c>
      <c r="R42" s="45">
        <v>50</v>
      </c>
      <c r="S42" s="45"/>
      <c r="T42" s="45"/>
      <c r="U42" s="45"/>
      <c r="V42" s="45">
        <v>37</v>
      </c>
      <c r="W42" s="46"/>
      <c r="X42" s="45"/>
      <c r="Y42" s="45"/>
      <c r="Z42" s="45"/>
      <c r="AA42" s="45">
        <v>40</v>
      </c>
      <c r="AB42" s="45"/>
      <c r="AC42" s="45">
        <v>40</v>
      </c>
      <c r="AD42" s="45">
        <v>40</v>
      </c>
      <c r="AE42" s="45"/>
      <c r="AF42" s="46"/>
      <c r="AH42" s="57">
        <v>40</v>
      </c>
      <c r="AI42" s="57"/>
      <c r="AJ42" s="57"/>
      <c r="AK42" s="33">
        <v>40</v>
      </c>
      <c r="AL42" s="33"/>
      <c r="AM42" s="33"/>
      <c r="AN42" s="33"/>
      <c r="AO42" s="33"/>
      <c r="AP42" s="33"/>
      <c r="AQ42" s="33"/>
      <c r="AR42" s="33">
        <v>30</v>
      </c>
      <c r="AS42" s="33">
        <v>40</v>
      </c>
      <c r="AT42" s="33"/>
      <c r="AU42" s="33"/>
      <c r="AV42" s="33"/>
      <c r="AW42" s="33"/>
      <c r="AX42" s="33"/>
      <c r="AY42" s="47"/>
      <c r="AZ42" s="33"/>
      <c r="BA42" s="33"/>
      <c r="BB42" s="33"/>
      <c r="BC42" s="33"/>
      <c r="BD42" s="33"/>
      <c r="BE42" s="33"/>
      <c r="BF42" s="33"/>
      <c r="BG42" s="33"/>
      <c r="BH42" s="48"/>
      <c r="BI42" s="48"/>
      <c r="BJ42" s="48"/>
      <c r="BK42" s="48"/>
      <c r="BL42" s="48"/>
      <c r="BM42" s="48"/>
      <c r="BN42" s="44"/>
      <c r="BO42" s="48"/>
      <c r="BP42" s="43"/>
      <c r="BQ42" s="48"/>
      <c r="BR42" s="48"/>
      <c r="BS42" s="48"/>
      <c r="BT42" s="49"/>
      <c r="BU42" s="48"/>
      <c r="BV42" s="49"/>
      <c r="BW42" s="48"/>
      <c r="BX42" s="48"/>
      <c r="BY42" s="48"/>
      <c r="BZ42" s="48"/>
      <c r="CA42" s="48"/>
      <c r="CB42" s="48"/>
      <c r="CC42" s="48"/>
      <c r="CD42" s="49"/>
      <c r="CE42" s="49"/>
    </row>
    <row r="43" spans="1:83" s="32" customFormat="1" x14ac:dyDescent="0.3">
      <c r="B43" s="45" t="s">
        <v>1132</v>
      </c>
      <c r="C43" s="45"/>
      <c r="D43" s="45"/>
      <c r="E43" s="45">
        <v>28</v>
      </c>
      <c r="F43" s="45"/>
      <c r="G43" s="46"/>
      <c r="H43" s="45"/>
      <c r="I43" s="45">
        <v>24</v>
      </c>
      <c r="J43" s="45">
        <v>20</v>
      </c>
      <c r="K43" s="45"/>
      <c r="L43" s="45"/>
      <c r="M43" s="45">
        <v>20</v>
      </c>
      <c r="N43" s="45"/>
      <c r="O43" s="45"/>
      <c r="P43" s="45"/>
      <c r="Q43" s="45"/>
      <c r="R43" s="45"/>
      <c r="S43" s="45"/>
      <c r="T43" s="45"/>
      <c r="U43" s="45"/>
      <c r="V43" s="45"/>
      <c r="W43" s="46"/>
      <c r="X43" s="45"/>
      <c r="Y43" s="45"/>
      <c r="Z43" s="45"/>
      <c r="AA43" s="45"/>
      <c r="AB43" s="45"/>
      <c r="AC43" s="45"/>
      <c r="AD43" s="45"/>
      <c r="AE43" s="45"/>
      <c r="AF43" s="46"/>
      <c r="AH43" s="57"/>
      <c r="AI43" s="57"/>
      <c r="AJ43" s="57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47"/>
      <c r="AZ43" s="33"/>
      <c r="BA43" s="33"/>
      <c r="BB43" s="33"/>
      <c r="BC43" s="33"/>
      <c r="BD43" s="33"/>
      <c r="BE43" s="33"/>
      <c r="BF43" s="33"/>
      <c r="BG43" s="33"/>
      <c r="BH43" s="48"/>
      <c r="BI43" s="48"/>
      <c r="BJ43" s="48"/>
      <c r="BK43" s="48"/>
      <c r="BL43" s="48"/>
      <c r="BM43" s="48"/>
      <c r="BN43" s="44"/>
      <c r="BO43" s="48"/>
      <c r="BP43" s="43"/>
      <c r="BQ43" s="48"/>
      <c r="BR43" s="48"/>
      <c r="BS43" s="48"/>
      <c r="BT43" s="49"/>
      <c r="BU43" s="48"/>
      <c r="BV43" s="49"/>
      <c r="BW43" s="48"/>
      <c r="BX43" s="48"/>
      <c r="BY43" s="48"/>
      <c r="BZ43" s="48"/>
      <c r="CA43" s="48"/>
      <c r="CB43" s="48"/>
      <c r="CC43" s="48"/>
      <c r="CD43" s="49"/>
      <c r="CE43" s="49"/>
    </row>
    <row r="44" spans="1:83" s="32" customFormat="1" x14ac:dyDescent="0.3">
      <c r="B44" s="45" t="s">
        <v>1133</v>
      </c>
      <c r="C44" s="45"/>
      <c r="D44" s="45"/>
      <c r="E44" s="45"/>
      <c r="F44" s="45"/>
      <c r="G44" s="46"/>
      <c r="H44" s="45"/>
      <c r="I44" s="45">
        <v>50</v>
      </c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>
        <v>37</v>
      </c>
      <c r="U44" s="45"/>
      <c r="V44" s="45"/>
      <c r="W44" s="46"/>
      <c r="X44" s="45">
        <v>40</v>
      </c>
      <c r="Y44" s="45">
        <v>42</v>
      </c>
      <c r="Z44" s="45"/>
      <c r="AA44" s="45"/>
      <c r="AB44" s="45"/>
      <c r="AC44" s="45"/>
      <c r="AD44" s="45"/>
      <c r="AE44" s="45"/>
      <c r="AF44" s="46"/>
      <c r="AH44" s="57"/>
      <c r="AI44" s="57"/>
      <c r="AJ44" s="57"/>
      <c r="AK44" s="33"/>
      <c r="AL44" s="33">
        <v>45</v>
      </c>
      <c r="AM44" s="33">
        <v>45</v>
      </c>
      <c r="AN44" s="33"/>
      <c r="AO44" s="33">
        <v>50</v>
      </c>
      <c r="AP44" s="33">
        <v>36</v>
      </c>
      <c r="AQ44" s="33">
        <v>40</v>
      </c>
      <c r="AR44" s="33"/>
      <c r="AS44" s="33"/>
      <c r="AT44" s="33"/>
      <c r="AU44" s="33"/>
      <c r="AV44" s="33"/>
      <c r="AW44" s="33">
        <v>40</v>
      </c>
      <c r="AX44" s="33">
        <v>40</v>
      </c>
      <c r="AY44" s="47">
        <v>40</v>
      </c>
      <c r="AZ44" s="33"/>
      <c r="BA44" s="33"/>
      <c r="BB44" s="33"/>
      <c r="BC44" s="33"/>
      <c r="BD44" s="33"/>
      <c r="BE44" s="33">
        <v>40</v>
      </c>
      <c r="BF44" s="33"/>
      <c r="BG44" s="33"/>
      <c r="BH44" s="48"/>
      <c r="BI44" s="48">
        <v>45</v>
      </c>
      <c r="BJ44" s="48">
        <v>40</v>
      </c>
      <c r="BK44" s="48">
        <v>40</v>
      </c>
      <c r="BL44" s="48">
        <v>50</v>
      </c>
      <c r="BM44" s="48"/>
      <c r="BN44" s="44"/>
      <c r="BO44" s="48"/>
      <c r="BP44" s="43"/>
      <c r="BQ44" s="48"/>
      <c r="BR44" s="48"/>
      <c r="BS44" s="48"/>
      <c r="BT44" s="49">
        <v>40</v>
      </c>
      <c r="BU44" s="48"/>
      <c r="BV44" s="49"/>
      <c r="BW44" s="48">
        <v>40</v>
      </c>
      <c r="BX44" s="48"/>
      <c r="BY44" s="48">
        <v>40</v>
      </c>
      <c r="BZ44" s="48"/>
      <c r="CA44" s="48">
        <v>40</v>
      </c>
      <c r="CB44" s="48"/>
      <c r="CC44" s="48"/>
      <c r="CD44" s="49"/>
      <c r="CE44" s="49"/>
    </row>
    <row r="45" spans="1:83" s="32" customFormat="1" x14ac:dyDescent="0.3">
      <c r="B45" s="45" t="s">
        <v>899</v>
      </c>
      <c r="C45" s="45"/>
      <c r="D45" s="45"/>
      <c r="E45" s="45"/>
      <c r="F45" s="45"/>
      <c r="G45" s="46"/>
      <c r="H45" s="45"/>
      <c r="I45" s="45"/>
      <c r="J45" s="45">
        <v>37</v>
      </c>
      <c r="K45" s="45"/>
      <c r="L45" s="45"/>
      <c r="M45" s="45">
        <v>38</v>
      </c>
      <c r="N45" s="45"/>
      <c r="O45" s="45"/>
      <c r="P45" s="45">
        <v>30</v>
      </c>
      <c r="Q45" s="45">
        <v>30</v>
      </c>
      <c r="R45" s="45"/>
      <c r="S45" s="45">
        <v>30</v>
      </c>
      <c r="T45" s="45"/>
      <c r="U45" s="45">
        <v>35</v>
      </c>
      <c r="V45" s="45"/>
      <c r="W45" s="46"/>
      <c r="X45" s="45"/>
      <c r="Y45" s="45"/>
      <c r="Z45" s="45"/>
      <c r="AA45" s="45">
        <v>35</v>
      </c>
      <c r="AB45" s="45"/>
      <c r="AC45" s="45"/>
      <c r="AD45" s="45"/>
      <c r="AE45" s="45">
        <v>36</v>
      </c>
      <c r="AF45" s="46"/>
      <c r="AH45" s="57"/>
      <c r="AI45" s="57">
        <v>36</v>
      </c>
      <c r="AJ45" s="57">
        <v>36</v>
      </c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47"/>
      <c r="AZ45" s="33"/>
      <c r="BA45" s="33">
        <v>35</v>
      </c>
      <c r="BB45" s="33">
        <v>35</v>
      </c>
      <c r="BC45" s="33">
        <v>36</v>
      </c>
      <c r="BD45" s="33">
        <v>36</v>
      </c>
      <c r="BE45" s="33"/>
      <c r="BF45" s="33"/>
      <c r="BG45" s="33"/>
      <c r="BH45" s="48"/>
      <c r="BI45" s="48"/>
      <c r="BJ45" s="48"/>
      <c r="BK45" s="48"/>
      <c r="BL45" s="48"/>
      <c r="BM45" s="48">
        <v>36</v>
      </c>
      <c r="BN45" s="44"/>
      <c r="BO45" s="48">
        <v>36</v>
      </c>
      <c r="BP45" s="43">
        <v>36</v>
      </c>
      <c r="BQ45" s="48">
        <v>36</v>
      </c>
      <c r="BR45" s="48"/>
      <c r="BS45" s="48"/>
      <c r="BT45" s="49"/>
      <c r="BU45" s="48">
        <v>36</v>
      </c>
      <c r="BV45" s="49"/>
      <c r="BW45" s="48"/>
      <c r="BX45" s="48"/>
      <c r="BY45" s="48"/>
      <c r="BZ45" s="48">
        <v>36</v>
      </c>
      <c r="CA45" s="48"/>
      <c r="CB45" s="48">
        <v>36</v>
      </c>
      <c r="CC45" s="48">
        <v>36</v>
      </c>
      <c r="CD45" s="49">
        <v>32</v>
      </c>
      <c r="CE45" s="49"/>
    </row>
    <row r="46" spans="1:83" s="32" customFormat="1" x14ac:dyDescent="0.3">
      <c r="B46" s="45" t="s">
        <v>1134</v>
      </c>
      <c r="C46" s="45"/>
      <c r="D46" s="45"/>
      <c r="E46" s="45"/>
      <c r="F46" s="45"/>
      <c r="G46" s="46"/>
      <c r="H46" s="45"/>
      <c r="I46" s="45"/>
      <c r="J46" s="45"/>
      <c r="K46" s="45"/>
      <c r="L46" s="45"/>
      <c r="M46" s="45"/>
      <c r="N46" s="45"/>
      <c r="O46" s="45">
        <v>40</v>
      </c>
      <c r="P46" s="45"/>
      <c r="Q46" s="45"/>
      <c r="R46" s="45"/>
      <c r="S46" s="45"/>
      <c r="T46" s="45"/>
      <c r="U46" s="45"/>
      <c r="V46" s="45"/>
      <c r="W46" s="46"/>
      <c r="X46" s="45"/>
      <c r="Y46" s="45"/>
      <c r="Z46" s="45"/>
      <c r="AA46" s="45"/>
      <c r="AB46" s="45">
        <v>30</v>
      </c>
      <c r="AC46" s="45"/>
      <c r="AD46" s="45"/>
      <c r="AE46" s="45"/>
      <c r="AF46" s="46"/>
      <c r="AH46" s="46"/>
      <c r="AI46" s="46"/>
      <c r="AJ46" s="46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47"/>
      <c r="AZ46" s="33"/>
      <c r="BA46" s="33"/>
      <c r="BB46" s="33"/>
      <c r="BC46" s="33"/>
      <c r="BD46" s="33"/>
      <c r="BE46" s="33"/>
      <c r="BF46" s="33"/>
      <c r="BG46" s="33"/>
      <c r="BH46" s="48"/>
      <c r="BI46" s="48"/>
      <c r="BJ46" s="48"/>
      <c r="BK46" s="48"/>
      <c r="BL46" s="48"/>
      <c r="BM46" s="48"/>
      <c r="BN46" s="44"/>
      <c r="BO46" s="48"/>
      <c r="BP46" s="43"/>
      <c r="BQ46" s="48"/>
      <c r="BR46" s="48"/>
      <c r="BS46" s="48"/>
      <c r="BT46" s="49"/>
      <c r="BU46" s="48"/>
      <c r="BV46" s="49"/>
      <c r="BW46" s="48"/>
      <c r="BX46" s="48"/>
      <c r="BY46" s="48"/>
      <c r="BZ46" s="48"/>
      <c r="CA46" s="48"/>
      <c r="CB46" s="48"/>
      <c r="CC46" s="48"/>
      <c r="CD46" s="49">
        <v>45</v>
      </c>
      <c r="CE46" s="49">
        <v>45</v>
      </c>
    </row>
    <row r="47" spans="1:83" s="58" customFormat="1" x14ac:dyDescent="0.3">
      <c r="B47" s="59" t="s">
        <v>1135</v>
      </c>
      <c r="C47" s="59">
        <v>27.5</v>
      </c>
      <c r="D47" s="59">
        <v>30</v>
      </c>
      <c r="E47" s="59">
        <v>36</v>
      </c>
      <c r="F47" s="59">
        <v>38.5</v>
      </c>
      <c r="G47" s="59">
        <v>20</v>
      </c>
      <c r="H47" s="59">
        <v>25</v>
      </c>
      <c r="I47" s="59">
        <v>36</v>
      </c>
      <c r="J47" s="59">
        <v>27.666666666666668</v>
      </c>
      <c r="K47" s="59">
        <v>40</v>
      </c>
      <c r="L47" s="59">
        <v>26</v>
      </c>
      <c r="M47" s="59">
        <v>31.25</v>
      </c>
      <c r="N47" s="59">
        <v>25</v>
      </c>
      <c r="O47" s="59">
        <v>40</v>
      </c>
      <c r="P47" s="59">
        <v>28.5</v>
      </c>
      <c r="Q47" s="59">
        <v>32.333333333333336</v>
      </c>
      <c r="R47" s="59">
        <v>40</v>
      </c>
      <c r="S47" s="59">
        <v>30</v>
      </c>
      <c r="T47" s="59">
        <v>37</v>
      </c>
      <c r="U47" s="59">
        <v>42.5</v>
      </c>
      <c r="V47" s="59">
        <v>37</v>
      </c>
      <c r="W47" s="59">
        <v>25</v>
      </c>
      <c r="X47" s="59">
        <v>35</v>
      </c>
      <c r="Y47" s="59">
        <v>42</v>
      </c>
      <c r="Z47" s="59">
        <v>20</v>
      </c>
      <c r="AA47" s="59">
        <v>33.333333333333336</v>
      </c>
      <c r="AB47" s="59">
        <v>30</v>
      </c>
      <c r="AC47" s="59">
        <v>38</v>
      </c>
      <c r="AD47" s="59">
        <v>40</v>
      </c>
      <c r="AE47" s="59">
        <v>32</v>
      </c>
      <c r="AF47" s="59">
        <v>30</v>
      </c>
      <c r="AG47" s="59"/>
      <c r="AH47" s="59">
        <v>40</v>
      </c>
      <c r="AI47" s="59">
        <v>36</v>
      </c>
      <c r="AJ47" s="59">
        <v>36</v>
      </c>
      <c r="AK47" s="59">
        <v>40</v>
      </c>
      <c r="AL47" s="59">
        <v>45</v>
      </c>
      <c r="AM47" s="59">
        <v>45</v>
      </c>
      <c r="AN47" s="59">
        <v>30</v>
      </c>
      <c r="AO47" s="59">
        <v>37.666666666666664</v>
      </c>
      <c r="AP47" s="59">
        <v>32</v>
      </c>
      <c r="AQ47" s="59">
        <v>34.666666666666664</v>
      </c>
      <c r="AR47" s="59">
        <v>30</v>
      </c>
      <c r="AS47" s="59">
        <v>40</v>
      </c>
      <c r="AT47" s="59">
        <v>35</v>
      </c>
      <c r="AU47" s="59">
        <v>36</v>
      </c>
      <c r="AV47" s="59">
        <v>2</v>
      </c>
      <c r="AW47" s="59">
        <v>40</v>
      </c>
      <c r="AX47" s="59">
        <v>40</v>
      </c>
      <c r="AY47" s="59">
        <v>35</v>
      </c>
      <c r="AZ47" s="59"/>
      <c r="BA47" s="59">
        <v>35</v>
      </c>
      <c r="BB47" s="59">
        <v>30</v>
      </c>
      <c r="BC47" s="59">
        <v>36</v>
      </c>
      <c r="BD47" s="59">
        <v>36</v>
      </c>
      <c r="BE47" s="59">
        <v>40</v>
      </c>
      <c r="BF47" s="59">
        <v>30</v>
      </c>
      <c r="BG47" s="59">
        <v>30</v>
      </c>
      <c r="BH47" s="59">
        <v>30</v>
      </c>
      <c r="BI47" s="59">
        <v>45</v>
      </c>
      <c r="BJ47" s="59">
        <v>40</v>
      </c>
      <c r="BK47" s="59">
        <v>40</v>
      </c>
      <c r="BL47" s="59">
        <v>50</v>
      </c>
      <c r="BM47" s="59">
        <v>36</v>
      </c>
      <c r="BN47" s="59"/>
      <c r="BO47" s="59">
        <v>36</v>
      </c>
      <c r="BP47" s="59">
        <v>36</v>
      </c>
      <c r="BQ47" s="59">
        <v>36</v>
      </c>
      <c r="BR47" s="59"/>
      <c r="BS47" s="59">
        <v>38</v>
      </c>
      <c r="BT47" s="59">
        <v>40</v>
      </c>
      <c r="BU47" s="59">
        <v>36</v>
      </c>
      <c r="BV47" s="59">
        <v>30</v>
      </c>
      <c r="BW47" s="59">
        <v>40</v>
      </c>
      <c r="BX47" s="59">
        <v>25</v>
      </c>
      <c r="BY47" s="59">
        <v>40</v>
      </c>
      <c r="BZ47" s="59">
        <v>36</v>
      </c>
      <c r="CA47" s="59">
        <v>40</v>
      </c>
      <c r="CB47" s="59">
        <v>36</v>
      </c>
      <c r="CC47" s="59">
        <v>36</v>
      </c>
      <c r="CD47" s="59">
        <v>38.5</v>
      </c>
      <c r="CE47" s="59">
        <v>32.5</v>
      </c>
    </row>
    <row r="48" spans="1:83" ht="28.8" x14ac:dyDescent="0.3">
      <c r="A48" s="1">
        <v>17</v>
      </c>
      <c r="B48" s="5" t="s">
        <v>22</v>
      </c>
      <c r="C48" s="1" t="s">
        <v>67</v>
      </c>
      <c r="D48" s="1" t="s">
        <v>67</v>
      </c>
      <c r="E48" s="1" t="s">
        <v>119</v>
      </c>
      <c r="F48" s="1" t="s">
        <v>142</v>
      </c>
      <c r="G48" s="1" t="s">
        <v>67</v>
      </c>
      <c r="H48" s="1" t="s">
        <v>142</v>
      </c>
      <c r="I48" s="1" t="s">
        <v>119</v>
      </c>
      <c r="J48" s="1" t="s">
        <v>67</v>
      </c>
      <c r="K48" s="1" t="s">
        <v>67</v>
      </c>
      <c r="L48" s="5" t="s">
        <v>142</v>
      </c>
      <c r="M48" s="1" t="s">
        <v>67</v>
      </c>
      <c r="N48" s="1" t="s">
        <v>67</v>
      </c>
      <c r="O48" s="1" t="s">
        <v>119</v>
      </c>
      <c r="P48" s="1" t="s">
        <v>67</v>
      </c>
      <c r="Q48" s="1" t="s">
        <v>142</v>
      </c>
      <c r="R48" s="1" t="s">
        <v>67</v>
      </c>
      <c r="S48" s="1" t="s">
        <v>67</v>
      </c>
      <c r="T48" s="1" t="s">
        <v>142</v>
      </c>
      <c r="U48" s="1" t="s">
        <v>67</v>
      </c>
      <c r="V48" s="1" t="s">
        <v>67</v>
      </c>
      <c r="W48" s="1" t="s">
        <v>67</v>
      </c>
      <c r="X48" s="1" t="s">
        <v>67</v>
      </c>
      <c r="Y48" s="1" t="s">
        <v>67</v>
      </c>
      <c r="Z48" s="1" t="s">
        <v>67</v>
      </c>
      <c r="AA48" s="1" t="s">
        <v>67</v>
      </c>
      <c r="AB48" s="1" t="s">
        <v>119</v>
      </c>
      <c r="AC48" s="1" t="s">
        <v>142</v>
      </c>
      <c r="AD48" s="1" t="s">
        <v>142</v>
      </c>
      <c r="AE48" s="1" t="s">
        <v>142</v>
      </c>
      <c r="AF48" s="5" t="s">
        <v>67</v>
      </c>
      <c r="AG48" s="1" t="s">
        <v>67</v>
      </c>
      <c r="AH48" s="1" t="s">
        <v>67</v>
      </c>
      <c r="AI48" s="1" t="s">
        <v>67</v>
      </c>
      <c r="AJ48" s="3" t="s">
        <v>525</v>
      </c>
      <c r="AK48" s="6" t="s">
        <v>984</v>
      </c>
      <c r="AL48" s="6" t="s">
        <v>67</v>
      </c>
      <c r="AM48" s="6" t="s">
        <v>67</v>
      </c>
      <c r="AN48" s="6" t="s">
        <v>67</v>
      </c>
      <c r="AO48" s="6" t="s">
        <v>67</v>
      </c>
      <c r="AP48" s="6" t="s">
        <v>142</v>
      </c>
      <c r="AQ48" s="6" t="s">
        <v>142</v>
      </c>
      <c r="AR48" s="6" t="s">
        <v>67</v>
      </c>
      <c r="AS48" s="6" t="s">
        <v>67</v>
      </c>
      <c r="AT48" s="6" t="s">
        <v>142</v>
      </c>
      <c r="AU48" s="6" t="s">
        <v>67</v>
      </c>
      <c r="AV48" s="6" t="s">
        <v>1011</v>
      </c>
      <c r="AW48" s="6" t="s">
        <v>142</v>
      </c>
      <c r="AX48" s="6" t="s">
        <v>67</v>
      </c>
      <c r="AY48" s="6" t="s">
        <v>984</v>
      </c>
      <c r="AZ48" s="6" t="s">
        <v>984</v>
      </c>
      <c r="BA48" s="6" t="s">
        <v>67</v>
      </c>
      <c r="BB48" s="6" t="s">
        <v>67</v>
      </c>
      <c r="BC48" s="6" t="s">
        <v>67</v>
      </c>
      <c r="BD48" s="6" t="s">
        <v>67</v>
      </c>
      <c r="BE48" s="6" t="s">
        <v>984</v>
      </c>
      <c r="BF48" s="6" t="s">
        <v>984</v>
      </c>
      <c r="BG48" s="6" t="s">
        <v>984</v>
      </c>
      <c r="BH48" s="11" t="s">
        <v>119</v>
      </c>
      <c r="BI48" s="11" t="s">
        <v>119</v>
      </c>
      <c r="BJ48" s="11" t="s">
        <v>119</v>
      </c>
      <c r="BK48" s="11" t="s">
        <v>671</v>
      </c>
      <c r="BL48" s="11" t="s">
        <v>119</v>
      </c>
      <c r="BM48" s="11" t="s">
        <v>119</v>
      </c>
      <c r="BN48" s="11" t="s">
        <v>734</v>
      </c>
      <c r="BO48" s="11" t="s">
        <v>142</v>
      </c>
      <c r="BP48" s="11" t="s">
        <v>67</v>
      </c>
      <c r="BQ48" s="11" t="s">
        <v>67</v>
      </c>
      <c r="BR48" s="11" t="s">
        <v>671</v>
      </c>
      <c r="BS48" s="11" t="s">
        <v>67</v>
      </c>
      <c r="BT48" s="11" t="s">
        <v>119</v>
      </c>
      <c r="BU48" s="12" t="s">
        <v>811</v>
      </c>
      <c r="BV48" s="11" t="s">
        <v>67</v>
      </c>
      <c r="BW48" s="6" t="s">
        <v>67</v>
      </c>
      <c r="BX48" s="6" t="s">
        <v>142</v>
      </c>
      <c r="BY48" s="6" t="s">
        <v>67</v>
      </c>
      <c r="BZ48" s="6" t="s">
        <v>67</v>
      </c>
      <c r="CA48" s="6" t="s">
        <v>67</v>
      </c>
      <c r="CB48" s="11" t="s">
        <v>67</v>
      </c>
      <c r="CC48" s="11" t="s">
        <v>638</v>
      </c>
      <c r="CD48" s="11" t="s">
        <v>638</v>
      </c>
      <c r="CE48" s="11" t="s">
        <v>67</v>
      </c>
    </row>
    <row r="49" spans="1:83" s="32" customFormat="1" ht="28.8" x14ac:dyDescent="0.3">
      <c r="A49" s="32">
        <v>18</v>
      </c>
      <c r="B49" s="45" t="s">
        <v>43</v>
      </c>
      <c r="C49" s="32" t="s">
        <v>68</v>
      </c>
      <c r="D49" s="32" t="s">
        <v>92</v>
      </c>
      <c r="E49" s="32" t="s">
        <v>120</v>
      </c>
      <c r="F49" s="32" t="s">
        <v>143</v>
      </c>
      <c r="G49" s="32" t="s">
        <v>143</v>
      </c>
      <c r="H49" s="32" t="s">
        <v>68</v>
      </c>
      <c r="I49" s="32" t="s">
        <v>196</v>
      </c>
      <c r="J49" s="32" t="s">
        <v>213</v>
      </c>
      <c r="K49" s="32" t="s">
        <v>232</v>
      </c>
      <c r="L49" s="32" t="s">
        <v>232</v>
      </c>
      <c r="M49" s="32" t="s">
        <v>258</v>
      </c>
      <c r="N49" s="32" t="s">
        <v>273</v>
      </c>
      <c r="O49" s="32" t="s">
        <v>68</v>
      </c>
      <c r="P49" s="32" t="s">
        <v>299</v>
      </c>
      <c r="Q49" s="32" t="s">
        <v>311</v>
      </c>
      <c r="R49" s="32" t="s">
        <v>311</v>
      </c>
      <c r="S49" s="32" t="s">
        <v>68</v>
      </c>
      <c r="T49" s="32" t="s">
        <v>68</v>
      </c>
      <c r="U49" s="32" t="s">
        <v>68</v>
      </c>
      <c r="V49" s="32" t="s">
        <v>68</v>
      </c>
      <c r="W49" s="32" t="s">
        <v>68</v>
      </c>
      <c r="X49" s="32" t="s">
        <v>196</v>
      </c>
      <c r="Z49" s="32" t="s">
        <v>258</v>
      </c>
      <c r="AA49" s="32" t="s">
        <v>68</v>
      </c>
      <c r="AC49" s="32" t="s">
        <v>448</v>
      </c>
      <c r="AD49" s="32" t="s">
        <v>457</v>
      </c>
      <c r="AE49" s="32" t="s">
        <v>273</v>
      </c>
      <c r="AF49" s="32" t="s">
        <v>483</v>
      </c>
      <c r="AG49" s="32" t="s">
        <v>196</v>
      </c>
      <c r="AH49" s="32" t="s">
        <v>68</v>
      </c>
      <c r="AI49" s="32" t="s">
        <v>273</v>
      </c>
      <c r="AJ49" s="46" t="s">
        <v>273</v>
      </c>
      <c r="AK49" s="33" t="s">
        <v>1029</v>
      </c>
      <c r="AL49" s="33" t="s">
        <v>258</v>
      </c>
      <c r="AM49" s="33" t="s">
        <v>258</v>
      </c>
      <c r="AN49" s="33" t="s">
        <v>68</v>
      </c>
      <c r="AO49" s="33" t="s">
        <v>68</v>
      </c>
      <c r="AP49" s="33" t="s">
        <v>1021</v>
      </c>
      <c r="AQ49" s="33" t="s">
        <v>1021</v>
      </c>
      <c r="AR49" s="33" t="s">
        <v>1021</v>
      </c>
      <c r="AS49" s="33" t="s">
        <v>1021</v>
      </c>
      <c r="AT49" s="33" t="s">
        <v>1018</v>
      </c>
      <c r="AU49" s="34" t="s">
        <v>68</v>
      </c>
      <c r="AV49" s="34" t="s">
        <v>68</v>
      </c>
      <c r="AW49" s="34" t="s">
        <v>68</v>
      </c>
      <c r="AX49" s="34" t="s">
        <v>68</v>
      </c>
      <c r="AY49" s="34" t="s">
        <v>68</v>
      </c>
      <c r="AZ49" s="33" t="s">
        <v>68</v>
      </c>
      <c r="BA49" s="33" t="s">
        <v>1006</v>
      </c>
      <c r="BB49" s="33" t="s">
        <v>998</v>
      </c>
      <c r="BC49" s="33" t="s">
        <v>1000</v>
      </c>
      <c r="BD49" s="33" t="s">
        <v>998</v>
      </c>
      <c r="BE49" s="33" t="s">
        <v>196</v>
      </c>
      <c r="BF49" s="33" t="s">
        <v>68</v>
      </c>
      <c r="BG49" s="33" t="s">
        <v>68</v>
      </c>
      <c r="BH49" s="51" t="s">
        <v>68</v>
      </c>
      <c r="BI49" s="51" t="s">
        <v>196</v>
      </c>
      <c r="BJ49" s="51" t="s">
        <v>659</v>
      </c>
      <c r="BK49" s="51" t="s">
        <v>143</v>
      </c>
      <c r="BL49" s="44" t="s">
        <v>604</v>
      </c>
      <c r="BM49" s="51" t="s">
        <v>718</v>
      </c>
      <c r="BN49" s="51" t="s">
        <v>736</v>
      </c>
      <c r="BO49" s="51" t="s">
        <v>258</v>
      </c>
      <c r="BP49" s="51" t="s">
        <v>258</v>
      </c>
      <c r="BQ49" s="51" t="s">
        <v>258</v>
      </c>
      <c r="BR49" s="51" t="s">
        <v>196</v>
      </c>
      <c r="BS49" s="51" t="s">
        <v>68</v>
      </c>
      <c r="BT49" s="51" t="s">
        <v>196</v>
      </c>
      <c r="BU49" s="51" t="s">
        <v>68</v>
      </c>
      <c r="BV49" s="51" t="s">
        <v>821</v>
      </c>
      <c r="BW49" s="33" t="s">
        <v>590</v>
      </c>
      <c r="BX49" s="33" t="s">
        <v>572</v>
      </c>
      <c r="BY49" s="33" t="s">
        <v>560</v>
      </c>
      <c r="BZ49" s="33" t="s">
        <v>561</v>
      </c>
      <c r="CA49" s="33" t="s">
        <v>483</v>
      </c>
      <c r="CB49" s="48" t="s">
        <v>258</v>
      </c>
      <c r="CC49" s="48" t="s">
        <v>258</v>
      </c>
      <c r="CD49" s="51" t="s">
        <v>258</v>
      </c>
      <c r="CE49" s="51" t="s">
        <v>258</v>
      </c>
    </row>
    <row r="50" spans="1:83" ht="57.6" x14ac:dyDescent="0.3">
      <c r="A50" s="1">
        <v>19</v>
      </c>
      <c r="B50" s="5" t="s">
        <v>23</v>
      </c>
      <c r="C50" s="5" t="s">
        <v>94</v>
      </c>
      <c r="D50" s="5" t="s">
        <v>93</v>
      </c>
      <c r="E50" s="5" t="s">
        <v>93</v>
      </c>
      <c r="F50" s="5" t="s">
        <v>144</v>
      </c>
      <c r="G50" s="5" t="s">
        <v>158</v>
      </c>
      <c r="H50" s="5" t="s">
        <v>178</v>
      </c>
      <c r="I50" s="5" t="s">
        <v>197</v>
      </c>
      <c r="J50" s="5" t="s">
        <v>214</v>
      </c>
      <c r="K50" s="5" t="s">
        <v>233</v>
      </c>
      <c r="L50" s="5" t="s">
        <v>233</v>
      </c>
      <c r="M50" s="5" t="s">
        <v>259</v>
      </c>
      <c r="N50" s="5" t="s">
        <v>274</v>
      </c>
      <c r="O50" s="5" t="s">
        <v>288</v>
      </c>
      <c r="P50" s="5" t="s">
        <v>300</v>
      </c>
      <c r="Q50" s="5" t="s">
        <v>300</v>
      </c>
      <c r="R50" s="5" t="s">
        <v>323</v>
      </c>
      <c r="S50" s="5" t="s">
        <v>338</v>
      </c>
      <c r="T50" s="5" t="s">
        <v>350</v>
      </c>
      <c r="U50" s="5" t="s">
        <v>359</v>
      </c>
      <c r="V50" s="5" t="s">
        <v>300</v>
      </c>
      <c r="W50" s="5" t="s">
        <v>384</v>
      </c>
      <c r="X50" s="5" t="s">
        <v>396</v>
      </c>
      <c r="Y50" s="5" t="s">
        <v>409</v>
      </c>
      <c r="Z50" s="5" t="s">
        <v>359</v>
      </c>
      <c r="AA50" s="5" t="s">
        <v>425</v>
      </c>
      <c r="AB50" s="5" t="s">
        <v>435</v>
      </c>
      <c r="AC50" s="5" t="s">
        <v>449</v>
      </c>
      <c r="AD50" s="5" t="s">
        <v>359</v>
      </c>
      <c r="AE50" s="5" t="s">
        <v>471</v>
      </c>
      <c r="AF50" s="5" t="s">
        <v>323</v>
      </c>
      <c r="AG50" s="5" t="s">
        <v>496</v>
      </c>
      <c r="AH50" s="5" t="s">
        <v>503</v>
      </c>
      <c r="AI50" s="5" t="s">
        <v>516</v>
      </c>
      <c r="AJ50" s="3" t="s">
        <v>526</v>
      </c>
      <c r="AK50" s="6" t="s">
        <v>1031</v>
      </c>
      <c r="AL50" s="17" t="s">
        <v>1038</v>
      </c>
      <c r="AM50" s="6" t="s">
        <v>300</v>
      </c>
      <c r="AN50" s="6" t="s">
        <v>985</v>
      </c>
      <c r="AO50" s="6" t="s">
        <v>1030</v>
      </c>
      <c r="AP50" s="6" t="s">
        <v>323</v>
      </c>
      <c r="AQ50" s="6" t="s">
        <v>323</v>
      </c>
      <c r="AR50" s="6" t="s">
        <v>76</v>
      </c>
      <c r="AS50" s="6" t="s">
        <v>300</v>
      </c>
      <c r="AT50" s="6" t="s">
        <v>323</v>
      </c>
      <c r="AU50" s="6" t="s">
        <v>985</v>
      </c>
      <c r="AV50" t="s">
        <v>1012</v>
      </c>
      <c r="AW50" s="6" t="s">
        <v>1080</v>
      </c>
      <c r="AX50" s="6" t="s">
        <v>300</v>
      </c>
      <c r="AY50" s="6" t="s">
        <v>985</v>
      </c>
      <c r="AZ50" s="6" t="s">
        <v>323</v>
      </c>
      <c r="BA50" s="6" t="s">
        <v>135</v>
      </c>
      <c r="BB50" s="6" t="s">
        <v>1001</v>
      </c>
      <c r="BC50" s="6" t="s">
        <v>1001</v>
      </c>
      <c r="BD50" s="6" t="s">
        <v>300</v>
      </c>
      <c r="BE50" s="6" t="s">
        <v>991</v>
      </c>
      <c r="BF50" s="6" t="s">
        <v>988</v>
      </c>
      <c r="BG50" s="6" t="s">
        <v>985</v>
      </c>
      <c r="BH50" s="11" t="s">
        <v>300</v>
      </c>
      <c r="BI50" s="12" t="s">
        <v>610</v>
      </c>
      <c r="BJ50" s="12" t="s">
        <v>660</v>
      </c>
      <c r="BK50" s="12" t="s">
        <v>672</v>
      </c>
      <c r="BL50" s="11" t="s">
        <v>259</v>
      </c>
      <c r="BM50" s="12" t="s">
        <v>562</v>
      </c>
      <c r="BN50" s="12" t="s">
        <v>562</v>
      </c>
      <c r="BO50" s="12" t="s">
        <v>323</v>
      </c>
      <c r="BP50" s="12" t="s">
        <v>573</v>
      </c>
      <c r="BQ50" s="12" t="s">
        <v>323</v>
      </c>
      <c r="BR50" s="12" t="s">
        <v>323</v>
      </c>
      <c r="BS50" s="11" t="s">
        <v>569</v>
      </c>
      <c r="BT50" s="12" t="s">
        <v>798</v>
      </c>
      <c r="BU50" s="12" t="s">
        <v>812</v>
      </c>
      <c r="BV50" s="11" t="s">
        <v>300</v>
      </c>
      <c r="BW50" s="6" t="s">
        <v>259</v>
      </c>
      <c r="BX50" s="9" t="s">
        <v>569</v>
      </c>
      <c r="BY50" s="9" t="s">
        <v>563</v>
      </c>
      <c r="BZ50" s="9" t="s">
        <v>573</v>
      </c>
      <c r="CA50" s="6" t="s">
        <v>323</v>
      </c>
      <c r="CB50" s="12" t="s">
        <v>573</v>
      </c>
      <c r="CC50" s="12" t="s">
        <v>639</v>
      </c>
      <c r="CD50" s="11" t="s">
        <v>682</v>
      </c>
      <c r="CE50" s="12" t="s">
        <v>573</v>
      </c>
    </row>
    <row r="51" spans="1:83" ht="43.2" x14ac:dyDescent="0.3">
      <c r="A51" s="1">
        <v>20</v>
      </c>
      <c r="B51" s="5" t="s">
        <v>24</v>
      </c>
      <c r="C51" s="1" t="s">
        <v>69</v>
      </c>
      <c r="D51" s="1" t="s">
        <v>95</v>
      </c>
      <c r="E51" s="1" t="s">
        <v>121</v>
      </c>
      <c r="G51" s="1" t="s">
        <v>159</v>
      </c>
      <c r="H51" s="1" t="s">
        <v>179</v>
      </c>
      <c r="I51" s="1" t="s">
        <v>198</v>
      </c>
      <c r="J51" s="1" t="s">
        <v>215</v>
      </c>
      <c r="K51" s="1" t="s">
        <v>215</v>
      </c>
      <c r="L51" s="1" t="s">
        <v>215</v>
      </c>
      <c r="M51" s="1" t="s">
        <v>215</v>
      </c>
      <c r="N51" s="1" t="s">
        <v>215</v>
      </c>
      <c r="O51" s="1" t="s">
        <v>215</v>
      </c>
      <c r="P51" s="1" t="s">
        <v>215</v>
      </c>
      <c r="Q51" s="1" t="s">
        <v>215</v>
      </c>
      <c r="R51" s="1" t="s">
        <v>215</v>
      </c>
      <c r="S51" s="1" t="s">
        <v>339</v>
      </c>
      <c r="T51" s="1" t="s">
        <v>121</v>
      </c>
      <c r="U51" s="1" t="s">
        <v>215</v>
      </c>
      <c r="V51" s="1" t="s">
        <v>368</v>
      </c>
      <c r="W51" s="5" t="s">
        <v>385</v>
      </c>
      <c r="X51" s="5" t="s">
        <v>397</v>
      </c>
      <c r="Y51" s="1" t="s">
        <v>410</v>
      </c>
      <c r="Z51" s="1" t="s">
        <v>215</v>
      </c>
      <c r="AA51" s="1" t="s">
        <v>215</v>
      </c>
      <c r="AB51" s="5" t="s">
        <v>215</v>
      </c>
      <c r="AC51" s="1" t="s">
        <v>215</v>
      </c>
      <c r="AD51" s="1" t="s">
        <v>458</v>
      </c>
      <c r="AE51" s="1" t="s">
        <v>215</v>
      </c>
      <c r="AF51" s="1" t="s">
        <v>484</v>
      </c>
      <c r="AG51" s="1" t="s">
        <v>215</v>
      </c>
      <c r="AH51" s="1" t="s">
        <v>215</v>
      </c>
      <c r="AI51" s="1" t="s">
        <v>215</v>
      </c>
      <c r="AJ51" s="3" t="s">
        <v>527</v>
      </c>
      <c r="AK51" s="6" t="s">
        <v>1032</v>
      </c>
      <c r="AL51" s="6" t="s">
        <v>1040</v>
      </c>
      <c r="AM51" s="6" t="s">
        <v>121</v>
      </c>
      <c r="AN51" s="6" t="s">
        <v>121</v>
      </c>
      <c r="AO51" s="6" t="s">
        <v>1025</v>
      </c>
      <c r="AP51" s="6" t="s">
        <v>121</v>
      </c>
      <c r="AQ51" s="6" t="s">
        <v>121</v>
      </c>
      <c r="AR51" s="6" t="s">
        <v>121</v>
      </c>
      <c r="AS51" s="6" t="s">
        <v>121</v>
      </c>
      <c r="AT51" s="6" t="s">
        <v>121</v>
      </c>
      <c r="AU51" s="6" t="s">
        <v>1014</v>
      </c>
      <c r="AV51" s="6" t="s">
        <v>1013</v>
      </c>
      <c r="AW51" s="6" t="s">
        <v>1009</v>
      </c>
      <c r="AX51" s="6" t="s">
        <v>1008</v>
      </c>
      <c r="AY51" s="6" t="s">
        <v>121</v>
      </c>
      <c r="AZ51" s="6" t="s">
        <v>121</v>
      </c>
      <c r="BA51" s="6" t="s">
        <v>121</v>
      </c>
      <c r="BB51" s="6" t="s">
        <v>121</v>
      </c>
      <c r="BC51" s="6" t="s">
        <v>1002</v>
      </c>
      <c r="BD51" s="6" t="s">
        <v>121</v>
      </c>
      <c r="BE51" s="6" t="s">
        <v>992</v>
      </c>
      <c r="BF51" s="6" t="s">
        <v>121</v>
      </c>
      <c r="BG51" s="6" t="s">
        <v>986</v>
      </c>
      <c r="BH51" s="11" t="s">
        <v>215</v>
      </c>
      <c r="BI51" s="11" t="s">
        <v>215</v>
      </c>
      <c r="BJ51" s="10" t="s">
        <v>604</v>
      </c>
      <c r="BK51" s="11" t="s">
        <v>673</v>
      </c>
      <c r="BL51" s="10" t="s">
        <v>604</v>
      </c>
      <c r="BM51" s="12" t="s">
        <v>719</v>
      </c>
      <c r="BN51" s="12" t="s">
        <v>737</v>
      </c>
      <c r="BO51" s="11" t="s">
        <v>458</v>
      </c>
      <c r="BP51" s="11" t="s">
        <v>758</v>
      </c>
      <c r="BQ51" s="11" t="s">
        <v>768</v>
      </c>
      <c r="BR51" s="11" t="s">
        <v>778</v>
      </c>
      <c r="BS51" s="11" t="s">
        <v>787</v>
      </c>
      <c r="BT51" s="12" t="s">
        <v>799</v>
      </c>
      <c r="BU51" s="11" t="s">
        <v>813</v>
      </c>
      <c r="BV51" s="11" t="s">
        <v>215</v>
      </c>
      <c r="BW51" s="6" t="s">
        <v>458</v>
      </c>
      <c r="BX51" s="9" t="s">
        <v>215</v>
      </c>
      <c r="BY51" s="9" t="s">
        <v>215</v>
      </c>
      <c r="BZ51" s="6" t="s">
        <v>458</v>
      </c>
      <c r="CA51" s="6" t="s">
        <v>546</v>
      </c>
      <c r="CB51" s="11" t="s">
        <v>215</v>
      </c>
      <c r="CC51" s="11" t="s">
        <v>215</v>
      </c>
      <c r="CD51" s="11" t="s">
        <v>215</v>
      </c>
      <c r="CE51" s="11" t="s">
        <v>215</v>
      </c>
    </row>
    <row r="52" spans="1:83" ht="43.2" x14ac:dyDescent="0.3">
      <c r="A52" s="1">
        <v>21</v>
      </c>
      <c r="B52" s="5" t="s">
        <v>25</v>
      </c>
      <c r="C52" s="1" t="s">
        <v>70</v>
      </c>
      <c r="D52" s="1" t="s">
        <v>96</v>
      </c>
      <c r="E52" s="5" t="s">
        <v>122</v>
      </c>
      <c r="F52" s="1" t="s">
        <v>145</v>
      </c>
      <c r="G52" s="5" t="s">
        <v>160</v>
      </c>
      <c r="H52" s="5" t="s">
        <v>180</v>
      </c>
      <c r="I52" s="5" t="s">
        <v>96</v>
      </c>
      <c r="J52" s="5" t="s">
        <v>216</v>
      </c>
      <c r="K52" s="5" t="s">
        <v>70</v>
      </c>
      <c r="L52" s="5" t="s">
        <v>70</v>
      </c>
      <c r="M52" s="5" t="s">
        <v>70</v>
      </c>
      <c r="N52" s="5" t="s">
        <v>70</v>
      </c>
      <c r="O52" s="5" t="s">
        <v>70</v>
      </c>
      <c r="P52" s="5" t="s">
        <v>70</v>
      </c>
      <c r="Q52" s="5" t="s">
        <v>70</v>
      </c>
      <c r="R52" s="5" t="s">
        <v>70</v>
      </c>
      <c r="S52" s="5" t="s">
        <v>70</v>
      </c>
      <c r="T52" s="5" t="s">
        <v>70</v>
      </c>
      <c r="U52" s="5" t="s">
        <v>70</v>
      </c>
      <c r="V52" s="5" t="s">
        <v>70</v>
      </c>
      <c r="W52" s="5" t="s">
        <v>386</v>
      </c>
      <c r="X52" s="5" t="s">
        <v>70</v>
      </c>
      <c r="Y52" s="5" t="s">
        <v>70</v>
      </c>
      <c r="Z52" s="5" t="s">
        <v>70</v>
      </c>
      <c r="AA52" s="5" t="s">
        <v>70</v>
      </c>
      <c r="AB52" s="1" t="s">
        <v>434</v>
      </c>
      <c r="AC52" s="5" t="s">
        <v>70</v>
      </c>
      <c r="AD52" s="1" t="s">
        <v>70</v>
      </c>
      <c r="AE52" s="5" t="s">
        <v>70</v>
      </c>
      <c r="AF52" s="1" t="s">
        <v>485</v>
      </c>
      <c r="AH52" s="1" t="s">
        <v>504</v>
      </c>
      <c r="AI52" s="1" t="s">
        <v>70</v>
      </c>
      <c r="AJ52" s="3" t="s">
        <v>528</v>
      </c>
      <c r="AK52" s="6" t="s">
        <v>1033</v>
      </c>
      <c r="AL52" s="6" t="s">
        <v>1039</v>
      </c>
      <c r="AM52" s="6" t="s">
        <v>1039</v>
      </c>
      <c r="AN52" s="6" t="s">
        <v>876</v>
      </c>
      <c r="AO52" s="6" t="s">
        <v>1026</v>
      </c>
      <c r="AP52" s="6" t="s">
        <v>993</v>
      </c>
      <c r="AQ52" s="6" t="s">
        <v>993</v>
      </c>
      <c r="AR52" s="6" t="s">
        <v>591</v>
      </c>
      <c r="AS52" s="6" t="s">
        <v>993</v>
      </c>
      <c r="AT52" s="6" t="s">
        <v>993</v>
      </c>
      <c r="AU52" s="6" t="s">
        <v>1015</v>
      </c>
      <c r="AV52" s="6" t="s">
        <v>993</v>
      </c>
      <c r="AW52" s="6" t="s">
        <v>216</v>
      </c>
      <c r="AX52" s="6" t="s">
        <v>604</v>
      </c>
      <c r="AY52" s="6" t="s">
        <v>434</v>
      </c>
      <c r="AZ52" s="6" t="s">
        <v>1047</v>
      </c>
      <c r="BA52" s="6" t="s">
        <v>993</v>
      </c>
      <c r="BB52" s="6" t="s">
        <v>993</v>
      </c>
      <c r="BC52" s="6" t="s">
        <v>591</v>
      </c>
      <c r="BD52" s="6" t="s">
        <v>993</v>
      </c>
      <c r="BE52" s="6" t="s">
        <v>995</v>
      </c>
      <c r="BF52" s="6" t="s">
        <v>994</v>
      </c>
      <c r="BG52" s="6" t="s">
        <v>993</v>
      </c>
      <c r="BH52" s="12" t="s">
        <v>603</v>
      </c>
      <c r="BI52" s="10" t="s">
        <v>604</v>
      </c>
      <c r="BJ52" s="10" t="s">
        <v>604</v>
      </c>
      <c r="BK52" s="10" t="s">
        <v>604</v>
      </c>
      <c r="BL52" s="10" t="s">
        <v>604</v>
      </c>
      <c r="BM52" s="11" t="s">
        <v>70</v>
      </c>
      <c r="BN52" s="11" t="s">
        <v>738</v>
      </c>
      <c r="BO52" s="11" t="s">
        <v>216</v>
      </c>
      <c r="BP52" s="11" t="s">
        <v>70</v>
      </c>
      <c r="BQ52" s="11" t="s">
        <v>70</v>
      </c>
      <c r="BR52" s="11" t="s">
        <v>70</v>
      </c>
      <c r="BS52" s="11" t="s">
        <v>70</v>
      </c>
      <c r="BT52" s="12" t="s">
        <v>800</v>
      </c>
      <c r="BU52" s="11" t="s">
        <v>70</v>
      </c>
      <c r="BV52" s="11" t="s">
        <v>822</v>
      </c>
      <c r="BW52" s="6" t="s">
        <v>591</v>
      </c>
      <c r="BX52" s="6" t="s">
        <v>70</v>
      </c>
      <c r="BY52" s="6" t="s">
        <v>70</v>
      </c>
      <c r="BZ52" s="6" t="s">
        <v>70</v>
      </c>
      <c r="CA52" s="6" t="s">
        <v>70</v>
      </c>
      <c r="CB52" s="11" t="s">
        <v>629</v>
      </c>
      <c r="CC52" s="11" t="s">
        <v>70</v>
      </c>
      <c r="CD52" s="11" t="s">
        <v>70</v>
      </c>
      <c r="CE52" s="11" t="s">
        <v>693</v>
      </c>
    </row>
    <row r="53" spans="1:83" x14ac:dyDescent="0.3">
      <c r="B53" s="50" t="s">
        <v>29</v>
      </c>
      <c r="H53" s="5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D53"/>
      <c r="BE53"/>
      <c r="BF53"/>
      <c r="BG53"/>
    </row>
    <row r="54" spans="1:83" ht="43.2" x14ac:dyDescent="0.3">
      <c r="A54" s="1">
        <v>22</v>
      </c>
      <c r="B54" s="5" t="s">
        <v>30</v>
      </c>
      <c r="C54" s="1" t="s">
        <v>71</v>
      </c>
      <c r="D54" s="1" t="s">
        <v>71</v>
      </c>
      <c r="E54" s="5" t="s">
        <v>71</v>
      </c>
      <c r="F54" s="1" t="s">
        <v>71</v>
      </c>
      <c r="G54" s="5" t="s">
        <v>71</v>
      </c>
      <c r="H54" s="5" t="s">
        <v>71</v>
      </c>
      <c r="I54" s="5" t="s">
        <v>71</v>
      </c>
      <c r="J54" s="5" t="s">
        <v>71</v>
      </c>
      <c r="K54" s="5" t="s">
        <v>74</v>
      </c>
      <c r="L54" s="5" t="s">
        <v>74</v>
      </c>
      <c r="M54" s="5" t="s">
        <v>71</v>
      </c>
      <c r="N54" s="5" t="s">
        <v>234</v>
      </c>
      <c r="O54" s="5" t="s">
        <v>71</v>
      </c>
      <c r="P54" s="5" t="s">
        <v>74</v>
      </c>
      <c r="Q54" s="5" t="s">
        <v>71</v>
      </c>
      <c r="R54" s="5" t="s">
        <v>74</v>
      </c>
      <c r="S54" s="5" t="s">
        <v>71</v>
      </c>
      <c r="T54" s="5" t="s">
        <v>71</v>
      </c>
      <c r="U54" s="5" t="s">
        <v>71</v>
      </c>
      <c r="V54" s="5" t="s">
        <v>71</v>
      </c>
      <c r="W54" s="5" t="s">
        <v>71</v>
      </c>
      <c r="X54" s="5" t="s">
        <v>71</v>
      </c>
      <c r="Y54" s="5" t="s">
        <v>71</v>
      </c>
      <c r="Z54" s="5" t="s">
        <v>71</v>
      </c>
      <c r="AA54" s="5" t="s">
        <v>71</v>
      </c>
      <c r="AB54" s="5" t="s">
        <v>71</v>
      </c>
      <c r="AC54" s="5" t="s">
        <v>325</v>
      </c>
      <c r="AD54" s="5" t="s">
        <v>71</v>
      </c>
      <c r="AE54" s="5" t="s">
        <v>71</v>
      </c>
      <c r="AF54" s="5" t="s">
        <v>74</v>
      </c>
      <c r="AG54" s="5" t="s">
        <v>71</v>
      </c>
      <c r="AH54" s="5" t="s">
        <v>71</v>
      </c>
      <c r="AI54" s="5" t="s">
        <v>74</v>
      </c>
      <c r="AJ54" s="3" t="s">
        <v>71</v>
      </c>
      <c r="AK54" s="6" t="s">
        <v>856</v>
      </c>
      <c r="AL54" s="6" t="s">
        <v>71</v>
      </c>
      <c r="AM54" s="6" t="s">
        <v>71</v>
      </c>
      <c r="AN54" s="6" t="s">
        <v>71</v>
      </c>
      <c r="AO54" s="6" t="s">
        <v>71</v>
      </c>
      <c r="AP54" s="6" t="s">
        <v>856</v>
      </c>
      <c r="AQ54" s="6" t="s">
        <v>71</v>
      </c>
      <c r="AR54" s="6" t="s">
        <v>71</v>
      </c>
      <c r="AS54" s="6" t="s">
        <v>71</v>
      </c>
      <c r="AT54" s="6" t="s">
        <v>71</v>
      </c>
      <c r="AU54" s="6" t="s">
        <v>856</v>
      </c>
      <c r="AV54" s="6" t="s">
        <v>71</v>
      </c>
      <c r="AW54" s="6" t="s">
        <v>71</v>
      </c>
      <c r="AX54" s="6" t="s">
        <v>71</v>
      </c>
      <c r="AY54" s="6" t="s">
        <v>71</v>
      </c>
      <c r="AZ54" s="6" t="s">
        <v>71</v>
      </c>
      <c r="BA54" s="6" t="s">
        <v>71</v>
      </c>
      <c r="BB54" s="6" t="s">
        <v>856</v>
      </c>
      <c r="BC54" s="6" t="s">
        <v>71</v>
      </c>
      <c r="BD54" s="6" t="s">
        <v>71</v>
      </c>
      <c r="BE54" s="6" t="s">
        <v>71</v>
      </c>
      <c r="BF54" s="6" t="s">
        <v>71</v>
      </c>
      <c r="BG54" s="6" t="s">
        <v>71</v>
      </c>
      <c r="BH54" s="11" t="s">
        <v>71</v>
      </c>
      <c r="BI54" s="11" t="s">
        <v>71</v>
      </c>
      <c r="BJ54" s="11" t="s">
        <v>71</v>
      </c>
      <c r="BK54" s="11" t="s">
        <v>74</v>
      </c>
      <c r="BL54" s="11" t="s">
        <v>71</v>
      </c>
      <c r="BM54" s="11" t="s">
        <v>71</v>
      </c>
      <c r="BN54" s="11" t="s">
        <v>71</v>
      </c>
      <c r="BO54" s="11" t="s">
        <v>71</v>
      </c>
      <c r="BP54" s="11" t="s">
        <v>71</v>
      </c>
      <c r="BQ54" s="11" t="s">
        <v>71</v>
      </c>
      <c r="BR54" s="16" t="s">
        <v>604</v>
      </c>
      <c r="BS54" s="11" t="s">
        <v>74</v>
      </c>
      <c r="BT54" s="11" t="s">
        <v>74</v>
      </c>
      <c r="BU54" s="11" t="s">
        <v>71</v>
      </c>
      <c r="BV54" s="11" t="s">
        <v>71</v>
      </c>
      <c r="BW54" s="6" t="s">
        <v>74</v>
      </c>
      <c r="BX54" s="6" t="s">
        <v>74</v>
      </c>
      <c r="BY54" s="6" t="s">
        <v>71</v>
      </c>
      <c r="BZ54" s="6" t="s">
        <v>71</v>
      </c>
      <c r="CA54" s="6" t="s">
        <v>74</v>
      </c>
      <c r="CB54" s="11" t="s">
        <v>71</v>
      </c>
      <c r="CC54" s="11" t="s">
        <v>71</v>
      </c>
      <c r="CD54" s="11" t="s">
        <v>71</v>
      </c>
      <c r="CE54" s="11" t="s">
        <v>71</v>
      </c>
    </row>
    <row r="55" spans="1:83" ht="43.2" x14ac:dyDescent="0.3">
      <c r="A55" s="1">
        <v>23</v>
      </c>
      <c r="B55" s="5" t="s">
        <v>31</v>
      </c>
      <c r="C55" s="5" t="s">
        <v>72</v>
      </c>
      <c r="D55" s="5" t="s">
        <v>98</v>
      </c>
      <c r="E55" s="1" t="s">
        <v>76</v>
      </c>
      <c r="F55" s="5" t="s">
        <v>98</v>
      </c>
      <c r="G55" s="5" t="s">
        <v>161</v>
      </c>
      <c r="H55" s="5" t="s">
        <v>161</v>
      </c>
      <c r="I55" s="5" t="s">
        <v>199</v>
      </c>
      <c r="J55" s="5" t="s">
        <v>217</v>
      </c>
      <c r="K55" s="5" t="s">
        <v>135</v>
      </c>
      <c r="L55" s="5" t="s">
        <v>135</v>
      </c>
      <c r="M55" s="5" t="s">
        <v>260</v>
      </c>
      <c r="N55" s="5" t="s">
        <v>260</v>
      </c>
      <c r="O55" s="5" t="s">
        <v>76</v>
      </c>
      <c r="P55" s="5" t="s">
        <v>260</v>
      </c>
      <c r="Q55" s="5" t="s">
        <v>260</v>
      </c>
      <c r="R55" s="5" t="s">
        <v>324</v>
      </c>
      <c r="S55" s="5" t="s">
        <v>217</v>
      </c>
      <c r="T55" s="5" t="s">
        <v>324</v>
      </c>
      <c r="U55" s="5" t="s">
        <v>76</v>
      </c>
      <c r="V55" s="5" t="s">
        <v>369</v>
      </c>
      <c r="W55" s="5" t="s">
        <v>369</v>
      </c>
      <c r="X55" s="5" t="s">
        <v>398</v>
      </c>
      <c r="Y55" s="5" t="s">
        <v>411</v>
      </c>
      <c r="Z55" s="5" t="s">
        <v>76</v>
      </c>
      <c r="AA55" s="5" t="s">
        <v>135</v>
      </c>
      <c r="AB55" s="5" t="s">
        <v>135</v>
      </c>
      <c r="AC55" s="5" t="s">
        <v>260</v>
      </c>
      <c r="AD55" s="5" t="s">
        <v>324</v>
      </c>
      <c r="AE55" s="5" t="s">
        <v>472</v>
      </c>
      <c r="AF55" s="5" t="s">
        <v>486</v>
      </c>
      <c r="AG55" s="5" t="s">
        <v>260</v>
      </c>
      <c r="AH55" s="5" t="s">
        <v>505</v>
      </c>
      <c r="AI55" s="5" t="s">
        <v>260</v>
      </c>
      <c r="AJ55" s="3" t="s">
        <v>135</v>
      </c>
      <c r="AK55" s="6" t="s">
        <v>1106</v>
      </c>
      <c r="AL55" s="6" t="s">
        <v>1039</v>
      </c>
      <c r="AM55" s="6" t="s">
        <v>1039</v>
      </c>
      <c r="AN55" s="6" t="s">
        <v>1041</v>
      </c>
      <c r="AO55" s="6" t="s">
        <v>135</v>
      </c>
      <c r="AP55" s="6" t="s">
        <v>135</v>
      </c>
      <c r="AQ55" s="6" t="s">
        <v>1042</v>
      </c>
      <c r="AR55" s="6" t="s">
        <v>135</v>
      </c>
      <c r="AS55" s="6" t="s">
        <v>135</v>
      </c>
      <c r="AT55" s="6" t="s">
        <v>1044</v>
      </c>
      <c r="AU55" s="6" t="s">
        <v>1044</v>
      </c>
      <c r="AV55" s="6" t="s">
        <v>1045</v>
      </c>
      <c r="AW55" s="6" t="s">
        <v>135</v>
      </c>
      <c r="AX55" s="6" t="s">
        <v>1046</v>
      </c>
      <c r="AY55" s="6" t="s">
        <v>1046</v>
      </c>
      <c r="AZ55" s="6" t="s">
        <v>135</v>
      </c>
      <c r="BA55" s="6" t="s">
        <v>1048</v>
      </c>
      <c r="BB55" s="6" t="s">
        <v>1044</v>
      </c>
      <c r="BC55" s="6" t="s">
        <v>135</v>
      </c>
      <c r="BD55" s="6" t="s">
        <v>135</v>
      </c>
      <c r="BE55" s="6" t="s">
        <v>1049</v>
      </c>
      <c r="BF55" s="6" t="s">
        <v>1046</v>
      </c>
      <c r="BG55" s="6" t="s">
        <v>1050</v>
      </c>
      <c r="BH55" s="12" t="s">
        <v>600</v>
      </c>
      <c r="BI55" s="12" t="s">
        <v>611</v>
      </c>
      <c r="BJ55" s="12" t="s">
        <v>654</v>
      </c>
      <c r="BK55" s="12" t="s">
        <v>668</v>
      </c>
      <c r="BL55" s="11" t="s">
        <v>611</v>
      </c>
      <c r="BM55" s="11" t="s">
        <v>720</v>
      </c>
      <c r="BN55" s="11" t="s">
        <v>135</v>
      </c>
      <c r="BO55" s="11" t="s">
        <v>135</v>
      </c>
      <c r="BP55" s="11" t="s">
        <v>135</v>
      </c>
      <c r="BQ55" s="11" t="s">
        <v>135</v>
      </c>
      <c r="BR55" s="12" t="s">
        <v>779</v>
      </c>
      <c r="BS55" s="11" t="s">
        <v>135</v>
      </c>
      <c r="BT55" s="12" t="s">
        <v>801</v>
      </c>
      <c r="BU55" s="11" t="s">
        <v>135</v>
      </c>
      <c r="BV55" s="11" t="s">
        <v>135</v>
      </c>
      <c r="BW55" s="6" t="s">
        <v>260</v>
      </c>
      <c r="BX55" s="6" t="s">
        <v>260</v>
      </c>
      <c r="BY55" s="6" t="s">
        <v>135</v>
      </c>
      <c r="BZ55" s="6" t="s">
        <v>135</v>
      </c>
      <c r="CA55" s="6" t="s">
        <v>135</v>
      </c>
      <c r="CB55" s="10" t="s">
        <v>617</v>
      </c>
      <c r="CC55" s="10" t="s">
        <v>617</v>
      </c>
      <c r="CD55" s="10" t="s">
        <v>617</v>
      </c>
      <c r="CE55" s="10" t="s">
        <v>617</v>
      </c>
    </row>
    <row r="56" spans="1:83" ht="43.2" x14ac:dyDescent="0.3">
      <c r="A56" s="1">
        <v>24</v>
      </c>
      <c r="B56" s="5" t="s">
        <v>32</v>
      </c>
      <c r="C56" s="1" t="s">
        <v>73</v>
      </c>
      <c r="D56" s="1" t="s">
        <v>97</v>
      </c>
      <c r="E56" s="5" t="s">
        <v>123</v>
      </c>
      <c r="F56" s="1" t="s">
        <v>123</v>
      </c>
      <c r="G56" s="5" t="s">
        <v>97</v>
      </c>
      <c r="H56" s="5" t="s">
        <v>97</v>
      </c>
      <c r="I56" s="5" t="s">
        <v>97</v>
      </c>
      <c r="J56" s="5" t="s">
        <v>97</v>
      </c>
      <c r="K56" s="5" t="s">
        <v>123</v>
      </c>
      <c r="L56" s="5" t="s">
        <v>123</v>
      </c>
      <c r="M56" s="5" t="s">
        <v>261</v>
      </c>
      <c r="N56" s="5" t="s">
        <v>97</v>
      </c>
      <c r="O56" s="5" t="s">
        <v>97</v>
      </c>
      <c r="P56" s="5" t="s">
        <v>97</v>
      </c>
      <c r="Q56" s="5" t="s">
        <v>97</v>
      </c>
      <c r="R56" s="5" t="s">
        <v>97</v>
      </c>
      <c r="S56" s="5" t="s">
        <v>97</v>
      </c>
      <c r="T56" s="5" t="s">
        <v>97</v>
      </c>
      <c r="U56" s="5" t="s">
        <v>261</v>
      </c>
      <c r="V56" s="5" t="s">
        <v>370</v>
      </c>
      <c r="W56" s="5" t="s">
        <v>123</v>
      </c>
      <c r="X56" s="5" t="s">
        <v>261</v>
      </c>
      <c r="Y56" s="5" t="s">
        <v>97</v>
      </c>
      <c r="Z56" s="5" t="s">
        <v>97</v>
      </c>
      <c r="AA56" s="5" t="s">
        <v>97</v>
      </c>
      <c r="AB56" s="5" t="s">
        <v>97</v>
      </c>
      <c r="AC56" s="5" t="s">
        <v>97</v>
      </c>
      <c r="AD56" s="5" t="s">
        <v>97</v>
      </c>
      <c r="AE56" s="5" t="s">
        <v>97</v>
      </c>
      <c r="AF56" s="5" t="s">
        <v>261</v>
      </c>
      <c r="AG56" s="5" t="s">
        <v>261</v>
      </c>
      <c r="AH56" s="5" t="s">
        <v>97</v>
      </c>
      <c r="AI56" s="5" t="s">
        <v>97</v>
      </c>
      <c r="AJ56" s="3" t="s">
        <v>97</v>
      </c>
      <c r="AK56" s="6" t="s">
        <v>97</v>
      </c>
      <c r="AL56" s="6" t="s">
        <v>855</v>
      </c>
      <c r="AM56" s="6" t="s">
        <v>574</v>
      </c>
      <c r="AN56" s="6" t="s">
        <v>97</v>
      </c>
      <c r="AO56" s="6" t="s">
        <v>97</v>
      </c>
      <c r="AP56" s="6" t="s">
        <v>97</v>
      </c>
      <c r="AQ56" s="6" t="s">
        <v>1043</v>
      </c>
      <c r="AR56" s="6" t="s">
        <v>97</v>
      </c>
      <c r="AS56" s="6" t="s">
        <v>574</v>
      </c>
      <c r="AT56" s="6" t="s">
        <v>97</v>
      </c>
      <c r="AU56" s="6" t="s">
        <v>97</v>
      </c>
      <c r="AV56" s="6" t="s">
        <v>1083</v>
      </c>
      <c r="AW56" s="6" t="s">
        <v>97</v>
      </c>
      <c r="AX56" s="6" t="s">
        <v>97</v>
      </c>
      <c r="AY56" s="6" t="s">
        <v>97</v>
      </c>
      <c r="AZ56" s="6" t="s">
        <v>97</v>
      </c>
      <c r="BA56" s="6" t="s">
        <v>97</v>
      </c>
      <c r="BB56" s="6" t="s">
        <v>97</v>
      </c>
      <c r="BC56" s="6" t="s">
        <v>97</v>
      </c>
      <c r="BD56" s="6" t="s">
        <v>97</v>
      </c>
      <c r="BE56" s="6" t="s">
        <v>97</v>
      </c>
      <c r="BF56" s="6" t="s">
        <v>97</v>
      </c>
      <c r="BG56" s="6" t="s">
        <v>97</v>
      </c>
      <c r="BH56" s="11" t="s">
        <v>261</v>
      </c>
      <c r="BI56" s="11" t="s">
        <v>612</v>
      </c>
      <c r="BJ56" s="12" t="s">
        <v>655</v>
      </c>
      <c r="BK56" s="11" t="s">
        <v>574</v>
      </c>
      <c r="BL56" s="11" t="s">
        <v>705</v>
      </c>
      <c r="BM56" s="12" t="s">
        <v>721</v>
      </c>
      <c r="BN56" s="11" t="s">
        <v>739</v>
      </c>
      <c r="BO56" s="11" t="s">
        <v>769</v>
      </c>
      <c r="BP56" s="11" t="s">
        <v>759</v>
      </c>
      <c r="BQ56" s="11" t="s">
        <v>769</v>
      </c>
      <c r="BR56" s="11" t="s">
        <v>720</v>
      </c>
      <c r="BS56" s="11" t="s">
        <v>739</v>
      </c>
      <c r="BT56" s="11" t="s">
        <v>739</v>
      </c>
      <c r="BU56" s="11" t="s">
        <v>720</v>
      </c>
      <c r="BV56" s="11" t="s">
        <v>574</v>
      </c>
      <c r="BW56" s="6" t="s">
        <v>574</v>
      </c>
      <c r="BX56" s="6" t="s">
        <v>574</v>
      </c>
      <c r="BY56" s="6" t="s">
        <v>564</v>
      </c>
      <c r="BZ56" s="6" t="s">
        <v>553</v>
      </c>
      <c r="CA56" s="6" t="s">
        <v>261</v>
      </c>
      <c r="CB56" s="11" t="s">
        <v>627</v>
      </c>
      <c r="CC56" s="11" t="s">
        <v>640</v>
      </c>
      <c r="CD56" s="11" t="s">
        <v>574</v>
      </c>
      <c r="CE56" s="11" t="s">
        <v>692</v>
      </c>
    </row>
    <row r="57" spans="1:83" ht="43.2" x14ac:dyDescent="0.3">
      <c r="A57" s="1">
        <v>25</v>
      </c>
      <c r="B57" s="5" t="s">
        <v>33</v>
      </c>
      <c r="C57" s="1" t="s">
        <v>71</v>
      </c>
      <c r="D57" s="1" t="s">
        <v>74</v>
      </c>
      <c r="E57" s="1" t="s">
        <v>71</v>
      </c>
      <c r="F57" s="1" t="s">
        <v>74</v>
      </c>
      <c r="G57" s="5" t="s">
        <v>74</v>
      </c>
      <c r="H57" s="5" t="s">
        <v>74</v>
      </c>
      <c r="I57" s="5" t="s">
        <v>74</v>
      </c>
      <c r="J57" s="5" t="s">
        <v>74</v>
      </c>
      <c r="K57" s="5" t="s">
        <v>234</v>
      </c>
      <c r="L57" s="5" t="s">
        <v>74</v>
      </c>
      <c r="M57" s="5" t="s">
        <v>74</v>
      </c>
      <c r="N57" s="5" t="s">
        <v>74</v>
      </c>
      <c r="O57" s="5" t="s">
        <v>74</v>
      </c>
      <c r="P57" s="5" t="s">
        <v>74</v>
      </c>
      <c r="Q57" s="5" t="s">
        <v>71</v>
      </c>
      <c r="R57" s="5" t="s">
        <v>325</v>
      </c>
      <c r="S57" s="5" t="s">
        <v>74</v>
      </c>
      <c r="T57" s="5" t="s">
        <v>71</v>
      </c>
      <c r="U57" s="5" t="s">
        <v>71</v>
      </c>
      <c r="V57" s="5" t="s">
        <v>71</v>
      </c>
      <c r="W57" s="5" t="s">
        <v>74</v>
      </c>
      <c r="X57" s="5" t="s">
        <v>74</v>
      </c>
      <c r="Y57" s="5" t="s">
        <v>74</v>
      </c>
      <c r="Z57" s="5" t="s">
        <v>74</v>
      </c>
      <c r="AA57" s="5" t="s">
        <v>74</v>
      </c>
      <c r="AB57" s="5" t="s">
        <v>74</v>
      </c>
      <c r="AC57" s="5" t="s">
        <v>74</v>
      </c>
      <c r="AD57" s="5" t="s">
        <v>71</v>
      </c>
      <c r="AE57" s="5" t="s">
        <v>74</v>
      </c>
      <c r="AF57" s="5" t="s">
        <v>74</v>
      </c>
      <c r="AG57" s="5" t="s">
        <v>71</v>
      </c>
      <c r="AH57" s="5" t="s">
        <v>71</v>
      </c>
      <c r="AI57" s="5" t="s">
        <v>74</v>
      </c>
      <c r="AJ57" s="3" t="s">
        <v>74</v>
      </c>
      <c r="AK57" s="6" t="s">
        <v>71</v>
      </c>
      <c r="AL57" s="6" t="s">
        <v>856</v>
      </c>
      <c r="AM57" s="6" t="s">
        <v>856</v>
      </c>
      <c r="AN57" s="6" t="s">
        <v>856</v>
      </c>
      <c r="AO57" s="6" t="s">
        <v>71</v>
      </c>
      <c r="AP57" s="6" t="s">
        <v>856</v>
      </c>
      <c r="AQ57" s="6" t="s">
        <v>71</v>
      </c>
      <c r="AR57" s="6" t="s">
        <v>856</v>
      </c>
      <c r="AS57" s="6" t="s">
        <v>71</v>
      </c>
      <c r="AT57" s="6" t="s">
        <v>71</v>
      </c>
      <c r="AU57" s="6" t="s">
        <v>71</v>
      </c>
      <c r="AV57" s="6" t="s">
        <v>71</v>
      </c>
      <c r="AW57" s="6" t="s">
        <v>856</v>
      </c>
      <c r="AX57" s="6" t="s">
        <v>856</v>
      </c>
      <c r="AY57" s="6" t="s">
        <v>71</v>
      </c>
      <c r="AZ57" s="6" t="s">
        <v>71</v>
      </c>
      <c r="BA57" s="6" t="s">
        <v>856</v>
      </c>
      <c r="BB57" s="6" t="s">
        <v>856</v>
      </c>
      <c r="BC57" s="6" t="s">
        <v>71</v>
      </c>
      <c r="BD57" s="6" t="s">
        <v>71</v>
      </c>
      <c r="BE57" s="6" t="s">
        <v>856</v>
      </c>
      <c r="BF57" s="6" t="s">
        <v>71</v>
      </c>
      <c r="BG57" s="6" t="s">
        <v>856</v>
      </c>
      <c r="BH57" s="11" t="s">
        <v>74</v>
      </c>
      <c r="BI57" s="11" t="s">
        <v>74</v>
      </c>
      <c r="BJ57" s="11" t="s">
        <v>71</v>
      </c>
      <c r="BK57" s="11" t="s">
        <v>74</v>
      </c>
      <c r="BL57" s="11" t="s">
        <v>71</v>
      </c>
      <c r="BM57" s="11" t="s">
        <v>74</v>
      </c>
      <c r="BN57" s="11" t="s">
        <v>74</v>
      </c>
      <c r="BO57" s="11" t="s">
        <v>74</v>
      </c>
      <c r="BP57" s="11" t="s">
        <v>71</v>
      </c>
      <c r="BQ57" s="11" t="s">
        <v>74</v>
      </c>
      <c r="BR57" s="11" t="s">
        <v>74</v>
      </c>
      <c r="BS57" s="11" t="s">
        <v>71</v>
      </c>
      <c r="BT57" s="11" t="s">
        <v>71</v>
      </c>
      <c r="BU57" s="11" t="s">
        <v>71</v>
      </c>
      <c r="BV57" s="11" t="s">
        <v>74</v>
      </c>
      <c r="BW57" s="6" t="s">
        <v>74</v>
      </c>
      <c r="BX57" s="6" t="s">
        <v>74</v>
      </c>
      <c r="BY57" s="6" t="s">
        <v>71</v>
      </c>
      <c r="BZ57" s="6" t="s">
        <v>71</v>
      </c>
      <c r="CA57" s="6" t="s">
        <v>74</v>
      </c>
      <c r="CB57" s="11" t="s">
        <v>71</v>
      </c>
      <c r="CC57" s="11" t="s">
        <v>74</v>
      </c>
      <c r="CD57" s="11" t="s">
        <v>74</v>
      </c>
      <c r="CE57" s="11" t="s">
        <v>74</v>
      </c>
    </row>
    <row r="58" spans="1:83" ht="43.2" x14ac:dyDescent="0.3">
      <c r="A58" s="1">
        <v>26</v>
      </c>
      <c r="B58" s="5" t="s">
        <v>34</v>
      </c>
      <c r="C58" s="1" t="s">
        <v>74</v>
      </c>
      <c r="D58" s="1" t="s">
        <v>74</v>
      </c>
      <c r="E58" s="5" t="s">
        <v>124</v>
      </c>
      <c r="F58" s="1" t="s">
        <v>74</v>
      </c>
      <c r="G58" s="5" t="s">
        <v>74</v>
      </c>
      <c r="H58" s="5" t="s">
        <v>74</v>
      </c>
      <c r="I58" s="5" t="s">
        <v>74</v>
      </c>
      <c r="J58" s="5" t="s">
        <v>74</v>
      </c>
      <c r="K58" s="5" t="s">
        <v>74</v>
      </c>
      <c r="L58" s="5" t="s">
        <v>74</v>
      </c>
      <c r="M58" s="5" t="s">
        <v>74</v>
      </c>
      <c r="N58" s="5" t="s">
        <v>74</v>
      </c>
      <c r="O58" s="5" t="s">
        <v>74</v>
      </c>
      <c r="P58" s="5" t="s">
        <v>74</v>
      </c>
      <c r="Q58" s="5" t="s">
        <v>74</v>
      </c>
      <c r="R58" s="5" t="s">
        <v>74</v>
      </c>
      <c r="S58" s="5" t="s">
        <v>74</v>
      </c>
      <c r="T58" s="5" t="s">
        <v>74</v>
      </c>
      <c r="U58" s="5" t="s">
        <v>74</v>
      </c>
      <c r="V58" s="5" t="s">
        <v>74</v>
      </c>
      <c r="W58" s="5" t="s">
        <v>74</v>
      </c>
      <c r="X58" s="5" t="s">
        <v>74</v>
      </c>
      <c r="Y58" s="5" t="s">
        <v>74</v>
      </c>
      <c r="Z58" s="5" t="s">
        <v>74</v>
      </c>
      <c r="AA58" s="5" t="s">
        <v>74</v>
      </c>
      <c r="AB58" s="5" t="s">
        <v>74</v>
      </c>
      <c r="AC58" s="5" t="s">
        <v>74</v>
      </c>
      <c r="AD58" s="5" t="s">
        <v>74</v>
      </c>
      <c r="AE58" s="5" t="s">
        <v>74</v>
      </c>
      <c r="AF58" s="5" t="s">
        <v>74</v>
      </c>
      <c r="AG58" s="5" t="s">
        <v>74</v>
      </c>
      <c r="AH58" s="5" t="s">
        <v>74</v>
      </c>
      <c r="AI58" s="5" t="s">
        <v>74</v>
      </c>
      <c r="AJ58" s="3" t="s">
        <v>74</v>
      </c>
      <c r="AK58" s="6" t="s">
        <v>856</v>
      </c>
      <c r="AL58" s="6" t="s">
        <v>856</v>
      </c>
      <c r="AM58" s="6" t="s">
        <v>856</v>
      </c>
      <c r="AN58" s="6" t="s">
        <v>856</v>
      </c>
      <c r="AO58" s="6" t="s">
        <v>856</v>
      </c>
      <c r="AP58" s="6" t="s">
        <v>856</v>
      </c>
      <c r="AQ58" s="6" t="s">
        <v>856</v>
      </c>
      <c r="AR58" s="6" t="s">
        <v>856</v>
      </c>
      <c r="AS58" s="6" t="s">
        <v>856</v>
      </c>
      <c r="AT58" s="6" t="s">
        <v>856</v>
      </c>
      <c r="AU58" s="6" t="s">
        <v>856</v>
      </c>
      <c r="AV58" s="6" t="s">
        <v>856</v>
      </c>
      <c r="AW58" s="6" t="s">
        <v>856</v>
      </c>
      <c r="AX58" s="6" t="s">
        <v>604</v>
      </c>
      <c r="AY58" s="6" t="s">
        <v>856</v>
      </c>
      <c r="AZ58" s="6" t="s">
        <v>856</v>
      </c>
      <c r="BA58" s="6" t="s">
        <v>71</v>
      </c>
      <c r="BB58" s="6" t="s">
        <v>856</v>
      </c>
      <c r="BC58" s="6" t="s">
        <v>856</v>
      </c>
      <c r="BD58" s="6" t="s">
        <v>856</v>
      </c>
      <c r="BE58" s="6" t="s">
        <v>856</v>
      </c>
      <c r="BF58" s="6" t="s">
        <v>856</v>
      </c>
      <c r="BG58" s="6" t="s">
        <v>856</v>
      </c>
      <c r="BH58" s="11" t="s">
        <v>74</v>
      </c>
      <c r="BI58" s="11" t="s">
        <v>74</v>
      </c>
      <c r="BJ58" s="11" t="s">
        <v>74</v>
      </c>
      <c r="BK58" s="11" t="s">
        <v>74</v>
      </c>
      <c r="BL58" s="11" t="s">
        <v>74</v>
      </c>
      <c r="BM58" s="11" t="s">
        <v>74</v>
      </c>
      <c r="BN58" s="11" t="s">
        <v>74</v>
      </c>
      <c r="BO58" s="11" t="s">
        <v>74</v>
      </c>
      <c r="BP58" s="11" t="s">
        <v>74</v>
      </c>
      <c r="BQ58" s="11" t="s">
        <v>74</v>
      </c>
      <c r="BR58" s="11" t="s">
        <v>74</v>
      </c>
      <c r="BS58" s="11" t="s">
        <v>74</v>
      </c>
      <c r="BT58" s="11" t="s">
        <v>74</v>
      </c>
      <c r="BU58" s="11" t="s">
        <v>74</v>
      </c>
      <c r="BV58" s="11" t="s">
        <v>74</v>
      </c>
      <c r="BW58" s="6" t="s">
        <v>124</v>
      </c>
      <c r="BX58" s="6" t="s">
        <v>124</v>
      </c>
      <c r="BY58" s="6" t="s">
        <v>124</v>
      </c>
      <c r="BZ58" s="6" t="s">
        <v>124</v>
      </c>
      <c r="CA58" s="6" t="s">
        <v>74</v>
      </c>
      <c r="CB58" s="11" t="s">
        <v>74</v>
      </c>
      <c r="CC58" s="11" t="s">
        <v>74</v>
      </c>
      <c r="CD58" s="11" t="s">
        <v>74</v>
      </c>
      <c r="CE58" s="11" t="s">
        <v>74</v>
      </c>
    </row>
    <row r="59" spans="1:83" x14ac:dyDescent="0.3">
      <c r="B59" s="50" t="s">
        <v>35</v>
      </c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 s="17"/>
      <c r="BB59"/>
      <c r="BD59"/>
      <c r="BE59"/>
      <c r="BF59"/>
      <c r="BG59"/>
    </row>
    <row r="60" spans="1:83" ht="57.6" x14ac:dyDescent="0.3">
      <c r="A60" s="1">
        <v>27</v>
      </c>
      <c r="B60" s="5" t="s">
        <v>36</v>
      </c>
      <c r="C60" s="1" t="s">
        <v>75</v>
      </c>
      <c r="D60" s="5" t="s">
        <v>99</v>
      </c>
      <c r="E60" s="5" t="s">
        <v>125</v>
      </c>
      <c r="F60" s="5" t="s">
        <v>146</v>
      </c>
      <c r="G60" s="5" t="s">
        <v>162</v>
      </c>
      <c r="H60" s="5" t="s">
        <v>181</v>
      </c>
      <c r="I60" s="5" t="s">
        <v>200</v>
      </c>
      <c r="J60" s="5" t="s">
        <v>200</v>
      </c>
      <c r="K60" s="5" t="s">
        <v>235</v>
      </c>
      <c r="L60" s="5" t="s">
        <v>277</v>
      </c>
      <c r="M60" s="5" t="s">
        <v>276</v>
      </c>
      <c r="N60" s="5" t="s">
        <v>275</v>
      </c>
      <c r="O60" s="5" t="s">
        <v>275</v>
      </c>
      <c r="P60" s="5" t="s">
        <v>277</v>
      </c>
      <c r="Q60" s="5" t="s">
        <v>313</v>
      </c>
      <c r="R60" s="5" t="s">
        <v>326</v>
      </c>
      <c r="S60" s="5" t="s">
        <v>312</v>
      </c>
      <c r="T60" s="5" t="s">
        <v>351</v>
      </c>
      <c r="U60" s="5" t="s">
        <v>360</v>
      </c>
      <c r="V60" s="5" t="s">
        <v>371</v>
      </c>
      <c r="W60" s="5" t="s">
        <v>387</v>
      </c>
      <c r="X60" s="5" t="s">
        <v>360</v>
      </c>
      <c r="Y60" s="5" t="s">
        <v>412</v>
      </c>
      <c r="Z60" s="5" t="s">
        <v>539</v>
      </c>
      <c r="AA60" s="5" t="s">
        <v>312</v>
      </c>
      <c r="AB60" s="5" t="s">
        <v>436</v>
      </c>
      <c r="AC60" s="5" t="s">
        <v>450</v>
      </c>
      <c r="AD60" s="5" t="s">
        <v>459</v>
      </c>
      <c r="AE60" s="5" t="s">
        <v>146</v>
      </c>
      <c r="AF60" s="5" t="s">
        <v>487</v>
      </c>
      <c r="AG60" s="5" t="s">
        <v>312</v>
      </c>
      <c r="AH60" s="5" t="s">
        <v>506</v>
      </c>
      <c r="AI60" s="5" t="s">
        <v>517</v>
      </c>
      <c r="AJ60" s="5" t="s">
        <v>529</v>
      </c>
      <c r="AK60" s="6" t="s">
        <v>1093</v>
      </c>
      <c r="AL60" s="6" t="s">
        <v>554</v>
      </c>
      <c r="AM60" s="6" t="s">
        <v>1076</v>
      </c>
      <c r="AN60" s="6" t="s">
        <v>1098</v>
      </c>
      <c r="AO60" s="6" t="s">
        <v>1104</v>
      </c>
      <c r="AP60" s="6" t="s">
        <v>1101</v>
      </c>
      <c r="AQ60" s="6" t="s">
        <v>1101</v>
      </c>
      <c r="AR60" s="6" t="s">
        <v>1098</v>
      </c>
      <c r="AS60" s="6" t="s">
        <v>1097</v>
      </c>
      <c r="AT60" s="6" t="s">
        <v>1093</v>
      </c>
      <c r="AU60" s="6" t="s">
        <v>1091</v>
      </c>
      <c r="AV60" s="6" t="s">
        <v>1085</v>
      </c>
      <c r="AW60" s="6" t="s">
        <v>1076</v>
      </c>
      <c r="AX60" s="6" t="s">
        <v>1076</v>
      </c>
      <c r="AY60" s="6" t="s">
        <v>1070</v>
      </c>
      <c r="AZ60" s="6" t="s">
        <v>1070</v>
      </c>
      <c r="BA60" s="6" t="s">
        <v>554</v>
      </c>
      <c r="BB60" s="6" t="s">
        <v>554</v>
      </c>
      <c r="BC60" s="6" t="s">
        <v>1065</v>
      </c>
      <c r="BD60" s="6" t="s">
        <v>554</v>
      </c>
      <c r="BE60" s="6" t="s">
        <v>1059</v>
      </c>
      <c r="BF60" s="6" t="s">
        <v>1056</v>
      </c>
      <c r="BG60" s="6" t="s">
        <v>1053</v>
      </c>
      <c r="BH60" s="9" t="s">
        <v>601</v>
      </c>
      <c r="BI60" s="9" t="s">
        <v>613</v>
      </c>
      <c r="BJ60" s="9" t="s">
        <v>613</v>
      </c>
      <c r="BK60" s="9" t="s">
        <v>565</v>
      </c>
      <c r="BL60" s="9" t="s">
        <v>547</v>
      </c>
      <c r="BM60" s="9" t="s">
        <v>722</v>
      </c>
      <c r="BN60" s="9" t="s">
        <v>740</v>
      </c>
      <c r="BO60" s="9" t="s">
        <v>601</v>
      </c>
      <c r="BP60" s="9" t="s">
        <v>613</v>
      </c>
      <c r="BQ60" s="9" t="s">
        <v>613</v>
      </c>
      <c r="BR60" s="9" t="s">
        <v>554</v>
      </c>
      <c r="BS60" s="9" t="s">
        <v>788</v>
      </c>
      <c r="BT60" s="9" t="s">
        <v>613</v>
      </c>
      <c r="BU60" s="9" t="s">
        <v>814</v>
      </c>
      <c r="BV60" s="9" t="s">
        <v>565</v>
      </c>
      <c r="BW60" s="9" t="s">
        <v>592</v>
      </c>
      <c r="BX60" s="6" t="s">
        <v>312</v>
      </c>
      <c r="BY60" s="9" t="s">
        <v>565</v>
      </c>
      <c r="BZ60" s="9" t="s">
        <v>547</v>
      </c>
      <c r="CA60" s="9" t="s">
        <v>547</v>
      </c>
      <c r="CB60" s="9" t="s">
        <v>628</v>
      </c>
      <c r="CC60" s="9" t="s">
        <v>613</v>
      </c>
      <c r="CD60" s="9" t="s">
        <v>554</v>
      </c>
      <c r="CE60" s="9" t="s">
        <v>613</v>
      </c>
    </row>
    <row r="61" spans="1:83" ht="43.2" x14ac:dyDescent="0.3">
      <c r="A61" s="1">
        <v>28</v>
      </c>
      <c r="B61" s="5" t="s">
        <v>37</v>
      </c>
      <c r="C61" s="1" t="s">
        <v>76</v>
      </c>
      <c r="D61" s="1" t="s">
        <v>100</v>
      </c>
      <c r="E61" s="1" t="s">
        <v>76</v>
      </c>
      <c r="F61" s="1" t="s">
        <v>76</v>
      </c>
      <c r="G61" s="5" t="s">
        <v>163</v>
      </c>
      <c r="H61" s="5" t="s">
        <v>163</v>
      </c>
      <c r="I61" s="5" t="s">
        <v>201</v>
      </c>
      <c r="J61" s="5" t="s">
        <v>163</v>
      </c>
      <c r="K61" s="5" t="s">
        <v>236</v>
      </c>
      <c r="L61" s="5" t="s">
        <v>163</v>
      </c>
      <c r="M61" s="5" t="s">
        <v>163</v>
      </c>
      <c r="N61" s="5" t="s">
        <v>163</v>
      </c>
      <c r="O61" s="5" t="s">
        <v>76</v>
      </c>
      <c r="P61" s="5" t="s">
        <v>163</v>
      </c>
      <c r="Q61" s="5" t="s">
        <v>76</v>
      </c>
      <c r="R61" s="5" t="s">
        <v>76</v>
      </c>
      <c r="S61" s="5" t="s">
        <v>76</v>
      </c>
      <c r="T61" s="5" t="s">
        <v>76</v>
      </c>
      <c r="U61" s="5" t="s">
        <v>76</v>
      </c>
      <c r="V61" s="5" t="s">
        <v>76</v>
      </c>
      <c r="W61" s="5" t="s">
        <v>100</v>
      </c>
      <c r="X61" s="5" t="s">
        <v>399</v>
      </c>
      <c r="Y61" s="5" t="s">
        <v>413</v>
      </c>
      <c r="Z61" s="5" t="s">
        <v>540</v>
      </c>
      <c r="AA61" s="5" t="s">
        <v>100</v>
      </c>
      <c r="AB61" s="5" t="s">
        <v>135</v>
      </c>
      <c r="AC61" s="5" t="s">
        <v>100</v>
      </c>
      <c r="AD61" s="5" t="s">
        <v>460</v>
      </c>
      <c r="AE61" s="5" t="s">
        <v>100</v>
      </c>
      <c r="AF61" s="5" t="s">
        <v>488</v>
      </c>
      <c r="AG61" s="5" t="s">
        <v>76</v>
      </c>
      <c r="AH61" s="5" t="s">
        <v>507</v>
      </c>
      <c r="AI61" s="5" t="s">
        <v>518</v>
      </c>
      <c r="AJ61" s="3" t="s">
        <v>530</v>
      </c>
      <c r="AK61" s="6" t="s">
        <v>1107</v>
      </c>
      <c r="AL61" s="6" t="s">
        <v>100</v>
      </c>
      <c r="AM61" s="6" t="s">
        <v>135</v>
      </c>
      <c r="AN61" s="6" t="s">
        <v>135</v>
      </c>
      <c r="AO61" s="6" t="s">
        <v>76</v>
      </c>
      <c r="AP61" s="6" t="s">
        <v>1081</v>
      </c>
      <c r="AQ61" s="6" t="s">
        <v>1081</v>
      </c>
      <c r="AR61" s="6" t="s">
        <v>135</v>
      </c>
      <c r="AS61" s="6" t="s">
        <v>135</v>
      </c>
      <c r="AT61" s="6" t="s">
        <v>135</v>
      </c>
      <c r="AU61" s="6" t="s">
        <v>135</v>
      </c>
      <c r="AV61" s="6" t="s">
        <v>1087</v>
      </c>
      <c r="AW61" s="6" t="s">
        <v>1081</v>
      </c>
      <c r="AX61" s="6" t="s">
        <v>76</v>
      </c>
      <c r="AY61" s="6" t="s">
        <v>76</v>
      </c>
      <c r="AZ61" s="6" t="s">
        <v>76</v>
      </c>
      <c r="BA61" s="6" t="s">
        <v>1054</v>
      </c>
      <c r="BB61" s="6" t="s">
        <v>1054</v>
      </c>
      <c r="BC61" s="6" t="s">
        <v>76</v>
      </c>
      <c r="BD61" s="6" t="s">
        <v>76</v>
      </c>
      <c r="BE61" s="6" t="s">
        <v>1060</v>
      </c>
      <c r="BF61" s="6" t="s">
        <v>1057</v>
      </c>
      <c r="BG61" s="6" t="s">
        <v>1054</v>
      </c>
      <c r="BH61" s="11" t="s">
        <v>602</v>
      </c>
      <c r="BI61" s="12" t="s">
        <v>614</v>
      </c>
      <c r="BJ61" s="11" t="s">
        <v>76</v>
      </c>
      <c r="BK61" s="11" t="s">
        <v>76</v>
      </c>
      <c r="BL61" s="11" t="s">
        <v>76</v>
      </c>
      <c r="BM61" s="11" t="s">
        <v>76</v>
      </c>
      <c r="BN61" s="11" t="s">
        <v>100</v>
      </c>
      <c r="BO61" s="11" t="s">
        <v>100</v>
      </c>
      <c r="BP61" s="11" t="s">
        <v>76</v>
      </c>
      <c r="BQ61" s="11" t="s">
        <v>76</v>
      </c>
      <c r="BR61" s="12" t="s">
        <v>780</v>
      </c>
      <c r="BS61" s="11" t="s">
        <v>76</v>
      </c>
      <c r="BT61" s="11" t="s">
        <v>76</v>
      </c>
      <c r="BU61" s="11" t="s">
        <v>76</v>
      </c>
      <c r="BV61" s="9" t="s">
        <v>100</v>
      </c>
      <c r="BW61" s="6" t="s">
        <v>100</v>
      </c>
      <c r="BX61" s="6" t="s">
        <v>100</v>
      </c>
      <c r="BY61" s="9" t="s">
        <v>582</v>
      </c>
      <c r="BZ61" s="6" t="s">
        <v>76</v>
      </c>
      <c r="CA61" s="6" t="s">
        <v>76</v>
      </c>
      <c r="CB61" s="11" t="s">
        <v>76</v>
      </c>
      <c r="CC61" s="12" t="s">
        <v>641</v>
      </c>
      <c r="CD61" s="11" t="s">
        <v>100</v>
      </c>
      <c r="CE61" s="11" t="s">
        <v>76</v>
      </c>
    </row>
    <row r="62" spans="1:83" ht="57.6" x14ac:dyDescent="0.3">
      <c r="A62" s="1">
        <v>29</v>
      </c>
      <c r="B62" s="5" t="s">
        <v>38</v>
      </c>
      <c r="C62" s="5" t="s">
        <v>77</v>
      </c>
      <c r="D62" s="5" t="s">
        <v>101</v>
      </c>
      <c r="E62" s="5" t="s">
        <v>126</v>
      </c>
      <c r="F62" s="5" t="s">
        <v>126</v>
      </c>
      <c r="G62" s="5" t="s">
        <v>126</v>
      </c>
      <c r="H62" s="5" t="s">
        <v>182</v>
      </c>
      <c r="I62" s="5" t="s">
        <v>126</v>
      </c>
      <c r="J62" s="5" t="s">
        <v>218</v>
      </c>
      <c r="K62" s="5" t="s">
        <v>126</v>
      </c>
      <c r="L62" s="5" t="s">
        <v>126</v>
      </c>
      <c r="M62" s="5" t="s">
        <v>218</v>
      </c>
      <c r="N62" s="5" t="s">
        <v>126</v>
      </c>
      <c r="O62" s="5" t="s">
        <v>218</v>
      </c>
      <c r="P62" s="5" t="s">
        <v>218</v>
      </c>
      <c r="Q62" s="5" t="s">
        <v>218</v>
      </c>
      <c r="R62" s="5" t="s">
        <v>126</v>
      </c>
      <c r="S62" s="5" t="s">
        <v>126</v>
      </c>
      <c r="T62" s="5" t="s">
        <v>218</v>
      </c>
      <c r="U62" s="5" t="s">
        <v>218</v>
      </c>
      <c r="V62" s="5" t="s">
        <v>218</v>
      </c>
      <c r="W62" s="5" t="s">
        <v>388</v>
      </c>
      <c r="X62" s="5" t="s">
        <v>218</v>
      </c>
      <c r="Y62" s="5" t="s">
        <v>414</v>
      </c>
      <c r="Z62" s="5" t="s">
        <v>126</v>
      </c>
      <c r="AA62" s="5" t="s">
        <v>218</v>
      </c>
      <c r="AB62" s="5" t="s">
        <v>126</v>
      </c>
      <c r="AC62" s="5" t="s">
        <v>126</v>
      </c>
      <c r="AD62" s="5" t="s">
        <v>218</v>
      </c>
      <c r="AE62" s="5" t="s">
        <v>126</v>
      </c>
      <c r="AF62" s="5" t="s">
        <v>218</v>
      </c>
      <c r="AG62" s="5" t="s">
        <v>497</v>
      </c>
      <c r="AH62" s="5" t="s">
        <v>218</v>
      </c>
      <c r="AI62" s="5" t="s">
        <v>126</v>
      </c>
      <c r="AJ62" s="5" t="s">
        <v>126</v>
      </c>
      <c r="AK62" s="6" t="s">
        <v>1110</v>
      </c>
      <c r="AL62" s="6" t="s">
        <v>126</v>
      </c>
      <c r="AM62" s="6" t="s">
        <v>1114</v>
      </c>
      <c r="AN62" s="6" t="s">
        <v>1111</v>
      </c>
      <c r="AO62" s="6" t="s">
        <v>1105</v>
      </c>
      <c r="AP62" s="6" t="s">
        <v>1084</v>
      </c>
      <c r="AQ62" s="6" t="s">
        <v>1067</v>
      </c>
      <c r="AR62" s="6" t="s">
        <v>1067</v>
      </c>
      <c r="AS62" s="6" t="s">
        <v>1067</v>
      </c>
      <c r="AT62" s="6" t="s">
        <v>1067</v>
      </c>
      <c r="AU62" s="6" t="s">
        <v>1067</v>
      </c>
      <c r="AV62" s="6" t="s">
        <v>1086</v>
      </c>
      <c r="AW62" s="6" t="s">
        <v>1067</v>
      </c>
      <c r="AX62" s="6" t="s">
        <v>1077</v>
      </c>
      <c r="AY62" s="6" t="s">
        <v>1068</v>
      </c>
      <c r="AZ62" s="6" t="s">
        <v>1061</v>
      </c>
      <c r="BA62" s="6" t="s">
        <v>1063</v>
      </c>
      <c r="BB62" s="6" t="s">
        <v>1068</v>
      </c>
      <c r="BC62" s="6" t="s">
        <v>1063</v>
      </c>
      <c r="BD62" s="6" t="s">
        <v>1063</v>
      </c>
      <c r="BE62" s="6" t="s">
        <v>1061</v>
      </c>
      <c r="BF62" s="6" t="s">
        <v>1063</v>
      </c>
      <c r="BG62" s="6" t="s">
        <v>1063</v>
      </c>
      <c r="BH62" s="9" t="s">
        <v>218</v>
      </c>
      <c r="BI62" s="9" t="s">
        <v>126</v>
      </c>
      <c r="BJ62" s="9" t="s">
        <v>126</v>
      </c>
      <c r="BK62" s="9" t="s">
        <v>126</v>
      </c>
      <c r="BL62" s="9" t="s">
        <v>218</v>
      </c>
      <c r="BM62" s="9" t="s">
        <v>126</v>
      </c>
      <c r="BN62" s="9" t="s">
        <v>126</v>
      </c>
      <c r="BO62" s="9" t="s">
        <v>218</v>
      </c>
      <c r="BP62" s="9" t="s">
        <v>126</v>
      </c>
      <c r="BQ62" s="9" t="s">
        <v>126</v>
      </c>
      <c r="BR62" s="9" t="s">
        <v>126</v>
      </c>
      <c r="BS62" s="9" t="s">
        <v>789</v>
      </c>
      <c r="BT62" s="9" t="s">
        <v>789</v>
      </c>
      <c r="BU62" s="9" t="s">
        <v>126</v>
      </c>
      <c r="BV62" s="9" t="s">
        <v>414</v>
      </c>
      <c r="BW62" s="6" t="s">
        <v>218</v>
      </c>
      <c r="BX62" s="6" t="s">
        <v>218</v>
      </c>
      <c r="BY62" s="6" t="s">
        <v>126</v>
      </c>
      <c r="BZ62" s="6" t="s">
        <v>414</v>
      </c>
      <c r="CA62" s="6" t="s">
        <v>126</v>
      </c>
      <c r="CB62" s="9" t="s">
        <v>126</v>
      </c>
      <c r="CC62" s="9" t="s">
        <v>126</v>
      </c>
      <c r="CD62" s="9" t="s">
        <v>126</v>
      </c>
      <c r="CE62" s="9" t="s">
        <v>126</v>
      </c>
    </row>
    <row r="63" spans="1:83" ht="28.8" x14ac:dyDescent="0.3">
      <c r="A63" s="1">
        <v>30</v>
      </c>
      <c r="B63" s="5" t="s">
        <v>39</v>
      </c>
      <c r="C63" s="1" t="s">
        <v>71</v>
      </c>
      <c r="D63" s="1" t="s">
        <v>71</v>
      </c>
      <c r="E63" s="1" t="s">
        <v>71</v>
      </c>
      <c r="F63" s="1" t="s">
        <v>71</v>
      </c>
      <c r="G63" s="5" t="s">
        <v>71</v>
      </c>
      <c r="H63" s="5" t="s">
        <v>71</v>
      </c>
      <c r="I63" s="1" t="s">
        <v>71</v>
      </c>
      <c r="J63" s="5" t="s">
        <v>71</v>
      </c>
      <c r="K63" s="5" t="s">
        <v>71</v>
      </c>
      <c r="L63" s="5" t="s">
        <v>74</v>
      </c>
      <c r="M63" s="5" t="s">
        <v>262</v>
      </c>
      <c r="N63" s="5" t="s">
        <v>262</v>
      </c>
      <c r="O63" s="5" t="s">
        <v>71</v>
      </c>
      <c r="P63" s="5" t="s">
        <v>262</v>
      </c>
      <c r="Q63" s="5" t="s">
        <v>71</v>
      </c>
      <c r="R63" s="5" t="s">
        <v>71</v>
      </c>
      <c r="S63" s="5" t="s">
        <v>71</v>
      </c>
      <c r="T63" s="5" t="s">
        <v>71</v>
      </c>
      <c r="U63" s="5" t="s">
        <v>71</v>
      </c>
      <c r="V63" s="5" t="s">
        <v>71</v>
      </c>
      <c r="W63" s="5" t="s">
        <v>74</v>
      </c>
      <c r="X63" s="5" t="s">
        <v>71</v>
      </c>
      <c r="Y63" s="5" t="s">
        <v>74</v>
      </c>
      <c r="Z63" s="5" t="s">
        <v>325</v>
      </c>
      <c r="AA63" s="5" t="s">
        <v>71</v>
      </c>
      <c r="AB63" s="5" t="s">
        <v>71</v>
      </c>
      <c r="AC63" s="5" t="s">
        <v>262</v>
      </c>
      <c r="AD63" s="5" t="s">
        <v>461</v>
      </c>
      <c r="AE63" s="5" t="s">
        <v>71</v>
      </c>
      <c r="AF63" s="5" t="s">
        <v>71</v>
      </c>
      <c r="AG63" s="5" t="s">
        <v>71</v>
      </c>
      <c r="AH63" s="5" t="s">
        <v>74</v>
      </c>
      <c r="AI63" s="5" t="s">
        <v>262</v>
      </c>
      <c r="AJ63" s="5" t="s">
        <v>71</v>
      </c>
      <c r="AK63" s="6" t="s">
        <v>71</v>
      </c>
      <c r="AL63" s="6" t="s">
        <v>617</v>
      </c>
      <c r="AM63" s="6" t="s">
        <v>617</v>
      </c>
      <c r="AN63" s="6" t="s">
        <v>71</v>
      </c>
      <c r="AO63" s="6" t="s">
        <v>71</v>
      </c>
      <c r="AP63" s="6" t="s">
        <v>71</v>
      </c>
      <c r="AQ63" s="6" t="s">
        <v>71</v>
      </c>
      <c r="AR63" s="6" t="s">
        <v>71</v>
      </c>
      <c r="AS63" s="6" t="s">
        <v>71</v>
      </c>
      <c r="AT63" s="6" t="s">
        <v>71</v>
      </c>
      <c r="AU63" s="6" t="s">
        <v>71</v>
      </c>
      <c r="AV63" s="6" t="s">
        <v>71</v>
      </c>
      <c r="AW63" s="6" t="s">
        <v>856</v>
      </c>
      <c r="AX63" s="6" t="s">
        <v>71</v>
      </c>
      <c r="AY63" s="6" t="s">
        <v>71</v>
      </c>
      <c r="AZ63" s="6" t="s">
        <v>71</v>
      </c>
      <c r="BA63" s="6" t="s">
        <v>71</v>
      </c>
      <c r="BB63" s="6" t="s">
        <v>71</v>
      </c>
      <c r="BC63" s="6" t="s">
        <v>71</v>
      </c>
      <c r="BD63" s="6" t="s">
        <v>71</v>
      </c>
      <c r="BE63" s="6" t="s">
        <v>856</v>
      </c>
      <c r="BF63" s="6" t="s">
        <v>71</v>
      </c>
      <c r="BG63" s="6" t="s">
        <v>71</v>
      </c>
      <c r="BH63" s="9" t="s">
        <v>74</v>
      </c>
      <c r="BI63" s="9" t="s">
        <v>71</v>
      </c>
      <c r="BJ63" s="9" t="s">
        <v>71</v>
      </c>
      <c r="BK63" s="13" t="s">
        <v>669</v>
      </c>
      <c r="BL63" s="9" t="s">
        <v>74</v>
      </c>
      <c r="BM63" s="9" t="s">
        <v>71</v>
      </c>
      <c r="BN63" s="9" t="s">
        <v>74</v>
      </c>
      <c r="BO63" s="9" t="s">
        <v>749</v>
      </c>
      <c r="BP63" s="9" t="s">
        <v>71</v>
      </c>
      <c r="BQ63" s="9" t="s">
        <v>71</v>
      </c>
      <c r="BR63" s="9" t="s">
        <v>71</v>
      </c>
      <c r="BS63" s="9" t="s">
        <v>71</v>
      </c>
      <c r="BT63" s="9" t="s">
        <v>71</v>
      </c>
      <c r="BU63" s="9" t="s">
        <v>71</v>
      </c>
      <c r="BV63" s="9" t="s">
        <v>71</v>
      </c>
      <c r="BW63" s="6" t="s">
        <v>71</v>
      </c>
      <c r="BX63" s="6" t="s">
        <v>71</v>
      </c>
      <c r="BY63" s="6" t="s">
        <v>71</v>
      </c>
      <c r="BZ63" s="6" t="s">
        <v>71</v>
      </c>
      <c r="CA63" s="6" t="s">
        <v>71</v>
      </c>
      <c r="CB63" s="10" t="s">
        <v>617</v>
      </c>
      <c r="CC63" s="10" t="s">
        <v>617</v>
      </c>
      <c r="CD63" s="10" t="s">
        <v>617</v>
      </c>
      <c r="CE63" s="10" t="s">
        <v>617</v>
      </c>
    </row>
    <row r="64" spans="1:83" ht="28.8" x14ac:dyDescent="0.3">
      <c r="A64" s="1">
        <v>31</v>
      </c>
      <c r="B64" s="5" t="s">
        <v>40</v>
      </c>
      <c r="C64" s="1" t="s">
        <v>74</v>
      </c>
      <c r="D64" s="5" t="s">
        <v>74</v>
      </c>
      <c r="E64" s="5" t="s">
        <v>124</v>
      </c>
      <c r="F64" s="5" t="s">
        <v>74</v>
      </c>
      <c r="G64" s="5" t="s">
        <v>74</v>
      </c>
      <c r="H64" s="5" t="s">
        <v>74</v>
      </c>
      <c r="I64" s="5" t="s">
        <v>74</v>
      </c>
      <c r="J64" s="5" t="s">
        <v>74</v>
      </c>
      <c r="K64" s="5" t="s">
        <v>71</v>
      </c>
      <c r="L64" s="5" t="s">
        <v>74</v>
      </c>
      <c r="M64" s="5" t="s">
        <v>74</v>
      </c>
      <c r="N64" s="5" t="s">
        <v>74</v>
      </c>
      <c r="O64" s="5" t="s">
        <v>74</v>
      </c>
      <c r="P64" s="5" t="s">
        <v>74</v>
      </c>
      <c r="Q64" s="5" t="s">
        <v>74</v>
      </c>
      <c r="R64" s="5" t="s">
        <v>74</v>
      </c>
      <c r="S64" s="5" t="s">
        <v>74</v>
      </c>
      <c r="T64" s="5" t="s">
        <v>74</v>
      </c>
      <c r="U64" s="5" t="s">
        <v>71</v>
      </c>
      <c r="V64" s="5" t="s">
        <v>74</v>
      </c>
      <c r="W64" s="5" t="s">
        <v>71</v>
      </c>
      <c r="X64" s="5" t="s">
        <v>74</v>
      </c>
      <c r="Y64" s="5" t="s">
        <v>74</v>
      </c>
      <c r="Z64" s="5" t="s">
        <v>74</v>
      </c>
      <c r="AA64" s="5" t="s">
        <v>74</v>
      </c>
      <c r="AB64" s="5" t="s">
        <v>74</v>
      </c>
      <c r="AC64" s="5" t="s">
        <v>124</v>
      </c>
      <c r="AD64" s="5" t="s">
        <v>74</v>
      </c>
      <c r="AE64" s="5" t="s">
        <v>74</v>
      </c>
      <c r="AF64" s="5" t="s">
        <v>71</v>
      </c>
      <c r="AG64" s="5" t="s">
        <v>74</v>
      </c>
      <c r="AH64" s="5" t="s">
        <v>234</v>
      </c>
      <c r="AI64" s="5" t="s">
        <v>124</v>
      </c>
      <c r="AJ64" s="5" t="s">
        <v>74</v>
      </c>
      <c r="AK64" s="6" t="s">
        <v>71</v>
      </c>
      <c r="AL64" s="6" t="s">
        <v>74</v>
      </c>
      <c r="AM64" s="6" t="s">
        <v>856</v>
      </c>
      <c r="AN64" s="6" t="s">
        <v>71</v>
      </c>
      <c r="AO64" s="6" t="s">
        <v>856</v>
      </c>
      <c r="AP64" s="6" t="s">
        <v>71</v>
      </c>
      <c r="AQ64" s="6" t="s">
        <v>856</v>
      </c>
      <c r="AR64" s="6" t="s">
        <v>856</v>
      </c>
      <c r="AS64" s="6" t="s">
        <v>856</v>
      </c>
      <c r="AT64" s="6" t="s">
        <v>856</v>
      </c>
      <c r="AU64" s="6" t="s">
        <v>856</v>
      </c>
      <c r="AV64" s="6" t="s">
        <v>856</v>
      </c>
      <c r="AW64" s="6" t="s">
        <v>856</v>
      </c>
      <c r="AX64" s="6" t="s">
        <v>71</v>
      </c>
      <c r="AY64" s="6" t="s">
        <v>856</v>
      </c>
      <c r="AZ64" s="6" t="s">
        <v>71</v>
      </c>
      <c r="BA64" s="6" t="s">
        <v>856</v>
      </c>
      <c r="BB64" s="6" t="s">
        <v>856</v>
      </c>
      <c r="BC64" s="6" t="s">
        <v>74</v>
      </c>
      <c r="BD64" s="6" t="s">
        <v>71</v>
      </c>
      <c r="BE64" s="6" t="s">
        <v>856</v>
      </c>
      <c r="BF64" s="6" t="s">
        <v>71</v>
      </c>
      <c r="BG64" s="6" t="s">
        <v>71</v>
      </c>
      <c r="BH64" s="9" t="s">
        <v>71</v>
      </c>
      <c r="BI64" s="9" t="s">
        <v>74</v>
      </c>
      <c r="BJ64" s="9" t="s">
        <v>71</v>
      </c>
      <c r="BK64" s="9" t="s">
        <v>71</v>
      </c>
      <c r="BL64" s="9" t="s">
        <v>71</v>
      </c>
      <c r="BM64" s="9" t="s">
        <v>71</v>
      </c>
      <c r="BN64" s="9" t="s">
        <v>74</v>
      </c>
      <c r="BO64" s="9" t="s">
        <v>71</v>
      </c>
      <c r="BP64" s="9" t="s">
        <v>74</v>
      </c>
      <c r="BQ64" s="9" t="s">
        <v>71</v>
      </c>
      <c r="BR64" s="9" t="s">
        <v>71</v>
      </c>
      <c r="BS64" s="9" t="s">
        <v>71</v>
      </c>
      <c r="BT64" s="9" t="s">
        <v>74</v>
      </c>
      <c r="BU64" s="9" t="s">
        <v>74</v>
      </c>
      <c r="BV64" s="9" t="s">
        <v>74</v>
      </c>
      <c r="BW64" s="6" t="s">
        <v>74</v>
      </c>
      <c r="BX64" s="6" t="s">
        <v>74</v>
      </c>
      <c r="BY64" s="6" t="s">
        <v>71</v>
      </c>
      <c r="BZ64" s="6" t="s">
        <v>124</v>
      </c>
      <c r="CA64" s="6" t="s">
        <v>74</v>
      </c>
      <c r="CB64" s="9" t="s">
        <v>71</v>
      </c>
      <c r="CC64" s="9" t="s">
        <v>74</v>
      </c>
      <c r="CD64" s="9" t="s">
        <v>74</v>
      </c>
      <c r="CE64" s="9" t="s">
        <v>74</v>
      </c>
    </row>
    <row r="65" spans="1:83" ht="57.6" x14ac:dyDescent="0.3">
      <c r="A65" s="1">
        <v>32</v>
      </c>
      <c r="B65" s="5" t="s">
        <v>44</v>
      </c>
      <c r="C65" s="1" t="s">
        <v>78</v>
      </c>
      <c r="D65" s="1" t="s">
        <v>102</v>
      </c>
      <c r="E65" s="1" t="s">
        <v>127</v>
      </c>
      <c r="G65" s="5" t="s">
        <v>164</v>
      </c>
      <c r="H65" s="5" t="s">
        <v>183</v>
      </c>
      <c r="I65" s="1" t="s">
        <v>202</v>
      </c>
      <c r="J65" s="5" t="s">
        <v>219</v>
      </c>
      <c r="K65" s="5" t="s">
        <v>237</v>
      </c>
      <c r="L65" s="5" t="s">
        <v>249</v>
      </c>
      <c r="M65" s="5" t="s">
        <v>263</v>
      </c>
      <c r="N65" s="5" t="s">
        <v>278</v>
      </c>
      <c r="O65" s="5" t="s">
        <v>289</v>
      </c>
      <c r="P65" s="5" t="s">
        <v>301</v>
      </c>
      <c r="Q65" s="5" t="s">
        <v>314</v>
      </c>
      <c r="R65" s="5" t="s">
        <v>327</v>
      </c>
      <c r="S65" s="5" t="s">
        <v>340</v>
      </c>
      <c r="V65" s="5" t="s">
        <v>372</v>
      </c>
      <c r="W65" s="5" t="s">
        <v>372</v>
      </c>
      <c r="X65" s="5" t="s">
        <v>400</v>
      </c>
      <c r="Y65" s="5" t="s">
        <v>415</v>
      </c>
      <c r="Z65" s="5" t="s">
        <v>541</v>
      </c>
      <c r="AA65" s="5" t="s">
        <v>426</v>
      </c>
      <c r="AB65" s="5" t="s">
        <v>437</v>
      </c>
      <c r="AC65" s="5" t="s">
        <v>451</v>
      </c>
      <c r="AD65" s="5" t="s">
        <v>462</v>
      </c>
      <c r="AE65" s="5" t="s">
        <v>426</v>
      </c>
      <c r="AG65" s="5" t="s">
        <v>372</v>
      </c>
      <c r="AH65" s="5" t="s">
        <v>508</v>
      </c>
      <c r="AI65" s="5" t="s">
        <v>519</v>
      </c>
      <c r="AJ65" s="5" t="s">
        <v>519</v>
      </c>
      <c r="AK65" s="6" t="s">
        <v>1108</v>
      </c>
      <c r="AL65" s="6" t="s">
        <v>1116</v>
      </c>
      <c r="AM65" s="6" t="s">
        <v>1115</v>
      </c>
      <c r="AN65" s="6" t="s">
        <v>1112</v>
      </c>
      <c r="AO65" s="6" t="s">
        <v>372</v>
      </c>
      <c r="AP65" s="6" t="s">
        <v>1102</v>
      </c>
      <c r="AQ65" s="6" t="s">
        <v>1099</v>
      </c>
      <c r="AR65" s="6" t="s">
        <v>1099</v>
      </c>
      <c r="AS65" s="6" t="s">
        <v>1096</v>
      </c>
      <c r="AT65" s="6" t="s">
        <v>1094</v>
      </c>
      <c r="AU65" s="6" t="s">
        <v>1092</v>
      </c>
      <c r="AV65" s="6" t="s">
        <v>1088</v>
      </c>
      <c r="AW65" s="6" t="s">
        <v>1082</v>
      </c>
      <c r="AX65" s="6" t="s">
        <v>1078</v>
      </c>
      <c r="AY65" s="6" t="s">
        <v>1074</v>
      </c>
      <c r="AZ65" s="6" t="s">
        <v>1071</v>
      </c>
      <c r="BA65" s="6" t="s">
        <v>1069</v>
      </c>
      <c r="BB65" s="6" t="s">
        <v>1069</v>
      </c>
      <c r="BC65" s="6" t="s">
        <v>1066</v>
      </c>
      <c r="BD65" s="6" t="s">
        <v>1062</v>
      </c>
      <c r="BE65" s="6" t="s">
        <v>71</v>
      </c>
      <c r="BF65" s="6" t="s">
        <v>1058</v>
      </c>
      <c r="BG65" s="6" t="s">
        <v>1055</v>
      </c>
      <c r="BH65" s="10" t="s">
        <v>604</v>
      </c>
      <c r="BI65" s="9" t="s">
        <v>615</v>
      </c>
      <c r="BJ65" s="9" t="s">
        <v>656</v>
      </c>
      <c r="BK65" s="9" t="s">
        <v>670</v>
      </c>
      <c r="BL65" s="9" t="s">
        <v>706</v>
      </c>
      <c r="BM65" s="9" t="s">
        <v>723</v>
      </c>
      <c r="BN65" s="9" t="s">
        <v>741</v>
      </c>
      <c r="BO65" s="9" t="s">
        <v>548</v>
      </c>
      <c r="BP65" s="9" t="s">
        <v>760</v>
      </c>
      <c r="BQ65" s="9" t="s">
        <v>770</v>
      </c>
      <c r="BR65" s="9" t="s">
        <v>781</v>
      </c>
      <c r="BS65" s="9" t="s">
        <v>790</v>
      </c>
      <c r="BT65" s="9" t="s">
        <v>802</v>
      </c>
      <c r="BU65" s="13" t="s">
        <v>604</v>
      </c>
      <c r="BV65" s="9" t="s">
        <v>823</v>
      </c>
      <c r="BW65" s="6" t="s">
        <v>593</v>
      </c>
      <c r="BX65" s="6" t="s">
        <v>575</v>
      </c>
      <c r="BY65" s="6" t="s">
        <v>583</v>
      </c>
      <c r="BZ65" s="6" t="s">
        <v>548</v>
      </c>
      <c r="CA65" s="6" t="s">
        <v>548</v>
      </c>
      <c r="CB65" s="9" t="s">
        <v>630</v>
      </c>
      <c r="CC65" s="9" t="s">
        <v>647</v>
      </c>
      <c r="CD65" s="9" t="s">
        <v>686</v>
      </c>
      <c r="CE65" s="9" t="s">
        <v>695</v>
      </c>
    </row>
    <row r="66" spans="1:83" x14ac:dyDescent="0.3"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D66"/>
      <c r="BE66"/>
      <c r="BF66"/>
      <c r="BG66"/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5AEC2-6320-45CE-B9E1-2BBA69BF419D}">
  <dimension ref="N8:S15"/>
  <sheetViews>
    <sheetView topLeftCell="G5" workbookViewId="0">
      <selection activeCell="N11" sqref="N11"/>
    </sheetView>
  </sheetViews>
  <sheetFormatPr baseColWidth="10" defaultColWidth="8.88671875" defaultRowHeight="14.4" x14ac:dyDescent="0.3"/>
  <cols>
    <col min="14" max="14" width="14.88671875" bestFit="1" customWidth="1"/>
    <col min="15" max="15" width="16.5546875" bestFit="1" customWidth="1"/>
    <col min="17" max="17" width="12.21875" bestFit="1" customWidth="1"/>
  </cols>
  <sheetData>
    <row r="8" spans="14:19" x14ac:dyDescent="0.3">
      <c r="N8" s="21">
        <v>7200000</v>
      </c>
      <c r="O8" t="s">
        <v>1119</v>
      </c>
    </row>
    <row r="9" spans="14:19" x14ac:dyDescent="0.3">
      <c r="N9" s="21">
        <v>1100</v>
      </c>
      <c r="O9" t="s">
        <v>1117</v>
      </c>
    </row>
    <row r="10" spans="14:19" x14ac:dyDescent="0.3">
      <c r="N10" s="22">
        <f>+N8/N9</f>
        <v>6545.454545454545</v>
      </c>
      <c r="O10" t="s">
        <v>1118</v>
      </c>
    </row>
    <row r="11" spans="14:19" x14ac:dyDescent="0.3">
      <c r="O11" t="s">
        <v>1123</v>
      </c>
      <c r="Q11" t="s">
        <v>1120</v>
      </c>
      <c r="R11">
        <v>0.35</v>
      </c>
      <c r="S11">
        <v>385</v>
      </c>
    </row>
    <row r="12" spans="14:19" x14ac:dyDescent="0.3">
      <c r="Q12" t="s">
        <v>1121</v>
      </c>
      <c r="R12">
        <v>0.12</v>
      </c>
      <c r="S12">
        <v>132</v>
      </c>
    </row>
    <row r="13" spans="14:19" x14ac:dyDescent="0.3">
      <c r="Q13" t="s">
        <v>1122</v>
      </c>
      <c r="R13">
        <v>0.28000000000000003</v>
      </c>
      <c r="S13">
        <v>308</v>
      </c>
    </row>
    <row r="14" spans="14:19" x14ac:dyDescent="0.3">
      <c r="Q14" t="s">
        <v>434</v>
      </c>
      <c r="R14">
        <v>0.25</v>
      </c>
      <c r="S14">
        <v>275</v>
      </c>
    </row>
    <row r="15" spans="14:19" x14ac:dyDescent="0.3">
      <c r="R15">
        <v>1</v>
      </c>
      <c r="S15">
        <v>1100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7F737-F109-4B35-9E26-63DF8CE9D567}">
  <dimension ref="A1:H82"/>
  <sheetViews>
    <sheetView workbookViewId="0">
      <selection activeCell="E8" sqref="E8:H8"/>
    </sheetView>
  </sheetViews>
  <sheetFormatPr baseColWidth="10" defaultRowHeight="14.4" x14ac:dyDescent="0.3"/>
  <cols>
    <col min="5" max="5" width="39.77734375" style="37" bestFit="1" customWidth="1"/>
  </cols>
  <sheetData>
    <row r="1" spans="1:8" x14ac:dyDescent="0.3">
      <c r="A1" t="s">
        <v>1126</v>
      </c>
      <c r="E1" s="37" t="s">
        <v>1126</v>
      </c>
      <c r="F1" t="s">
        <v>1127</v>
      </c>
    </row>
    <row r="2" spans="1:8" x14ac:dyDescent="0.3">
      <c r="A2" s="1" t="s">
        <v>51</v>
      </c>
      <c r="E2" s="38" t="s">
        <v>375</v>
      </c>
      <c r="F2">
        <v>12</v>
      </c>
      <c r="G2" s="40">
        <f>+F2/$F$22</f>
        <v>0.14814814814814814</v>
      </c>
      <c r="H2" s="41">
        <f>+G2</f>
        <v>0.14814814814814814</v>
      </c>
    </row>
    <row r="3" spans="1:8" x14ac:dyDescent="0.3">
      <c r="A3" s="1" t="s">
        <v>51</v>
      </c>
      <c r="E3" s="38" t="s">
        <v>51</v>
      </c>
      <c r="F3">
        <v>13</v>
      </c>
      <c r="G3" s="40">
        <f>+F3/$F$22</f>
        <v>0.16049382716049382</v>
      </c>
      <c r="H3" s="41">
        <f>+G3+H2</f>
        <v>0.30864197530864196</v>
      </c>
    </row>
    <row r="4" spans="1:8" x14ac:dyDescent="0.3">
      <c r="A4" s="1" t="s">
        <v>51</v>
      </c>
      <c r="E4" s="38" t="s">
        <v>595</v>
      </c>
      <c r="F4">
        <v>10</v>
      </c>
      <c r="G4" s="40">
        <f>+F4/$F$22</f>
        <v>0.12345679012345678</v>
      </c>
      <c r="H4" s="41">
        <f t="shared" ref="H4:H7" si="0">+G4+H3</f>
        <v>0.43209876543209874</v>
      </c>
    </row>
    <row r="5" spans="1:8" x14ac:dyDescent="0.3">
      <c r="A5" s="1" t="s">
        <v>51</v>
      </c>
      <c r="E5" s="38" t="s">
        <v>955</v>
      </c>
      <c r="F5">
        <v>9</v>
      </c>
      <c r="G5" s="40">
        <f>+F5/$F$22</f>
        <v>0.1111111111111111</v>
      </c>
      <c r="H5" s="41">
        <f t="shared" si="0"/>
        <v>0.54320987654320985</v>
      </c>
    </row>
    <row r="6" spans="1:8" x14ac:dyDescent="0.3">
      <c r="A6" s="1" t="s">
        <v>51</v>
      </c>
      <c r="E6" s="38" t="s">
        <v>542</v>
      </c>
      <c r="F6">
        <v>8</v>
      </c>
      <c r="G6" s="40">
        <f>+F6/$F$22</f>
        <v>9.8765432098765427E-2</v>
      </c>
      <c r="H6" s="41">
        <f t="shared" si="0"/>
        <v>0.64197530864197527</v>
      </c>
    </row>
    <row r="7" spans="1:8" x14ac:dyDescent="0.3">
      <c r="A7" s="1" t="s">
        <v>51</v>
      </c>
      <c r="E7" s="38" t="s">
        <v>618</v>
      </c>
      <c r="F7">
        <v>8</v>
      </c>
      <c r="G7" s="40">
        <f>+F7/$F$22</f>
        <v>9.8765432098765427E-2</v>
      </c>
      <c r="H7" s="41">
        <f t="shared" si="0"/>
        <v>0.7407407407407407</v>
      </c>
    </row>
    <row r="8" spans="1:8" x14ac:dyDescent="0.3">
      <c r="A8" s="1" t="s">
        <v>51</v>
      </c>
      <c r="E8" s="38" t="s">
        <v>725</v>
      </c>
      <c r="F8">
        <v>4</v>
      </c>
      <c r="G8" s="40">
        <f>+F8/$F$22</f>
        <v>4.9382716049382713E-2</v>
      </c>
      <c r="H8" s="41">
        <f>+G8+H7</f>
        <v>0.79012345679012341</v>
      </c>
    </row>
    <row r="9" spans="1:8" x14ac:dyDescent="0.3">
      <c r="A9" s="1" t="s">
        <v>51</v>
      </c>
      <c r="E9" s="38" t="s">
        <v>258</v>
      </c>
      <c r="F9">
        <v>3</v>
      </c>
      <c r="G9" s="40">
        <f>+F9/$F$22</f>
        <v>3.7037037037037035E-2</v>
      </c>
    </row>
    <row r="10" spans="1:8" x14ac:dyDescent="0.3">
      <c r="A10" s="1" t="s">
        <v>51</v>
      </c>
      <c r="E10" s="38" t="s">
        <v>223</v>
      </c>
      <c r="F10">
        <v>2</v>
      </c>
      <c r="G10" s="40">
        <f>+F10/$F$22</f>
        <v>2.4691358024691357E-2</v>
      </c>
    </row>
    <row r="11" spans="1:8" x14ac:dyDescent="0.3">
      <c r="A11" s="1" t="s">
        <v>353</v>
      </c>
      <c r="E11" s="38" t="s">
        <v>744</v>
      </c>
      <c r="F11">
        <v>2</v>
      </c>
      <c r="G11" s="40">
        <f>+F11/$F$22</f>
        <v>2.4691358024691357E-2</v>
      </c>
    </row>
    <row r="12" spans="1:8" x14ac:dyDescent="0.3">
      <c r="A12" s="6" t="s">
        <v>950</v>
      </c>
      <c r="E12" s="38" t="s">
        <v>950</v>
      </c>
      <c r="F12">
        <v>1</v>
      </c>
      <c r="G12" s="40">
        <f>+F12/$F$22</f>
        <v>1.2345679012345678E-2</v>
      </c>
    </row>
    <row r="13" spans="1:8" x14ac:dyDescent="0.3">
      <c r="A13" s="1" t="s">
        <v>330</v>
      </c>
      <c r="E13" s="38" t="s">
        <v>330</v>
      </c>
      <c r="F13">
        <v>1</v>
      </c>
      <c r="G13" s="40">
        <f>+F13/$F$22</f>
        <v>1.2345679012345678E-2</v>
      </c>
    </row>
    <row r="14" spans="1:8" x14ac:dyDescent="0.3">
      <c r="A14" s="1" t="s">
        <v>167</v>
      </c>
      <c r="E14" s="38" t="s">
        <v>167</v>
      </c>
      <c r="F14">
        <v>1</v>
      </c>
      <c r="G14" s="40">
        <f>+F14/$F$22</f>
        <v>1.2345679012345678E-2</v>
      </c>
    </row>
    <row r="15" spans="1:8" x14ac:dyDescent="0.3">
      <c r="A15" s="1" t="s">
        <v>106</v>
      </c>
      <c r="E15" s="38" t="s">
        <v>632</v>
      </c>
      <c r="F15">
        <v>1</v>
      </c>
      <c r="G15" s="40">
        <f>+F15/$F$22</f>
        <v>1.2345679012345678E-2</v>
      </c>
    </row>
    <row r="16" spans="1:8" x14ac:dyDescent="0.3">
      <c r="A16" s="1" t="s">
        <v>106</v>
      </c>
      <c r="E16" s="38" t="s">
        <v>570</v>
      </c>
      <c r="F16">
        <v>1</v>
      </c>
      <c r="G16" s="40">
        <f>+F16/$F$22</f>
        <v>1.2345679012345678E-2</v>
      </c>
    </row>
    <row r="17" spans="1:7" x14ac:dyDescent="0.3">
      <c r="A17" s="1" t="s">
        <v>106</v>
      </c>
      <c r="E17" s="38" t="s">
        <v>130</v>
      </c>
      <c r="F17">
        <v>1</v>
      </c>
      <c r="G17" s="40">
        <f>+F17/$F$22</f>
        <v>1.2345679012345678E-2</v>
      </c>
    </row>
    <row r="18" spans="1:7" x14ac:dyDescent="0.3">
      <c r="A18" s="6" t="s">
        <v>258</v>
      </c>
      <c r="E18" s="38" t="s">
        <v>698</v>
      </c>
      <c r="F18">
        <v>1</v>
      </c>
      <c r="G18" s="40">
        <f>+F18/$F$22</f>
        <v>1.2345679012345678E-2</v>
      </c>
    </row>
    <row r="19" spans="1:7" x14ac:dyDescent="0.3">
      <c r="A19" s="6" t="s">
        <v>258</v>
      </c>
      <c r="E19" s="39" t="s">
        <v>604</v>
      </c>
      <c r="F19">
        <v>1</v>
      </c>
      <c r="G19" s="40">
        <f>+F19/$F$22</f>
        <v>1.2345679012345678E-2</v>
      </c>
    </row>
    <row r="20" spans="1:7" x14ac:dyDescent="0.3">
      <c r="A20" s="6" t="s">
        <v>258</v>
      </c>
      <c r="E20" s="38" t="s">
        <v>53</v>
      </c>
      <c r="F20">
        <v>1</v>
      </c>
      <c r="G20" s="40">
        <f>+F20/$F$22</f>
        <v>1.2345679012345678E-2</v>
      </c>
    </row>
    <row r="21" spans="1:7" x14ac:dyDescent="0.3">
      <c r="A21" s="6" t="s">
        <v>632</v>
      </c>
      <c r="E21" s="38" t="s">
        <v>251</v>
      </c>
      <c r="F21">
        <v>1</v>
      </c>
      <c r="G21" s="40">
        <f>+F21/$F$22</f>
        <v>1.2345679012345678E-2</v>
      </c>
    </row>
    <row r="22" spans="1:7" x14ac:dyDescent="0.3">
      <c r="A22" s="1" t="s">
        <v>223</v>
      </c>
      <c r="E22" s="38"/>
      <c r="F22">
        <f>SUM(F2:F21)</f>
        <v>81</v>
      </c>
    </row>
    <row r="23" spans="1:7" x14ac:dyDescent="0.3">
      <c r="A23" s="1" t="s">
        <v>223</v>
      </c>
    </row>
    <row r="24" spans="1:7" x14ac:dyDescent="0.3">
      <c r="A24" s="6" t="s">
        <v>793</v>
      </c>
      <c r="E24" s="38"/>
    </row>
    <row r="25" spans="1:7" x14ac:dyDescent="0.3">
      <c r="A25" s="6" t="s">
        <v>570</v>
      </c>
    </row>
    <row r="26" spans="1:7" x14ac:dyDescent="0.3">
      <c r="A26" s="6" t="s">
        <v>744</v>
      </c>
    </row>
    <row r="27" spans="1:7" x14ac:dyDescent="0.3">
      <c r="A27" s="6" t="s">
        <v>744</v>
      </c>
    </row>
    <row r="28" spans="1:7" x14ac:dyDescent="0.3">
      <c r="A28" s="6" t="s">
        <v>971</v>
      </c>
    </row>
    <row r="29" spans="1:7" x14ac:dyDescent="0.3">
      <c r="A29" s="6" t="s">
        <v>971</v>
      </c>
    </row>
    <row r="30" spans="1:7" x14ac:dyDescent="0.3">
      <c r="A30" s="6" t="s">
        <v>971</v>
      </c>
    </row>
    <row r="31" spans="1:7" x14ac:dyDescent="0.3">
      <c r="A31" s="6" t="s">
        <v>971</v>
      </c>
    </row>
    <row r="32" spans="1:7" x14ac:dyDescent="0.3">
      <c r="A32" s="6" t="s">
        <v>971</v>
      </c>
    </row>
    <row r="33" spans="1:1" x14ac:dyDescent="0.3">
      <c r="A33" s="6" t="s">
        <v>971</v>
      </c>
    </row>
    <row r="34" spans="1:1" x14ac:dyDescent="0.3">
      <c r="A34" s="6" t="s">
        <v>971</v>
      </c>
    </row>
    <row r="35" spans="1:1" x14ac:dyDescent="0.3">
      <c r="A35" s="6" t="s">
        <v>971</v>
      </c>
    </row>
    <row r="36" spans="1:1" x14ac:dyDescent="0.3">
      <c r="A36" s="6" t="s">
        <v>595</v>
      </c>
    </row>
    <row r="37" spans="1:1" x14ac:dyDescent="0.3">
      <c r="A37" s="6" t="s">
        <v>595</v>
      </c>
    </row>
    <row r="38" spans="1:1" x14ac:dyDescent="0.3">
      <c r="A38" s="1" t="s">
        <v>130</v>
      </c>
    </row>
    <row r="39" spans="1:1" x14ac:dyDescent="0.3">
      <c r="A39" s="6" t="s">
        <v>967</v>
      </c>
    </row>
    <row r="40" spans="1:1" x14ac:dyDescent="0.3">
      <c r="A40" s="6" t="s">
        <v>967</v>
      </c>
    </row>
    <row r="41" spans="1:1" x14ac:dyDescent="0.3">
      <c r="A41" s="6" t="s">
        <v>967</v>
      </c>
    </row>
    <row r="42" spans="1:1" x14ac:dyDescent="0.3">
      <c r="A42" s="6" t="s">
        <v>967</v>
      </c>
    </row>
    <row r="43" spans="1:1" x14ac:dyDescent="0.3">
      <c r="A43" s="6" t="s">
        <v>967</v>
      </c>
    </row>
    <row r="44" spans="1:1" x14ac:dyDescent="0.3">
      <c r="A44" s="6" t="s">
        <v>542</v>
      </c>
    </row>
    <row r="45" spans="1:1" x14ac:dyDescent="0.3">
      <c r="A45" s="6" t="s">
        <v>542</v>
      </c>
    </row>
    <row r="46" spans="1:1" x14ac:dyDescent="0.3">
      <c r="A46" s="6" t="s">
        <v>542</v>
      </c>
    </row>
    <row r="47" spans="1:1" x14ac:dyDescent="0.3">
      <c r="A47" s="6" t="s">
        <v>542</v>
      </c>
    </row>
    <row r="48" spans="1:1" x14ac:dyDescent="0.3">
      <c r="A48" s="6" t="s">
        <v>542</v>
      </c>
    </row>
    <row r="49" spans="1:1" x14ac:dyDescent="0.3">
      <c r="A49" s="6" t="s">
        <v>542</v>
      </c>
    </row>
    <row r="50" spans="1:1" x14ac:dyDescent="0.3">
      <c r="A50" s="6" t="s">
        <v>542</v>
      </c>
    </row>
    <row r="51" spans="1:1" x14ac:dyDescent="0.3">
      <c r="A51" s="6" t="s">
        <v>649</v>
      </c>
    </row>
    <row r="52" spans="1:1" x14ac:dyDescent="0.3">
      <c r="A52" s="6" t="s">
        <v>618</v>
      </c>
    </row>
    <row r="53" spans="1:1" x14ac:dyDescent="0.3">
      <c r="A53" s="6" t="s">
        <v>663</v>
      </c>
    </row>
    <row r="54" spans="1:1" x14ac:dyDescent="0.3">
      <c r="A54" s="6" t="s">
        <v>762</v>
      </c>
    </row>
    <row r="55" spans="1:1" x14ac:dyDescent="0.3">
      <c r="A55" s="6" t="s">
        <v>698</v>
      </c>
    </row>
    <row r="56" spans="1:1" x14ac:dyDescent="0.3">
      <c r="A56" s="10" t="s">
        <v>604</v>
      </c>
    </row>
    <row r="57" spans="1:1" x14ac:dyDescent="0.3">
      <c r="A57" s="6" t="s">
        <v>955</v>
      </c>
    </row>
    <row r="58" spans="1:1" x14ac:dyDescent="0.3">
      <c r="A58" s="6" t="s">
        <v>955</v>
      </c>
    </row>
    <row r="59" spans="1:1" x14ac:dyDescent="0.3">
      <c r="A59" s="6" t="s">
        <v>955</v>
      </c>
    </row>
    <row r="60" spans="1:1" x14ac:dyDescent="0.3">
      <c r="A60" s="6" t="s">
        <v>955</v>
      </c>
    </row>
    <row r="61" spans="1:1" x14ac:dyDescent="0.3">
      <c r="A61" s="1" t="s">
        <v>475</v>
      </c>
    </row>
    <row r="62" spans="1:1" x14ac:dyDescent="0.3">
      <c r="A62" s="1" t="s">
        <v>475</v>
      </c>
    </row>
    <row r="63" spans="1:1" x14ac:dyDescent="0.3">
      <c r="A63" s="1" t="s">
        <v>475</v>
      </c>
    </row>
    <row r="64" spans="1:1" x14ac:dyDescent="0.3">
      <c r="A64" s="1" t="s">
        <v>475</v>
      </c>
    </row>
    <row r="65" spans="1:1" x14ac:dyDescent="0.3">
      <c r="A65" s="1" t="s">
        <v>475</v>
      </c>
    </row>
    <row r="66" spans="1:1" x14ac:dyDescent="0.3">
      <c r="A66" s="6" t="s">
        <v>1072</v>
      </c>
    </row>
    <row r="67" spans="1:1" x14ac:dyDescent="0.3">
      <c r="A67" s="6" t="s">
        <v>1072</v>
      </c>
    </row>
    <row r="68" spans="1:1" x14ac:dyDescent="0.3">
      <c r="A68" s="1" t="s">
        <v>375</v>
      </c>
    </row>
    <row r="69" spans="1:1" x14ac:dyDescent="0.3">
      <c r="A69" s="1" t="s">
        <v>375</v>
      </c>
    </row>
    <row r="70" spans="1:1" x14ac:dyDescent="0.3">
      <c r="A70" s="1" t="s">
        <v>375</v>
      </c>
    </row>
    <row r="71" spans="1:1" x14ac:dyDescent="0.3">
      <c r="A71" s="1" t="s">
        <v>375</v>
      </c>
    </row>
    <row r="72" spans="1:1" x14ac:dyDescent="0.3">
      <c r="A72" s="1" t="s">
        <v>375</v>
      </c>
    </row>
    <row r="73" spans="1:1" x14ac:dyDescent="0.3">
      <c r="A73" s="1" t="s">
        <v>375</v>
      </c>
    </row>
    <row r="74" spans="1:1" x14ac:dyDescent="0.3">
      <c r="A74" s="1" t="s">
        <v>375</v>
      </c>
    </row>
    <row r="75" spans="1:1" x14ac:dyDescent="0.3">
      <c r="A75" s="1" t="s">
        <v>375</v>
      </c>
    </row>
    <row r="76" spans="1:1" x14ac:dyDescent="0.3">
      <c r="A76" s="1" t="s">
        <v>375</v>
      </c>
    </row>
    <row r="77" spans="1:1" x14ac:dyDescent="0.3">
      <c r="A77" s="1" t="s">
        <v>375</v>
      </c>
    </row>
    <row r="78" spans="1:1" x14ac:dyDescent="0.3">
      <c r="A78" s="6" t="s">
        <v>53</v>
      </c>
    </row>
    <row r="79" spans="1:1" x14ac:dyDescent="0.3">
      <c r="A79" s="1" t="s">
        <v>251</v>
      </c>
    </row>
    <row r="80" spans="1:1" x14ac:dyDescent="0.3">
      <c r="A80" s="6" t="s">
        <v>851</v>
      </c>
    </row>
    <row r="81" spans="1:1" x14ac:dyDescent="0.3">
      <c r="A81" s="6" t="s">
        <v>725</v>
      </c>
    </row>
    <row r="82" spans="1:1" x14ac:dyDescent="0.3">
      <c r="A82" s="6" t="s">
        <v>711</v>
      </c>
    </row>
  </sheetData>
  <autoFilter ref="E1:F1" xr:uid="{36A7F737-F109-4B35-9E26-63DF8CE9D567}">
    <sortState xmlns:xlrd2="http://schemas.microsoft.com/office/spreadsheetml/2017/richdata2" ref="E2:F22">
      <sortCondition descending="1" ref="F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8339D-8B76-4919-8440-146EDE867580}">
  <dimension ref="A1:C80"/>
  <sheetViews>
    <sheetView topLeftCell="A55" workbookViewId="0">
      <selection activeCell="C2" sqref="C2:C3"/>
    </sheetView>
  </sheetViews>
  <sheetFormatPr baseColWidth="10" defaultRowHeight="14.4" x14ac:dyDescent="0.3"/>
  <cols>
    <col min="1" max="1" width="34" style="37" bestFit="1" customWidth="1"/>
  </cols>
  <sheetData>
    <row r="1" spans="1:3" x14ac:dyDescent="0.3">
      <c r="A1" s="37" t="s">
        <v>1128</v>
      </c>
    </row>
    <row r="2" spans="1:3" x14ac:dyDescent="0.3">
      <c r="A2" s="52" t="s">
        <v>273</v>
      </c>
      <c r="B2" t="s">
        <v>68</v>
      </c>
      <c r="C2">
        <f>+COUNTIF(B2:B80,B2)</f>
        <v>55</v>
      </c>
    </row>
    <row r="3" spans="1:3" x14ac:dyDescent="0.3">
      <c r="A3" s="52" t="s">
        <v>213</v>
      </c>
      <c r="B3" t="s">
        <v>1129</v>
      </c>
      <c r="C3">
        <f>+COUNTIF(B2:B80,B3)</f>
        <v>24</v>
      </c>
    </row>
    <row r="4" spans="1:3" x14ac:dyDescent="0.3">
      <c r="A4" s="52" t="s">
        <v>258</v>
      </c>
      <c r="B4" t="s">
        <v>1129</v>
      </c>
    </row>
    <row r="5" spans="1:3" x14ac:dyDescent="0.3">
      <c r="A5" s="52" t="s">
        <v>299</v>
      </c>
      <c r="B5" t="s">
        <v>1129</v>
      </c>
    </row>
    <row r="6" spans="1:3" x14ac:dyDescent="0.3">
      <c r="A6" s="52" t="s">
        <v>120</v>
      </c>
      <c r="B6" t="s">
        <v>1129</v>
      </c>
    </row>
    <row r="7" spans="1:3" x14ac:dyDescent="0.3">
      <c r="A7" s="52" t="s">
        <v>196</v>
      </c>
      <c r="B7" t="s">
        <v>1129</v>
      </c>
    </row>
    <row r="8" spans="1:3" x14ac:dyDescent="0.3">
      <c r="A8" s="52" t="s">
        <v>196</v>
      </c>
      <c r="B8" t="s">
        <v>1129</v>
      </c>
    </row>
    <row r="9" spans="1:3" x14ac:dyDescent="0.3">
      <c r="A9" s="52" t="s">
        <v>143</v>
      </c>
      <c r="B9" t="s">
        <v>68</v>
      </c>
    </row>
    <row r="10" spans="1:3" x14ac:dyDescent="0.3">
      <c r="A10" s="52" t="s">
        <v>143</v>
      </c>
      <c r="B10" t="s">
        <v>68</v>
      </c>
    </row>
    <row r="11" spans="1:3" x14ac:dyDescent="0.3">
      <c r="A11" s="52" t="s">
        <v>232</v>
      </c>
      <c r="B11" t="s">
        <v>68</v>
      </c>
    </row>
    <row r="12" spans="1:3" x14ac:dyDescent="0.3">
      <c r="A12" s="52" t="s">
        <v>232</v>
      </c>
      <c r="B12" t="s">
        <v>68</v>
      </c>
    </row>
    <row r="13" spans="1:3" x14ac:dyDescent="0.3">
      <c r="A13" s="52" t="s">
        <v>68</v>
      </c>
      <c r="B13" t="s">
        <v>68</v>
      </c>
    </row>
    <row r="14" spans="1:3" x14ac:dyDescent="0.3">
      <c r="A14" s="52" t="s">
        <v>68</v>
      </c>
      <c r="B14" t="s">
        <v>68</v>
      </c>
    </row>
    <row r="15" spans="1:3" x14ac:dyDescent="0.3">
      <c r="A15" s="52" t="s">
        <v>68</v>
      </c>
      <c r="B15" t="s">
        <v>68</v>
      </c>
    </row>
    <row r="16" spans="1:3" x14ac:dyDescent="0.3">
      <c r="A16" s="52" t="s">
        <v>68</v>
      </c>
      <c r="B16" t="s">
        <v>68</v>
      </c>
    </row>
    <row r="17" spans="1:2" x14ac:dyDescent="0.3">
      <c r="A17" s="52" t="s">
        <v>68</v>
      </c>
      <c r="B17" t="s">
        <v>68</v>
      </c>
    </row>
    <row r="18" spans="1:2" x14ac:dyDescent="0.3">
      <c r="A18" s="52" t="s">
        <v>68</v>
      </c>
      <c r="B18" t="s">
        <v>68</v>
      </c>
    </row>
    <row r="19" spans="1:2" x14ac:dyDescent="0.3">
      <c r="A19" s="52" t="s">
        <v>68</v>
      </c>
      <c r="B19" t="s">
        <v>68</v>
      </c>
    </row>
    <row r="20" spans="1:2" x14ac:dyDescent="0.3">
      <c r="A20" s="52" t="s">
        <v>68</v>
      </c>
      <c r="B20" t="s">
        <v>68</v>
      </c>
    </row>
    <row r="21" spans="1:2" x14ac:dyDescent="0.3">
      <c r="A21" s="52" t="s">
        <v>311</v>
      </c>
      <c r="B21" t="s">
        <v>68</v>
      </c>
    </row>
    <row r="22" spans="1:2" x14ac:dyDescent="0.3">
      <c r="A22" s="52" t="s">
        <v>311</v>
      </c>
      <c r="B22" t="s">
        <v>68</v>
      </c>
    </row>
    <row r="23" spans="1:2" x14ac:dyDescent="0.3">
      <c r="A23" s="52" t="s">
        <v>92</v>
      </c>
      <c r="B23" t="s">
        <v>68</v>
      </c>
    </row>
    <row r="24" spans="1:2" x14ac:dyDescent="0.3">
      <c r="A24" s="52" t="s">
        <v>258</v>
      </c>
      <c r="B24" t="s">
        <v>1129</v>
      </c>
    </row>
    <row r="25" spans="1:2" x14ac:dyDescent="0.3">
      <c r="A25" s="52" t="s">
        <v>68</v>
      </c>
      <c r="B25" t="s">
        <v>68</v>
      </c>
    </row>
    <row r="26" spans="1:2" x14ac:dyDescent="0.3">
      <c r="A26" s="52" t="s">
        <v>448</v>
      </c>
      <c r="B26" t="s">
        <v>1129</v>
      </c>
    </row>
    <row r="27" spans="1:2" x14ac:dyDescent="0.3">
      <c r="A27" s="52" t="s">
        <v>457</v>
      </c>
      <c r="B27" t="s">
        <v>68</v>
      </c>
    </row>
    <row r="28" spans="1:2" x14ac:dyDescent="0.3">
      <c r="A28" s="52" t="s">
        <v>273</v>
      </c>
      <c r="B28" t="s">
        <v>68</v>
      </c>
    </row>
    <row r="29" spans="1:2" x14ac:dyDescent="0.3">
      <c r="A29" s="52" t="s">
        <v>483</v>
      </c>
      <c r="B29" t="s">
        <v>68</v>
      </c>
    </row>
    <row r="30" spans="1:2" x14ac:dyDescent="0.3">
      <c r="A30" s="52" t="s">
        <v>196</v>
      </c>
      <c r="B30" t="s">
        <v>68</v>
      </c>
    </row>
    <row r="31" spans="1:2" x14ac:dyDescent="0.3">
      <c r="A31" s="52" t="s">
        <v>68</v>
      </c>
      <c r="B31" t="s">
        <v>68</v>
      </c>
    </row>
    <row r="32" spans="1:2" x14ac:dyDescent="0.3">
      <c r="A32" s="52" t="s">
        <v>273</v>
      </c>
      <c r="B32" t="s">
        <v>68</v>
      </c>
    </row>
    <row r="33" spans="1:2" x14ac:dyDescent="0.3">
      <c r="A33" s="53" t="s">
        <v>273</v>
      </c>
      <c r="B33" t="s">
        <v>68</v>
      </c>
    </row>
    <row r="34" spans="1:2" x14ac:dyDescent="0.3">
      <c r="A34" s="52" t="s">
        <v>1029</v>
      </c>
      <c r="B34" t="s">
        <v>68</v>
      </c>
    </row>
    <row r="35" spans="1:2" x14ac:dyDescent="0.3">
      <c r="A35" s="52" t="s">
        <v>258</v>
      </c>
      <c r="B35" t="s">
        <v>1129</v>
      </c>
    </row>
    <row r="36" spans="1:2" x14ac:dyDescent="0.3">
      <c r="A36" s="52" t="s">
        <v>258</v>
      </c>
      <c r="B36" t="s">
        <v>1129</v>
      </c>
    </row>
    <row r="37" spans="1:2" x14ac:dyDescent="0.3">
      <c r="A37" s="52" t="s">
        <v>68</v>
      </c>
      <c r="B37" t="s">
        <v>68</v>
      </c>
    </row>
    <row r="38" spans="1:2" x14ac:dyDescent="0.3">
      <c r="A38" s="52" t="s">
        <v>68</v>
      </c>
      <c r="B38" t="s">
        <v>68</v>
      </c>
    </row>
    <row r="39" spans="1:2" x14ac:dyDescent="0.3">
      <c r="A39" s="52" t="s">
        <v>1021</v>
      </c>
      <c r="B39" t="s">
        <v>68</v>
      </c>
    </row>
    <row r="40" spans="1:2" x14ac:dyDescent="0.3">
      <c r="A40" s="52" t="s">
        <v>1021</v>
      </c>
      <c r="B40" t="s">
        <v>68</v>
      </c>
    </row>
    <row r="41" spans="1:2" x14ac:dyDescent="0.3">
      <c r="A41" s="52" t="s">
        <v>1021</v>
      </c>
      <c r="B41" t="s">
        <v>68</v>
      </c>
    </row>
    <row r="42" spans="1:2" x14ac:dyDescent="0.3">
      <c r="A42" s="52" t="s">
        <v>1021</v>
      </c>
      <c r="B42" t="s">
        <v>68</v>
      </c>
    </row>
    <row r="43" spans="1:2" x14ac:dyDescent="0.3">
      <c r="A43" s="52" t="s">
        <v>1018</v>
      </c>
      <c r="B43" t="s">
        <v>1129</v>
      </c>
    </row>
    <row r="44" spans="1:2" x14ac:dyDescent="0.3">
      <c r="A44" s="54" t="s">
        <v>68</v>
      </c>
      <c r="B44" t="s">
        <v>68</v>
      </c>
    </row>
    <row r="45" spans="1:2" x14ac:dyDescent="0.3">
      <c r="A45" s="54" t="s">
        <v>68</v>
      </c>
      <c r="B45" t="s">
        <v>68</v>
      </c>
    </row>
    <row r="46" spans="1:2" x14ac:dyDescent="0.3">
      <c r="A46" s="54" t="s">
        <v>68</v>
      </c>
      <c r="B46" t="s">
        <v>68</v>
      </c>
    </row>
    <row r="47" spans="1:2" x14ac:dyDescent="0.3">
      <c r="A47" s="54" t="s">
        <v>68</v>
      </c>
      <c r="B47" t="s">
        <v>68</v>
      </c>
    </row>
    <row r="48" spans="1:2" x14ac:dyDescent="0.3">
      <c r="A48" s="54" t="s">
        <v>68</v>
      </c>
      <c r="B48" t="s">
        <v>68</v>
      </c>
    </row>
    <row r="49" spans="1:2" x14ac:dyDescent="0.3">
      <c r="A49" s="52" t="s">
        <v>68</v>
      </c>
      <c r="B49" t="s">
        <v>68</v>
      </c>
    </row>
    <row r="50" spans="1:2" x14ac:dyDescent="0.3">
      <c r="A50" s="52" t="s">
        <v>1006</v>
      </c>
      <c r="B50" t="s">
        <v>1129</v>
      </c>
    </row>
    <row r="51" spans="1:2" x14ac:dyDescent="0.3">
      <c r="A51" s="52" t="s">
        <v>998</v>
      </c>
      <c r="B51" t="s">
        <v>68</v>
      </c>
    </row>
    <row r="52" spans="1:2" x14ac:dyDescent="0.3">
      <c r="A52" s="52" t="s">
        <v>1000</v>
      </c>
      <c r="B52" t="s">
        <v>1129</v>
      </c>
    </row>
    <row r="53" spans="1:2" x14ac:dyDescent="0.3">
      <c r="A53" s="52" t="s">
        <v>998</v>
      </c>
      <c r="B53" t="s">
        <v>1129</v>
      </c>
    </row>
    <row r="54" spans="1:2" x14ac:dyDescent="0.3">
      <c r="A54" s="52" t="s">
        <v>196</v>
      </c>
      <c r="B54" t="s">
        <v>68</v>
      </c>
    </row>
    <row r="55" spans="1:2" x14ac:dyDescent="0.3">
      <c r="A55" s="52" t="s">
        <v>68</v>
      </c>
      <c r="B55" t="s">
        <v>68</v>
      </c>
    </row>
    <row r="56" spans="1:2" x14ac:dyDescent="0.3">
      <c r="A56" s="52" t="s">
        <v>68</v>
      </c>
      <c r="B56" t="s">
        <v>68</v>
      </c>
    </row>
    <row r="57" spans="1:2" x14ac:dyDescent="0.3">
      <c r="A57" s="53" t="s">
        <v>68</v>
      </c>
      <c r="B57" t="s">
        <v>68</v>
      </c>
    </row>
    <row r="58" spans="1:2" x14ac:dyDescent="0.3">
      <c r="A58" s="53" t="s">
        <v>196</v>
      </c>
      <c r="B58" t="s">
        <v>68</v>
      </c>
    </row>
    <row r="59" spans="1:2" x14ac:dyDescent="0.3">
      <c r="A59" s="53" t="s">
        <v>659</v>
      </c>
      <c r="B59" t="s">
        <v>68</v>
      </c>
    </row>
    <row r="60" spans="1:2" x14ac:dyDescent="0.3">
      <c r="A60" s="53" t="s">
        <v>143</v>
      </c>
      <c r="B60" t="s">
        <v>68</v>
      </c>
    </row>
    <row r="61" spans="1:2" x14ac:dyDescent="0.3">
      <c r="A61" s="55" t="s">
        <v>604</v>
      </c>
      <c r="B61" t="s">
        <v>68</v>
      </c>
    </row>
    <row r="62" spans="1:2" x14ac:dyDescent="0.3">
      <c r="A62" s="53" t="s">
        <v>718</v>
      </c>
      <c r="B62" t="s">
        <v>68</v>
      </c>
    </row>
    <row r="63" spans="1:2" x14ac:dyDescent="0.3">
      <c r="A63" s="53" t="s">
        <v>736</v>
      </c>
      <c r="B63" t="s">
        <v>68</v>
      </c>
    </row>
    <row r="64" spans="1:2" x14ac:dyDescent="0.3">
      <c r="A64" s="53" t="s">
        <v>258</v>
      </c>
      <c r="B64" t="s">
        <v>1129</v>
      </c>
    </row>
    <row r="65" spans="1:2" x14ac:dyDescent="0.3">
      <c r="A65" s="53" t="s">
        <v>258</v>
      </c>
      <c r="B65" t="s">
        <v>1129</v>
      </c>
    </row>
    <row r="66" spans="1:2" x14ac:dyDescent="0.3">
      <c r="A66" s="53" t="s">
        <v>258</v>
      </c>
      <c r="B66" t="s">
        <v>1129</v>
      </c>
    </row>
    <row r="67" spans="1:2" x14ac:dyDescent="0.3">
      <c r="A67" s="53" t="s">
        <v>196</v>
      </c>
      <c r="B67" t="s">
        <v>68</v>
      </c>
    </row>
    <row r="68" spans="1:2" x14ac:dyDescent="0.3">
      <c r="A68" s="53" t="s">
        <v>68</v>
      </c>
      <c r="B68" t="s">
        <v>68</v>
      </c>
    </row>
    <row r="69" spans="1:2" x14ac:dyDescent="0.3">
      <c r="A69" s="53" t="s">
        <v>196</v>
      </c>
      <c r="B69" t="s">
        <v>68</v>
      </c>
    </row>
    <row r="70" spans="1:2" x14ac:dyDescent="0.3">
      <c r="A70" s="53" t="s">
        <v>68</v>
      </c>
      <c r="B70" t="s">
        <v>68</v>
      </c>
    </row>
    <row r="71" spans="1:2" x14ac:dyDescent="0.3">
      <c r="A71" s="53" t="s">
        <v>821</v>
      </c>
      <c r="B71" t="s">
        <v>68</v>
      </c>
    </row>
    <row r="72" spans="1:2" x14ac:dyDescent="0.3">
      <c r="A72" s="52" t="s">
        <v>590</v>
      </c>
      <c r="B72" t="s">
        <v>68</v>
      </c>
    </row>
    <row r="73" spans="1:2" x14ac:dyDescent="0.3">
      <c r="A73" s="52" t="s">
        <v>572</v>
      </c>
      <c r="B73" t="s">
        <v>1129</v>
      </c>
    </row>
    <row r="74" spans="1:2" x14ac:dyDescent="0.3">
      <c r="A74" s="52" t="s">
        <v>560</v>
      </c>
      <c r="B74" t="s">
        <v>1129</v>
      </c>
    </row>
    <row r="75" spans="1:2" x14ac:dyDescent="0.3">
      <c r="A75" s="52" t="s">
        <v>561</v>
      </c>
      <c r="B75" t="s">
        <v>1129</v>
      </c>
    </row>
    <row r="76" spans="1:2" x14ac:dyDescent="0.3">
      <c r="A76" s="52" t="s">
        <v>483</v>
      </c>
      <c r="B76" t="s">
        <v>68</v>
      </c>
    </row>
    <row r="77" spans="1:2" x14ac:dyDescent="0.3">
      <c r="A77" s="56" t="s">
        <v>258</v>
      </c>
      <c r="B77" t="s">
        <v>1129</v>
      </c>
    </row>
    <row r="78" spans="1:2" x14ac:dyDescent="0.3">
      <c r="A78" s="56" t="s">
        <v>258</v>
      </c>
      <c r="B78" t="s">
        <v>1129</v>
      </c>
    </row>
    <row r="79" spans="1:2" x14ac:dyDescent="0.3">
      <c r="A79" s="53" t="s">
        <v>258</v>
      </c>
      <c r="B79" t="s">
        <v>1129</v>
      </c>
    </row>
    <row r="80" spans="1:2" x14ac:dyDescent="0.3">
      <c r="A80" s="53" t="s">
        <v>258</v>
      </c>
      <c r="B80" t="s">
        <v>1129</v>
      </c>
    </row>
  </sheetData>
  <autoFilter ref="A1:A23" xr:uid="{6378339D-8B76-4919-8440-146EDE867580}">
    <sortState xmlns:xlrd2="http://schemas.microsoft.com/office/spreadsheetml/2017/richdata2" ref="A2:A23">
      <sortCondition ref="A1:A2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Encuesta para Productores de Co</vt:lpstr>
      <vt:lpstr>Sheet1</vt:lpstr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Cruz</dc:creator>
  <cp:lastModifiedBy>Sandra Acevedo</cp:lastModifiedBy>
  <dcterms:created xsi:type="dcterms:W3CDTF">2025-01-13T13:44:32Z</dcterms:created>
  <dcterms:modified xsi:type="dcterms:W3CDTF">2025-03-31T03:14:06Z</dcterms:modified>
</cp:coreProperties>
</file>