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2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3.xml" ContentType="application/vnd.openxmlformats-officedocument.drawing+xml"/>
  <Override PartName="/xl/charts/chart20.xml" ContentType="application/vnd.openxmlformats-officedocument.drawingml.chart+xml"/>
  <Override PartName="/xl/drawings/drawing14.xml" ContentType="application/vnd.openxmlformats-officedocument.drawing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drawings/drawing16.xml" ContentType="application/vnd.openxmlformats-officedocument.drawing+xml"/>
  <Override PartName="/xl/charts/chart23.xml" ContentType="application/vnd.openxmlformats-officedocument.drawingml.chart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956" windowHeight="4176" tabRatio="729"/>
  </bookViews>
  <sheets>
    <sheet name="EJEMPLO CRONOGRAMA RISE (2)" sheetId="35" r:id="rId1"/>
    <sheet name="INDICE" sheetId="29" r:id="rId2"/>
    <sheet name="IDENTIFICACION" sheetId="1" r:id="rId3"/>
    <sheet name="DATOS FINANCIEROS" sheetId="2" r:id="rId4"/>
    <sheet name="1. INNOVACIÓN" sheetId="3" r:id="rId5"/>
    <sheet name="INNOV.DIAGRAM" sheetId="14" r:id="rId6"/>
    <sheet name="2. PRODUCCIÓN SOSTENIBLE" sheetId="4" r:id="rId7"/>
    <sheet name="PROD.SOS.DIAGRAM" sheetId="16" r:id="rId8"/>
    <sheet name="3. LIDER.DIR.ESTRA" sheetId="6" r:id="rId9"/>
    <sheet name="LIDER.DIREST.DIAGRAM" sheetId="18" r:id="rId10"/>
    <sheet name="4. CULTURA ORGANIZACIONAL" sheetId="7" r:id="rId11"/>
    <sheet name="CULTOR.DIAGRAM" sheetId="19" r:id="rId12"/>
    <sheet name="5. RECONOCIMIENTO" sheetId="8" r:id="rId13"/>
    <sheet name="RECONO.DIAGRAM" sheetId="20" r:id="rId14"/>
    <sheet name="6. PROCESOS COLABORATIVOS" sheetId="9" r:id="rId15"/>
    <sheet name="PROC.COLAB.DIAGRAM" sheetId="21" r:id="rId16"/>
    <sheet name="7. NUEVOS MERCADOS" sheetId="11" r:id="rId17"/>
    <sheet name="NUEVMERC DIAGRAM" sheetId="24" r:id="rId18"/>
    <sheet name="8. TECNOLOGÍA" sheetId="12" r:id="rId19"/>
    <sheet name="TECNOLOGIA DIAGRAM" sheetId="25" r:id="rId20"/>
    <sheet name="9. INDICADORES FINANCIEROS" sheetId="13" r:id="rId21"/>
    <sheet name="INDFINAN DIAGRAM" sheetId="26" r:id="rId22"/>
    <sheet name="INFORME CONSOLIDADO FACTORES" sheetId="15" r:id="rId23"/>
    <sheet name="CONSOL.BARRAS.FACT.DIM." sheetId="22" r:id="rId24"/>
    <sheet name="CONSOLDIM.FACT.RADAR" sheetId="31" r:id="rId25"/>
    <sheet name="CONS.DESCRIP.FACT." sheetId="27" r:id="rId26"/>
    <sheet name="DIAGRAMA DESCRIPTORES.FACTORES " sheetId="30" r:id="rId27"/>
    <sheet name="PLAN RISE" sheetId="32" r:id="rId28"/>
    <sheet name="EJEMPLO PLAN RISE" sheetId="33" r:id="rId29"/>
    <sheet name="EJEMPLO CRONOGRAMA RISE" sheetId="34" r:id="rId30"/>
  </sheets>
  <calcPr calcId="144525"/>
</workbook>
</file>

<file path=xl/calcChain.xml><?xml version="1.0" encoding="utf-8"?>
<calcChain xmlns="http://schemas.openxmlformats.org/spreadsheetml/2006/main">
  <c r="L7" i="22" l="1"/>
  <c r="L4" i="22"/>
  <c r="L5" i="22"/>
  <c r="L6" i="22"/>
  <c r="L3" i="22"/>
  <c r="D7" i="22"/>
  <c r="E7" i="22"/>
  <c r="F7" i="22"/>
  <c r="G7" i="22"/>
  <c r="H7" i="22"/>
  <c r="I7" i="22"/>
  <c r="J7" i="22"/>
  <c r="K7" i="22"/>
  <c r="C7" i="22"/>
  <c r="E3" i="16" l="1"/>
  <c r="C11" i="16"/>
  <c r="C10" i="16"/>
  <c r="C9" i="16"/>
  <c r="C8" i="16"/>
  <c r="C7" i="16"/>
  <c r="C6" i="16"/>
  <c r="C5" i="16"/>
  <c r="C4" i="16"/>
  <c r="C3" i="16"/>
  <c r="C6" i="21"/>
  <c r="C5" i="21"/>
  <c r="C4" i="21"/>
  <c r="C3" i="21"/>
  <c r="B9" i="15"/>
  <c r="B7" i="15"/>
  <c r="B19" i="1" l="1"/>
  <c r="D21" i="1"/>
  <c r="I3" i="6" l="1"/>
  <c r="G4" i="2" l="1"/>
  <c r="H4" i="2"/>
  <c r="I4" i="2"/>
  <c r="J4" i="2"/>
  <c r="E14" i="33"/>
  <c r="C4" i="25" l="1"/>
  <c r="C5" i="25"/>
  <c r="C6" i="25"/>
  <c r="C3" i="25"/>
  <c r="C4" i="20"/>
  <c r="C5" i="20"/>
  <c r="C6" i="20"/>
  <c r="C3" i="20"/>
  <c r="C4" i="19"/>
  <c r="C5" i="19"/>
  <c r="C6" i="19"/>
  <c r="C3" i="19"/>
  <c r="H11" i="2" l="1"/>
  <c r="I11" i="2"/>
  <c r="J11" i="2"/>
  <c r="G11" i="2"/>
  <c r="A25" i="27" l="1"/>
  <c r="A23" i="27"/>
  <c r="A22" i="27"/>
  <c r="A21" i="27"/>
  <c r="A20" i="27"/>
  <c r="A18" i="27"/>
  <c r="A17" i="27"/>
  <c r="C12" i="18" l="1"/>
  <c r="C11" i="18"/>
  <c r="C10" i="18"/>
  <c r="C9" i="18"/>
  <c r="C8" i="18"/>
  <c r="C7" i="18"/>
  <c r="C6" i="18"/>
  <c r="C3" i="18"/>
  <c r="C5" i="18"/>
  <c r="C4" i="18"/>
  <c r="I8" i="6" l="1"/>
  <c r="D8" i="18" s="1"/>
  <c r="D21" i="27" s="1"/>
  <c r="I11" i="6" l="1"/>
  <c r="D11" i="18" s="1"/>
  <c r="D24" i="27" s="1"/>
  <c r="I6" i="6"/>
  <c r="D6" i="18" s="1"/>
  <c r="D19" i="27" s="1"/>
  <c r="D3" i="18"/>
  <c r="J3" i="6" l="1"/>
  <c r="E3" i="18" s="1"/>
  <c r="D1" i="31"/>
  <c r="J1" i="31" l="1"/>
  <c r="I1" i="31"/>
  <c r="H1" i="31"/>
  <c r="G1" i="31"/>
  <c r="F1" i="31"/>
  <c r="E1" i="31"/>
  <c r="C1" i="31"/>
  <c r="B1" i="31"/>
  <c r="I3" i="4" l="1"/>
  <c r="A49" i="27" l="1"/>
  <c r="A48" i="27"/>
  <c r="A47" i="27"/>
  <c r="A46" i="27"/>
  <c r="A45" i="27"/>
  <c r="A44" i="27"/>
  <c r="A43" i="27"/>
  <c r="A42" i="27"/>
  <c r="A41" i="27"/>
  <c r="A40" i="27"/>
  <c r="A39" i="27"/>
  <c r="A38" i="27"/>
  <c r="A37" i="27"/>
  <c r="A36" i="27"/>
  <c r="A35" i="27"/>
  <c r="A34" i="27"/>
  <c r="A33" i="27"/>
  <c r="A32" i="27"/>
  <c r="A31" i="27"/>
  <c r="A30" i="27"/>
  <c r="A29" i="27"/>
  <c r="A28" i="27"/>
  <c r="A27" i="27"/>
  <c r="A26" i="27"/>
  <c r="A19" i="27"/>
  <c r="A24" i="27"/>
  <c r="A16" i="27"/>
  <c r="A15" i="27"/>
  <c r="A14" i="27"/>
  <c r="A13" i="27"/>
  <c r="A12" i="27"/>
  <c r="A11" i="27"/>
  <c r="A10" i="27"/>
  <c r="A9" i="27"/>
  <c r="A8" i="27"/>
  <c r="A7" i="27"/>
  <c r="A6" i="27"/>
  <c r="A5" i="27"/>
  <c r="A4" i="27"/>
  <c r="A3" i="27"/>
  <c r="A2" i="27"/>
  <c r="J1" i="27"/>
  <c r="I1" i="27"/>
  <c r="H1" i="27"/>
  <c r="G1" i="27"/>
  <c r="F1" i="27"/>
  <c r="E1" i="27"/>
  <c r="D1" i="27"/>
  <c r="C1" i="27"/>
  <c r="B1" i="27"/>
  <c r="K2" i="22"/>
  <c r="J2" i="22"/>
  <c r="I2" i="22"/>
  <c r="A9" i="21"/>
  <c r="H2" i="22"/>
  <c r="G2" i="22"/>
  <c r="A7" i="15"/>
  <c r="A6" i="15"/>
  <c r="F2" i="22"/>
  <c r="E2" i="22"/>
  <c r="A5" i="15" l="1"/>
  <c r="A4" i="15"/>
  <c r="C2" i="22"/>
  <c r="D2" i="22"/>
  <c r="A11" i="15" l="1"/>
  <c r="C4" i="26"/>
  <c r="D4" i="26" s="1"/>
  <c r="J3" i="31" s="1"/>
  <c r="C5" i="26"/>
  <c r="D5" i="26" s="1"/>
  <c r="J4" i="31" s="1"/>
  <c r="C6" i="26"/>
  <c r="D6" i="26" s="1"/>
  <c r="J5" i="31" s="1"/>
  <c r="C3" i="26"/>
  <c r="D3" i="26" s="1"/>
  <c r="J2" i="31" s="1"/>
  <c r="A10" i="15"/>
  <c r="D4" i="25"/>
  <c r="I3" i="31" s="1"/>
  <c r="D5" i="25"/>
  <c r="I4" i="31" s="1"/>
  <c r="D6" i="25"/>
  <c r="I5" i="31" s="1"/>
  <c r="D3" i="25"/>
  <c r="I2" i="31" s="1"/>
  <c r="A9" i="15"/>
  <c r="C4" i="24"/>
  <c r="D4" i="24" s="1"/>
  <c r="H3" i="31" s="1"/>
  <c r="C5" i="24"/>
  <c r="D5" i="24" s="1"/>
  <c r="H4" i="31" s="1"/>
  <c r="C6" i="24"/>
  <c r="D6" i="24" s="1"/>
  <c r="H5" i="31" s="1"/>
  <c r="C3" i="24"/>
  <c r="D3" i="24" s="1"/>
  <c r="H2" i="31" s="1"/>
  <c r="J6" i="22" l="1"/>
  <c r="I43" i="27"/>
  <c r="I44" i="27"/>
  <c r="J5" i="22"/>
  <c r="I45" i="27"/>
  <c r="J4" i="22"/>
  <c r="E3" i="25"/>
  <c r="B10" i="15" s="1"/>
  <c r="I42" i="27"/>
  <c r="J3" i="22"/>
  <c r="J47" i="27"/>
  <c r="K6" i="22"/>
  <c r="K4" i="22"/>
  <c r="J49" i="27"/>
  <c r="J46" i="27"/>
  <c r="K3" i="22"/>
  <c r="J48" i="27"/>
  <c r="K5" i="22"/>
  <c r="H41" i="27"/>
  <c r="I4" i="22"/>
  <c r="H38" i="27"/>
  <c r="I3" i="22"/>
  <c r="I5" i="22"/>
  <c r="H40" i="27"/>
  <c r="I6" i="22"/>
  <c r="H39" i="27"/>
  <c r="E3" i="26"/>
  <c r="B11" i="15" s="1"/>
  <c r="E3" i="24"/>
  <c r="A8" i="15"/>
  <c r="D4" i="21"/>
  <c r="G3" i="31" s="1"/>
  <c r="D5" i="21"/>
  <c r="G4" i="31" s="1"/>
  <c r="D6" i="21"/>
  <c r="G5" i="31" s="1"/>
  <c r="D3" i="21"/>
  <c r="G2" i="31" s="1"/>
  <c r="H4" i="22" l="1"/>
  <c r="G37" i="27"/>
  <c r="E3" i="21"/>
  <c r="B8" i="15" s="1"/>
  <c r="H3" i="22"/>
  <c r="G34" i="27"/>
  <c r="H6" i="22"/>
  <c r="G35" i="27"/>
  <c r="G36" i="27"/>
  <c r="H5" i="22"/>
  <c r="D4" i="20"/>
  <c r="F3" i="31" s="1"/>
  <c r="D5" i="20"/>
  <c r="F4" i="31" s="1"/>
  <c r="D6" i="20"/>
  <c r="F5" i="31" s="1"/>
  <c r="D3" i="20"/>
  <c r="F2" i="31" s="1"/>
  <c r="D4" i="19"/>
  <c r="D5" i="19"/>
  <c r="D6" i="19"/>
  <c r="D3" i="19"/>
  <c r="D3" i="31"/>
  <c r="D4" i="31"/>
  <c r="D5" i="31"/>
  <c r="D2" i="31"/>
  <c r="D9" i="16"/>
  <c r="C4" i="31" s="1"/>
  <c r="D3" i="16"/>
  <c r="C2" i="31" s="1"/>
  <c r="A3" i="15"/>
  <c r="C5" i="14"/>
  <c r="C4" i="14"/>
  <c r="C6" i="14"/>
  <c r="D6" i="14" s="1"/>
  <c r="B4" i="31" s="1"/>
  <c r="C7" i="14"/>
  <c r="D7" i="14" s="1"/>
  <c r="B5" i="31" s="1"/>
  <c r="C3" i="14"/>
  <c r="D3" i="14" s="1"/>
  <c r="B2" i="31" s="1"/>
  <c r="D4" i="14" l="1"/>
  <c r="B3" i="31" s="1"/>
  <c r="E5" i="31"/>
  <c r="E27" i="27"/>
  <c r="F6" i="22"/>
  <c r="E3" i="31"/>
  <c r="F4" i="22"/>
  <c r="E29" i="27"/>
  <c r="E4" i="31"/>
  <c r="F5" i="22"/>
  <c r="E28" i="27"/>
  <c r="E2" i="31"/>
  <c r="E26" i="27"/>
  <c r="F3" i="22"/>
  <c r="E3" i="20"/>
  <c r="F30" i="27"/>
  <c r="G3" i="22"/>
  <c r="F31" i="27"/>
  <c r="G6" i="22"/>
  <c r="F32" i="27"/>
  <c r="G5" i="22"/>
  <c r="F33" i="27"/>
  <c r="G4" i="22"/>
  <c r="B5" i="15"/>
  <c r="E3" i="22"/>
  <c r="D16" i="27"/>
  <c r="E6" i="22"/>
  <c r="E5" i="22"/>
  <c r="E4" i="22"/>
  <c r="D10" i="16"/>
  <c r="C5" i="31" s="1"/>
  <c r="D4" i="16"/>
  <c r="C3" i="31" s="1"/>
  <c r="B2" i="27"/>
  <c r="C3" i="22"/>
  <c r="B3" i="27"/>
  <c r="C6" i="22"/>
  <c r="B4" i="27"/>
  <c r="C5" i="22"/>
  <c r="C10" i="27"/>
  <c r="D5" i="22"/>
  <c r="C7" i="27"/>
  <c r="D3" i="22"/>
  <c r="E3" i="19"/>
  <c r="B6" i="15" s="1"/>
  <c r="I3" i="3"/>
  <c r="E3" i="14" l="1"/>
  <c r="C4" i="22"/>
  <c r="B5" i="27"/>
  <c r="C11" i="27"/>
  <c r="D4" i="22"/>
  <c r="C8" i="27"/>
  <c r="D6" i="22"/>
  <c r="B4" i="15"/>
  <c r="H6" i="2"/>
  <c r="I6" i="2"/>
  <c r="J6" i="2"/>
  <c r="H7" i="2"/>
  <c r="I7" i="2"/>
  <c r="J7" i="2"/>
  <c r="H8" i="2"/>
  <c r="I8" i="2"/>
  <c r="J8" i="2"/>
  <c r="H9" i="2"/>
  <c r="I9" i="2"/>
  <c r="J9" i="2"/>
  <c r="H10" i="2"/>
  <c r="I10" i="2"/>
  <c r="J10" i="2"/>
  <c r="G10" i="2"/>
  <c r="G9" i="2"/>
  <c r="G8" i="2"/>
  <c r="G7" i="2"/>
  <c r="G6" i="2"/>
  <c r="I10" i="4"/>
  <c r="I4" i="4"/>
  <c r="I4" i="13" l="1"/>
  <c r="I5" i="13"/>
  <c r="I6" i="13"/>
  <c r="I3" i="13"/>
  <c r="I4" i="12"/>
  <c r="I5" i="12"/>
  <c r="I6" i="12"/>
  <c r="I3" i="12"/>
  <c r="I4" i="11"/>
  <c r="I5" i="11"/>
  <c r="I6" i="11"/>
  <c r="I3" i="11"/>
  <c r="I4" i="9"/>
  <c r="I5" i="9"/>
  <c r="I6" i="9"/>
  <c r="I3" i="9"/>
  <c r="I4" i="8"/>
  <c r="I5" i="8"/>
  <c r="I6" i="8"/>
  <c r="I3" i="8"/>
  <c r="I4" i="7"/>
  <c r="I5" i="7"/>
  <c r="I6" i="7"/>
  <c r="I3" i="7"/>
  <c r="I9" i="4"/>
  <c r="J3" i="4" s="1"/>
  <c r="I4" i="3"/>
  <c r="I6" i="3"/>
  <c r="I7" i="3"/>
  <c r="J3" i="11" l="1"/>
  <c r="J3" i="13"/>
  <c r="J3" i="9"/>
  <c r="J3" i="8"/>
  <c r="J3" i="12"/>
  <c r="J3" i="7"/>
  <c r="J3" i="3"/>
  <c r="B3" i="15" s="1"/>
  <c r="B12" i="15" l="1"/>
</calcChain>
</file>

<file path=xl/sharedStrings.xml><?xml version="1.0" encoding="utf-8"?>
<sst xmlns="http://schemas.openxmlformats.org/spreadsheetml/2006/main" count="980" uniqueCount="529">
  <si>
    <t>Calificaciones</t>
  </si>
  <si>
    <t>Dimensión</t>
  </si>
  <si>
    <t>RUTA PARA LA INNOVACION Y SOSTENIBILIDAD EMPRESARIAL (RISE)</t>
  </si>
  <si>
    <t>Descriptor</t>
  </si>
  <si>
    <t>Nivel 1</t>
  </si>
  <si>
    <t>Nivel 2</t>
  </si>
  <si>
    <t>Nivel 3</t>
  </si>
  <si>
    <t>Nivel 4</t>
  </si>
  <si>
    <t>Nivel 5</t>
  </si>
  <si>
    <t>Nivel</t>
  </si>
  <si>
    <t>Factor</t>
  </si>
  <si>
    <t>Social</t>
  </si>
  <si>
    <t>PERFIL FINANCIERO</t>
  </si>
  <si>
    <t>Modo de innovar</t>
  </si>
  <si>
    <t>Los problemas, necesidades u oportunidades los resuelven mediante técnicas de pensamiento de diseño o afines con el apoyo de expertos del entorno.</t>
  </si>
  <si>
    <t>INDICE</t>
  </si>
  <si>
    <t>© FICHA - INFORMACIÓN Y PERFIL EMPRESARIAL</t>
  </si>
  <si>
    <t>Herramienta para el análisis situacional preliminar de la empresa.</t>
  </si>
  <si>
    <t>Los datos de los cuadros siguientes, deben ser tomados en la primera visita. En particular los del cuadro naranja, corresponden a las primeras impresiones del grupo de trabajo Universidad EAN</t>
  </si>
  <si>
    <t>Datos básicos de la empresa</t>
  </si>
  <si>
    <t>IDENTIFICACIÓN</t>
  </si>
  <si>
    <t>CIFRAS DE NEGOCIO E INDICADORES</t>
  </si>
  <si>
    <t>TOTAL ACTIVOS</t>
  </si>
  <si>
    <t>Detalle informativo de la empresa</t>
  </si>
  <si>
    <t>Económica</t>
  </si>
  <si>
    <t>Creación de Valor</t>
  </si>
  <si>
    <t>No se percibe</t>
  </si>
  <si>
    <t>RETORNO SOBRE ACTIVOS (ROA)</t>
  </si>
  <si>
    <t>Nombre empresa :</t>
  </si>
  <si>
    <t>PATRIMONIO</t>
  </si>
  <si>
    <t>Fecha de creación :</t>
  </si>
  <si>
    <t>INGRESOS OPERACIONALES</t>
  </si>
  <si>
    <t>MARGEN NETO</t>
  </si>
  <si>
    <t>UTILIDAD BRUTA</t>
  </si>
  <si>
    <t>MARGEN BRUTO</t>
  </si>
  <si>
    <t>UTILIDAD OPERACIONAL</t>
  </si>
  <si>
    <t>MARGEN OPERACIONAL</t>
  </si>
  <si>
    <t>GANANCIAS Y PERDIDAS</t>
  </si>
  <si>
    <t>Gerencial</t>
  </si>
  <si>
    <t>Tipo de innovación</t>
  </si>
  <si>
    <t>No desarrolla ninguna actividad de innovación</t>
  </si>
  <si>
    <t>Nit :</t>
  </si>
  <si>
    <t>Código CIIU :</t>
  </si>
  <si>
    <t>Ambiental</t>
  </si>
  <si>
    <t>Ecodiseño</t>
  </si>
  <si>
    <t>Se desconoce sobre los impactos ambientales que tienen sus productos y servicios</t>
  </si>
  <si>
    <t>Nombre Representante legal</t>
  </si>
  <si>
    <t>Toda Innovación se acepta siempre y cuando se tenga en cuenta una producción sostenible y un consumo más racional de recursos.</t>
  </si>
  <si>
    <t>Nombre Contacto:</t>
  </si>
  <si>
    <t>Economía circular</t>
  </si>
  <si>
    <t>Número de Trabajadores por áreas .</t>
  </si>
  <si>
    <t>No conoce esta iniciativa de economía circular</t>
  </si>
  <si>
    <t>Dirección y Ciudad :</t>
  </si>
  <si>
    <t>No tienen protocolo de compras o manejo de proveedores</t>
  </si>
  <si>
    <t>Teléfonos, fijo y movil</t>
  </si>
  <si>
    <t>Se aplica a un programa de selección de proveedores que incluyen aspectos ambientales y se tiene en cuenta la información para el proceso de compra</t>
  </si>
  <si>
    <t>Página Web :</t>
  </si>
  <si>
    <t>Actividad principal :</t>
  </si>
  <si>
    <t>Marcar con un x la cobertura mercado atendido</t>
  </si>
  <si>
    <t>Local</t>
  </si>
  <si>
    <t>Regional</t>
  </si>
  <si>
    <t>Nacional</t>
  </si>
  <si>
    <t>Descripción de las tres líneas representativas de Productos/Servicios:</t>
  </si>
  <si>
    <t>Nombre de las empresas competidoras Directas de las tres Líneas representativas de Productos o servicios</t>
  </si>
  <si>
    <t>Modelo de negocio que incluye Economía circular</t>
  </si>
  <si>
    <t>Planes, sellos y certificaciones ambientales</t>
  </si>
  <si>
    <t>Existen criterios que conlleven a obtención de sello ambiental, cuenta con planes internos en temas ambientales</t>
  </si>
  <si>
    <t>Los criterios para la obtención de sello y certificaciones, se implementan y evalúan en el proceso. Se hace control de planes a través de indicadores</t>
  </si>
  <si>
    <t>Se tiene sellos y certificaciones con sus respectivos indicadores de sostenibilidad vinculados a sus programas ambientales internos</t>
  </si>
  <si>
    <t>Agua- uso eficiente</t>
  </si>
  <si>
    <t>No guardan registros ni tienen procesos para manejo de agua</t>
  </si>
  <si>
    <t>Se maneja un Plan de Uso y Ahorro Eficiente (PUAE)</t>
  </si>
  <si>
    <t>Existe un sistema integrado para cálculo de la huella hídrica de los productos y procesos. El PUAE funciona de manera excelente.</t>
  </si>
  <si>
    <t>Aguas residuales</t>
  </si>
  <si>
    <t>No guardan registros ni tienen procesos para manejo de vertimientos</t>
  </si>
  <si>
    <t>Se desconoce el origen y la composición de las aguas residuales.</t>
  </si>
  <si>
    <t>Se conoce el origen y composición de las aguas residuales y se tiene una solicitud de vertimientos aprobada o en trámite</t>
  </si>
  <si>
    <t>Se cuenta con un programa de reuso de aguas que tiende al vertimiento cero</t>
  </si>
  <si>
    <t>Energía</t>
  </si>
  <si>
    <t>No guardan registros ni tienen procesos para manejo de energía</t>
  </si>
  <si>
    <t>No se conoce la energía usada, ni las emisiones generadas por esta. Ahorra energía para bajar costos.</t>
  </si>
  <si>
    <t>Se conoce las energías usadas y las emisiones que generan, pero no se controlan. Existe un plan de energías renovables.</t>
  </si>
  <si>
    <t>Emisiones Atmosféricas</t>
  </si>
  <si>
    <t>No guardan registros ni tienen procesos para manejo de emisiones atmosféricas</t>
  </si>
  <si>
    <t>Se desconoce el origen y la composición de las emisiones atmosféricas, olores y ruido</t>
  </si>
  <si>
    <t>Cumple la normativa; se mide la huella de carbono y se desarrollan sistemas para prevenir ruidos y olores.</t>
  </si>
  <si>
    <t>Residuos sólidos</t>
  </si>
  <si>
    <t>No guardan registros ni tienen procesos para manejo de residuos</t>
  </si>
  <si>
    <t>Se miden y se realiza separación en la fuente de manera básica.</t>
  </si>
  <si>
    <t>Se conoce el origen y composición de los residuos generados y se separan y pesan de acuerdo a sus características en la fuente</t>
  </si>
  <si>
    <t>Se conoce el origen y composición de los residuos generados. se separan y se pesan, y se cuenta con un programa para su manejo</t>
  </si>
  <si>
    <t>Capacidad de movilización</t>
  </si>
  <si>
    <t>No se evidencian actividades sobre el papel y la participación de la gerencia como líder en la creación, promoción y mantenimiento de una cultura de armonía de trabajo.</t>
  </si>
  <si>
    <t>La gerencia esta trabajando de manera informal como líder en la creación, promoción y mantenimiento de una cultura de armonía de trabajo.</t>
  </si>
  <si>
    <t>El papel y la participación de la gerencia como líder en la creación, promoción y mantenimiento de una cultura de armonía de trabajo se evidencia parcialmente.</t>
  </si>
  <si>
    <t>Se desarrollan actividades visibles y explicitas sobre el papel y la participación de la gerencia como líder en la creación, promoción y mantenimiento de una cultura de armonía de trabajo.</t>
  </si>
  <si>
    <t>El papel y la participación de la gerencia como líder en la creación, promoción y mantenimiento de una cultura de armonía de trabajo se evidencia en toda la empresa . Este hecho se evidencia con indicadores .</t>
  </si>
  <si>
    <t>Se manejan de manera empírica los datos financieros básicos del desempeño de la organización</t>
  </si>
  <si>
    <t>Se cuenta con indicadores financieros pero se utilizan parcialmente</t>
  </si>
  <si>
    <t>Los métodos y herramientas que utiliza el líder muestran parcialmente la situación económica de la organización.</t>
  </si>
  <si>
    <t>Los métodos y herramientas que utiliza el líder muestran en términos reales la situación económica de la organización y se utilizan para la toma de decisiones.</t>
  </si>
  <si>
    <t>Se maneja el día a día sin compartir una visión de futuro con su equipo de trabajo.</t>
  </si>
  <si>
    <t>Se trabaja con un proceso gerencial no documentado (planear, organizar, dirigir y controlar) a corto plazo</t>
  </si>
  <si>
    <t>Se trabaja con un direccionamiento estratégico con el cual se alinean todas las actividades de la organización</t>
  </si>
  <si>
    <t>El líder responde con las mejores practicas de gerencia a las demandas de las personas que les han confiado el liderazgo y les proporciona una visión y un camino por el cual avanzar guiado por un direccionamiento estratégico solido que diferencia a la organización de otras.</t>
  </si>
  <si>
    <t>Valor de la Sostenibilidad</t>
  </si>
  <si>
    <t>No posee el valor de la sostenibilidad pero tiene acciones no documentadas conducentes hacia la sostenibilidad dado que es parte de su labor.</t>
  </si>
  <si>
    <t>No posee el valor de la sostenibilidad pero comienza a desarrollar acciones documentadas conducentes hacia la sostenibilidad.</t>
  </si>
  <si>
    <t>Posee el valor de sostenibilidad, da el ejemplo del mismo, desarrolla acciones documentadas, pero no tiene una visión ni mediciones claras.</t>
  </si>
  <si>
    <t>Tendencias sociales</t>
  </si>
  <si>
    <t>No se realizan análisis de las tendencias sociales, políticas, culturales, legales y tecnológicas del entorno meta, macro, meso y micro para identificar oportunidades y amenazas</t>
  </si>
  <si>
    <t>El gerente y algunos ejecutivos consultan esporádicamente bibliografía y documentación sobre el comportamiento actual y esperado de las variables relacionadas con el entorno social, político, cultural, legal y tecnológico y las toman en cuenta en el diseño y revisión periódica de sus estrategias.</t>
  </si>
  <si>
    <t>El gerente y algunos ejecutivos consultan con frecuencia bibliografía y documentación sobre el comportamiento actual y esperado de las variables relacionadas con el entorno social, político, cultural, legal y tecnológico y las toman en cuenta en el diseño y revisión periódica de sus estrategias.</t>
  </si>
  <si>
    <t>Se contratan consultores, organizaciones especializadas o universidades para el análisis del comportamiento actual y esperado de las variables relacionadas con el entorno social, político, cultural, legal y tecnológico e incluye los resultados de estas asesorías en el diseño y revisión periódica de sus estrategias.</t>
  </si>
  <si>
    <t>Se consulta información especializada, se contrata asesores o universidades (individualmente o en grupo) y se ha desarrollado y tiene en operación un grupo(s) y metodologías claras para analizar las tendencias del entorno meta, macro, meso y micro en lo social, político, cultural, legal y tecnológico para identificar oportunidades y amenazas de mediano y largo plazo para la organización.</t>
  </si>
  <si>
    <t>No se realizan análisis de las tendencias del entorno meta, macro, meso y micro para identificar oportunidades y amenazas</t>
  </si>
  <si>
    <t>El gerente y algunos ejecutivos consultan esporádicamente bibliografía y documentación sobre el comportamiento actual y esperado de las variables (PIB, Tasa de cambio, inflación, empleo, etc.) relacionadas con el entorno económico y las toman en cuenta en el diseño y revisión periódica de sus estrategias.</t>
  </si>
  <si>
    <t>El gerente y algunos ejecutivos consultan con frecuencia bibliografía y documentación sobre el comportamiento actual y esperado de las variables económicas (PIB, Tasa de cambio, inflación, empleo, etc.) relacionadas con el entorno económico y las toman en cuenta en el diseño y revisión periódica de sus estrategias.</t>
  </si>
  <si>
    <t>Se contratan consultores, organizaciones especializadas o universidades para el análisis del comportamiento de las variables relacionadas con el entorno económico e incluye los resultados de las asesorías en el diseño y revisión periódica de sus estrategias.</t>
  </si>
  <si>
    <t>Se consulta información especializada, se contrata asesores o universidades (individualmente o en grupo) y se ha desarrollado y tiene en operación un grupo(s) y metodologías claras para analizar las tendencias del entorno meta, macro, meso y micro para identificar oportunidades y amenazas de mediano y largo plazo para la organización.</t>
  </si>
  <si>
    <t>Estrategias corporativas</t>
  </si>
  <si>
    <t>Ambiente Laboral</t>
  </si>
  <si>
    <t>Rendición de cuentas  en Desarrollo Sostenible</t>
  </si>
  <si>
    <t>Inexistencia de Informes de desarrollo sostenible</t>
  </si>
  <si>
    <t>Existe de manera informal y no documentado</t>
  </si>
  <si>
    <t>Existe pero no se ha divulgado</t>
  </si>
  <si>
    <t>Se está presentando en el ámbito local</t>
  </si>
  <si>
    <t>Está inscrito ante pacto global y es reconocido en el ámbito internacional</t>
  </si>
  <si>
    <t>Se están trabajando de manera informal acciones para promover el respeto y la dignidad del ser humano y dar respuesta concreta a los sentimientos de desarraigo, angustia y estrés generados por el entorno</t>
  </si>
  <si>
    <t>Felicidad en el trabajo</t>
  </si>
  <si>
    <t>Valor Compartido</t>
  </si>
  <si>
    <t>Valoración en el trabajo</t>
  </si>
  <si>
    <t>Existen criterios de manera informal para determinar el salario asignado y los reconocimientos para las personas, la periodicidad de su reajuste y las políticas salariales</t>
  </si>
  <si>
    <t>Los criterios con equidad para determinar el salario y los reconocimientos para las personas, la periodicidad de su reajuste y las políticas salariales se utilizan de manera parcial</t>
  </si>
  <si>
    <t>Comunicación</t>
  </si>
  <si>
    <t>Es básica la comunicación solo para trasmitir decisiones gerenciales</t>
  </si>
  <si>
    <t>Practicas de motivación</t>
  </si>
  <si>
    <t>Se tienen programas de motivación informales reactivos a situaciones que se activan en el entorno sin foco específico.</t>
  </si>
  <si>
    <t>Cambio de paradigmas</t>
  </si>
  <si>
    <t>Las actividades para promover el desarrollo de capacidades de innovación y producción sostenible se evidencian parcialmente.</t>
  </si>
  <si>
    <t>No es claro en que momento se debe reconocer al trabajador cuando plantea soluciones para mejorar su entorno</t>
  </si>
  <si>
    <t>Se reconoce de manera personal al trabajador que se destaca por presentar iniciativas para mejorar su ambiente de trabajo</t>
  </si>
  <si>
    <t>Asociatividad</t>
  </si>
  <si>
    <t>Las relaciones comerciales con proveedores, distribuidores y/o competidores son ocasionales, transitorias y dependen del día a día</t>
  </si>
  <si>
    <t>La dirección no considera como prioritario el desarrollo, ni la incorporación de un código ético dentro de su organización</t>
  </si>
  <si>
    <t>Los programas para mantener el código ético y la política anticorrupción hacen parte del direccionamiento estratégico y la cultura organizacional, pero permea solamente a algunos stakeholders.</t>
  </si>
  <si>
    <t>Los programas para mantener el código ético y la política anticorrupción hacen parte del direccionamiento estratégico y la cultura organizacional, permea a todos lo stakeholders. Se miden sus resultados que sirven de insumos para los proyectos estratégicos.</t>
  </si>
  <si>
    <t>Los programas para mantener el código ético y la política anticorrupción , están incluidos en el direccionamiento estratégico y la cultura organizacional, permea a todos lo stakeholders. Se miden sus resultados y se comparan con estándares internacionales. Sus resultados sirven de insumo para los proyectos estratégicos.</t>
  </si>
  <si>
    <t>Voluntariado corporativo</t>
  </si>
  <si>
    <t>No se evidencia en la organización que se de respuesta a las demandas y expectativas de la sociedad y hay inexistencia de normas de Gobierno Corporativo.</t>
  </si>
  <si>
    <t>Se evidencia de manera no documentada un conjunto de normas que permite compartir la responsabilidad de la administración y la toma de decisiones relevantes con la generación de valor, en la empresa.</t>
  </si>
  <si>
    <t>Se desarrollan modelos de Gobierno Corporativo que generen credibilidad en la forma como operan y los servicios que presta la organización</t>
  </si>
  <si>
    <t>Los acuerdos entre las partes son formales y se respeta la legalidad y se manejan con transparencia y honestidad</t>
  </si>
  <si>
    <t>En la organización se maximiza el crecimiento y el rendimiento de las inversiones y se minimizan los abusos de poder tales como la información privilegiada interna, la discriminación en detrimento de los accionistas minoritarios y las prácticas contables inadecuadas que debilitan la empresa</t>
  </si>
  <si>
    <t>En la organización se da respuesta a las demandas y expectativas de la sociedad, se superan los estándares internacionales del Gobierno Corporativo, dentro de un proceso dinámico y con un adecuado equilibrio entre la cultura y la calidad</t>
  </si>
  <si>
    <t>Seguridad en el Trabajo</t>
  </si>
  <si>
    <t>Los servicios de ARP y EPS son aprovechados por los trabajadores y se cuenta con asesores para su consulta</t>
  </si>
  <si>
    <t>Grado de Influencia en otros mercados de los Bienes y o Servicios.</t>
  </si>
  <si>
    <t>Ausencia de influencia fuera de su mercado primario.</t>
  </si>
  <si>
    <t>Se encuentra escalando en nuevos mercados a nivel local.</t>
  </si>
  <si>
    <t>Estrategia comercial</t>
  </si>
  <si>
    <t>Ausencia de Estrategia Comercial en mercados nuevos</t>
  </si>
  <si>
    <t>Mercados Verdes</t>
  </si>
  <si>
    <t>Diseño de iniciativas aisladas de sostenibilidad ambiental en nuevos mercados</t>
  </si>
  <si>
    <t>Impacto en la Sociedad</t>
  </si>
  <si>
    <t>Democratización de la Tecnología</t>
  </si>
  <si>
    <t>La empresa dispone de herramientas tecnológicas de manera abierta para el  nivel operativo</t>
  </si>
  <si>
    <t>La empresa dispone de herramientas tecnológicas de manera abierta para  todos los grupos de interés.</t>
  </si>
  <si>
    <t>No hay transferencia de tecnología</t>
  </si>
  <si>
    <t>la empresa es reconocida en ciertos ámbitos científicos y comunidades empresariales por las tecnologías que utiliza</t>
  </si>
  <si>
    <t>La empresa hace prospectiva a futuro</t>
  </si>
  <si>
    <t>Prospectiva</t>
  </si>
  <si>
    <t>La empresa realiza ejercicios  a mediano plazo</t>
  </si>
  <si>
    <t>Valor Agregado ( EVA)</t>
  </si>
  <si>
    <t>Destruye valor de la empresa</t>
  </si>
  <si>
    <t>No hay valor positivo</t>
  </si>
  <si>
    <t>Tecnologías limpias</t>
  </si>
  <si>
    <t>No monitorea</t>
  </si>
  <si>
    <t>La empresa se anticipa ante los cambio tecnológicos y tiene un esquema de monitoreo y prospectiva permanente en busca de las mejores tecnologías limpias.</t>
  </si>
  <si>
    <t>No se invierte</t>
  </si>
  <si>
    <t>Está explorando posibilidades para invertir.</t>
  </si>
  <si>
    <t>Se implementan Programas para el desarrollo de Proveedores en búsqueda de mejoramiento ambiental de los mismos y se trabaja en la cadena de valor de dichos proveedores</t>
  </si>
  <si>
    <t>La organización cuenta con una política de gobierno corporativo, enmarcada en principios y valores éticos</t>
  </si>
  <si>
    <t>Se establecen acuerdos y convenios en áreas geográficas especializadas</t>
  </si>
  <si>
    <t>La empresa no ha establecido este criterio como estrategia de negocio</t>
  </si>
  <si>
    <t>otra área</t>
  </si>
  <si>
    <t>INNOVACIÓN</t>
  </si>
  <si>
    <t>PRODUCCIÓN SOSTENIBLE</t>
  </si>
  <si>
    <t>CULTURA ORGANIZACIONAL</t>
  </si>
  <si>
    <t>RECONOCIMIENTO</t>
  </si>
  <si>
    <t>PROCESOS COLABORATIVOS</t>
  </si>
  <si>
    <t>NUEVOS MERCADOS</t>
  </si>
  <si>
    <t>TECNOLOGÍA</t>
  </si>
  <si>
    <t>INDICADORES FINANCIEROS</t>
  </si>
  <si>
    <t>INFORMACION INICIAL (INGRESE EN ESTOS ESPACIOS LOS DATOS SOLICITADOS)</t>
  </si>
  <si>
    <t>HERRAMIENTA PARA LA CAPTURA Y ANÁLISIS DE LA INFORMACIÓN FINANCIERA.</t>
  </si>
  <si>
    <t>El factor ambiental empieza a  ser importante para el desarrollo de proyectos de innovación</t>
  </si>
  <si>
    <t>Nombre comercial reconocido</t>
  </si>
  <si>
    <t>Empresa familiar (Si / No) (51% o mas de propiedad de una o varias familias reconocidas; y los miembros de la familia trabjan en ella)</t>
  </si>
  <si>
    <t>Número  Total de  trabajadores de planta y contrato definido</t>
  </si>
  <si>
    <t>Comercial</t>
  </si>
  <si>
    <t>Administrativo</t>
  </si>
  <si>
    <t>Misional</t>
  </si>
  <si>
    <t>Datos Contacto (correo, celular)</t>
  </si>
  <si>
    <t>Internacional</t>
  </si>
  <si>
    <t>Se innova a criterio de la direccion de  la organización</t>
  </si>
  <si>
    <t>Los procesos de la organizacion trabajan autónomamente. Los diferentes procesos aportan nuevas soluciones a sus necesidades.</t>
  </si>
  <si>
    <t>Los problemas, necesidades u oportunidades los resuelven en trabajo colaborativo al interior de la organizacion.</t>
  </si>
  <si>
    <t>La organizacion integra los procesos internos con los del entorno, mediante modelos de pensamiento de diseño  para mejorar la calidad de vida.</t>
  </si>
  <si>
    <t>La organizacion deja en banco de proyectos la cocreación con sus grupos de interés.</t>
  </si>
  <si>
    <t>La organizacion tiene establecido el desarrollo de clústeres locales y redefinida la productividad en la cadena de valor</t>
  </si>
  <si>
    <t>La organizacion se diferencia de otras organizacions por sus innovaciones. Es capaz de crear nuevos negocios en nuevos mercados a nivel nacional e internacional.</t>
  </si>
  <si>
    <t>La organizacion desarrolla proyectos de I+D+ i que provean uso de nuevas energías alternativas</t>
  </si>
  <si>
    <t>La organizacion innova en proyectos que mejoran el medio ambiente</t>
  </si>
  <si>
    <t>La organizacion quiere reciclar y reutilizar y refabricar pero no sabe cómo hacerlo de manera eficiente</t>
  </si>
  <si>
    <t>Se han establecido  políticas y prácticas operacionales que mejoran la competitividad de la organizacion</t>
  </si>
  <si>
    <t>La organizacion ha establecido reconcebir sus productos y estrategias en concordancia con las necesidades de una sociedad cambiante</t>
  </si>
  <si>
    <t>La organizacion centra su operación en la apertura de nuevos productos o servicios de manera intuitiva. Se encuentra en la fase de testeo de sus productos y / servicios</t>
  </si>
  <si>
    <t>La organizacion se preocupa por mejorar y desarrollar proyectos de innovación. Busca apoyos externos, y crea o mejora procesos en su operación.</t>
  </si>
  <si>
    <t>La organizacion involucra una cultura hacia la innovación. Se evidencia la innovación como un valor de la Institución.</t>
  </si>
  <si>
    <t>La organizacion ha descubierto en algunas innovaciones el beneficio de reciclar y reutilizar sus bienes y productos</t>
  </si>
  <si>
    <t>La organizacion demuestra la re-fabricación, reciclaje y reutilización de sus bienes y servicios.</t>
  </si>
  <si>
    <t>Proveedores- Materias primas y/ o insumos para la operación</t>
  </si>
  <si>
    <t>Las materias primas  y/ o insumos para la operación se compran según criterio de menor costo</t>
  </si>
  <si>
    <t>Existe un sistema de gestión de las aguas residuales; se cuenta con licencia de vertimiento y se obtienen resultados por encima de la norma.</t>
  </si>
  <si>
    <t>Se conoce el origen y composición de las emisiones atmosféricas, olores y ruido y se cumple la normativa (incluido permiso de emisiones)</t>
  </si>
  <si>
    <t>Se hace seguimiento a través de indicadores de las acciones en las cuales se invierte para prevención, control y mitigación de impactos ambientales negativos.</t>
  </si>
  <si>
    <t>La organización tiene un área encargada de implementar economía circular, y posee información de sostenibilidad de productos o servicios</t>
  </si>
  <si>
    <t>La organización tiene un área encargada, tiene un análisis de Ciclo de vida del producto y/o servicio y trabaja en rediseño de productos /servicios hacia una Economía circular</t>
  </si>
  <si>
    <t xml:space="preserve">La organización tiene productos certificados en Economía Circular </t>
  </si>
  <si>
    <t>Existe un sistema integrado para cálculo de la huella de carbono. Se utilizan energías renovables no convencionales.</t>
  </si>
  <si>
    <t>La organización conoce el origen de las materias primas  y/ o insumos para la operación utilizadas en la producción y o operaciones diarias con estándares ambientales</t>
  </si>
  <si>
    <t>Los datos financieros que se manejan muestran el comportamiento histórico de la organización.</t>
  </si>
  <si>
    <t>Se trabaja con un proceso gerencial documentado (planear, organizar, dirigir y controlar) a corto  y mediano plazo</t>
  </si>
  <si>
    <t>El líder no se ha involucrado con el tema  de la sostenibilidad ni da ejemplo de este valor.</t>
  </si>
  <si>
    <t>El líder tiene una visión clara, trabaja demostrando valores, da ejemplo y trabaja para generar una organización sostenible. Existen indicadores para medir estas acciones y sirven para la toma de decisiones.</t>
  </si>
  <si>
    <t>Toma de Decisiones</t>
  </si>
  <si>
    <t>Análisis de entornos</t>
  </si>
  <si>
    <t>La organización no ha formulado un direccionamiento estratégico .</t>
  </si>
  <si>
    <t>La organización ha formulado un direccionamiento estratégico pero no de manera documentada.</t>
  </si>
  <si>
    <t>La organización ha planteado un direccionamiento estratégico fruto de un estudio interno y externo de la organización como soporte básico de su formulación, implementación y evaluación.</t>
  </si>
  <si>
    <t>El Direccionamiento estratégico ha sido planteado con base en un estudio interno y externo de la organización, es compartido pero parcialmente utilizado como instrumento de trabajo por los empleados de la organización.</t>
  </si>
  <si>
    <t>El direccionamiento estratégico de la organización es compartido y representa una guía de trabajo para todos los Stakeholders. Además el equipo gerencial fórmula escenarios futuros y evalúa su probabilidad con una visión de largo plazo y retroalimenta este proceso con indicadores de gestión que permiten evaluar el rumbo de la organización.</t>
  </si>
  <si>
    <t>El ambiente lo promueve la dirección  de la organización</t>
  </si>
  <si>
    <t>La organización no ve como invertir en la sociedad le pueda traer beneficios</t>
  </si>
  <si>
    <t>La organización evidencia un mejor desempeño económico estratégico y continúo al tener un impacto positivo en la sociedad.</t>
  </si>
  <si>
    <t>No se percibe un interés para cambiar o desarrollar la manera de hacer las cosas en la organización con un énfasis en la innovación y la producción sostenible.</t>
  </si>
  <si>
    <t>Las actividades para promover el desarrollo de capacidades de innovación y producción sostenible se evidencian de manera explicita, pero no cubren a toda la organización. Se evidencian mas en algunos procesos o áreas de la organización.</t>
  </si>
  <si>
    <t>Las actividades para promover el desarrollo de capacidades de innovación y producción sostenible están explicitas a todo nivel en toda la organización.</t>
  </si>
  <si>
    <t>Se sugiere a Recursos humanos buscar acciones para mejorar el ambiente laboral de la organización sin planes formalizados ni recursos asignados.</t>
  </si>
  <si>
    <t>La organización considera importante invertir en proyectos que generen un valor compartido pero no sabe como hacerlo</t>
  </si>
  <si>
    <t>La organización invierte en proyectos que le aseguren un impacto a corto plazo con la sociedad</t>
  </si>
  <si>
    <t>Las actividades para promover el desarrollo de capacidades de Innovación y producción sostenible a todo nivel se están trabajando de manera informal.</t>
  </si>
  <si>
    <t>Se evidencian parcialmente acciones para promover el respeto y la dignidad del ser humano y dar respuesta concreta a los sentimientos de desarraigo, angustia y estrés generados por el entorno. La organización esta trabajando para constituirse en un gran sitio para trabajar.</t>
  </si>
  <si>
    <t>Las acciones desarrolladas para promover el respeto y la dignidad del ser humano funcionan de manera excelente. Dan respuesta concreta a los sentimientos de desarraigo, angustia y estrés generados por el entorno. La organización es un gran sitio para trabajar.</t>
  </si>
  <si>
    <t>La organización es consciente que la inversión en proyectos con la sociedad generan beneficios a mediano y largo plazo.</t>
  </si>
  <si>
    <t>Falta o son ocasionales las conversaciones planeadas para comunicar objetivos o planes actuales de la organización en el ámbito interno y externo.</t>
  </si>
  <si>
    <t>Hay algunas conversaciones planeadas para comunicar objetivos o planes actuales de la organización en el ámbito interno y externo</t>
  </si>
  <si>
    <t>Frecuentemente existen conversaciones planeadas para comunicar objetivos o planes actuales de la organización en el ámbito interno y externo</t>
  </si>
  <si>
    <t>Existen continuamente conversaciones planeadas para comunicar objetivos o planes actuales de la organización en el ámbito interno y externo, utilizando tecnología de ultima generación.</t>
  </si>
  <si>
    <t>El factor de felicidad para los colaboradores y sus partes interesadas se evidencian de manera informal.</t>
  </si>
  <si>
    <t>Existen criterios claros para evaluar la felicidad en el ámbito laboral</t>
  </si>
  <si>
    <t xml:space="preserve">La organización ha validado frente a sus grupos de interés los procesos de felicidad y los tiene reportados </t>
  </si>
  <si>
    <t>Se valora y reconoce a los trabajadores por decisiones reactivas</t>
  </si>
  <si>
    <t>Los trabajadores no son conscientes sobre el aporte que pueden hacer para mejorar su entorno</t>
  </si>
  <si>
    <t>Trabajador con consciencia ambiental</t>
  </si>
  <si>
    <t>Se  evalúan y ajustan los indicadores de felicidad  en la organización</t>
  </si>
  <si>
    <t>Los criterios para determinar el salario y los reconocimientos para las personas, la periodicidad de su reajuste y las políticas salariales existen de manera documentada,  pero no se les hace seguimiento.</t>
  </si>
  <si>
    <t>La aplicación de criterios con equidad para determinar el salario y los reconocimientos para las personas, la periodicidad de su reajuste y las políticas salariales, funciona de manera excelente. Hay referenciación permanente con las mejores practicas.</t>
  </si>
  <si>
    <t>Se tienen programas de motivación informales para el fortalecimiento de la mente, cuerpo y espíritu de los trabajadores</t>
  </si>
  <si>
    <t>Se tiene un programa de motivación estructurado con asignación de recursos deficiente para potenciar el fortalecimiento de la mente, cuerpo y espíritu de los trabajadores.</t>
  </si>
  <si>
    <t>Se tienen programas de motivación estructurados con asignación de recursos insuficientes para potenciar el fortalecimiento de la mente, cuerpo y espíritu de los trabajadores.</t>
  </si>
  <si>
    <t>Se tienen programas de motivación estructurados con asignación de recursos suficientes para potenciar el fortalecimiento de la mente, cuerpo y espíritu de los trabajadores funcionando de manera excelente. Hay referenciación permanente con las mejores practicas.</t>
  </si>
  <si>
    <t>Se estimula al trabajador por medio de un reconocimiento público y financiero por las iniciativas que aportan soluciones creativas para mejorar su entorno. No se asegura la implementación</t>
  </si>
  <si>
    <t>Se implementan las iniciativas de trabajadores que aportan soluciones creativas para mejorar su entorno. Se maneja un proceso de retroalimentación permanente.</t>
  </si>
  <si>
    <t>La organización cuenta con  actividades principales, a medida que se establecen alianzas que permiten tener una red de apoyo</t>
  </si>
  <si>
    <t>La organización no tiene concebido trabajar con voluntariado</t>
  </si>
  <si>
    <t>La organización ha incorporado estrategias de  programas de voluntariado corporativo, en la estrategia organizacional</t>
  </si>
  <si>
    <t>La organización tiene establecido dentro de la estrategia de negocios y del liderazgo corporativo las acciones de voluntariado corporativo</t>
  </si>
  <si>
    <t>La organización desarrolla junto con diferentes stakeholders procesos de innovación, transferencia de conocimiento y sinergias que fortalecen de manera sostenible el consenso entre las partes.</t>
  </si>
  <si>
    <t>La organización tiene a sus trabajadores con afiliación a EPS , ARP.</t>
  </si>
  <si>
    <t>Se cuenta con servicios de salud y seguridad industrial adicionales y complementarios a los legales, la organización permanentemente evalúa la salud integral de sus trabajadores.</t>
  </si>
  <si>
    <t>No hay todavía interés específico de relacionarse con otras organizaciones o actores.</t>
  </si>
  <si>
    <t>Se trabaja en redes de cooperación horizontal y/o vertical con proyectos y a largo plazo fortaleciendo y maximizando su promesa de valor</t>
  </si>
  <si>
    <t>La organización contribuye al cambio de la sociedad cohesionando a sus partes interesadas y es reconocido por la sociedad.</t>
  </si>
  <si>
    <t>La organización está legalmente constituida y cumple con todas sus obligaciones legales y tributarias, entraría a acuerdos con otras organizaciones sin compromisos formales</t>
  </si>
  <si>
    <t>Los acuerdos con las partes se formalizan basados en la confianza, bajo la forma de consorcios, alianzas temporales, franquicias u otras formas</t>
  </si>
  <si>
    <t>La organización se encuentra en el proceso de afiliar a sus trabajadores</t>
  </si>
  <si>
    <t>La organización invierte en sensibilización y formación previa para motivar a sus colaboradores y otros grupos de interés a implicarse en acciones de voluntariado</t>
  </si>
  <si>
    <t>Acuerdos- Negociación- Consensos</t>
  </si>
  <si>
    <t>La organización decide por nivel jerárquico</t>
  </si>
  <si>
    <t>La organización tiene a sus trabajadores con las afiliaciones de ley y cuenta con un área especifica dentro de la organización de salud ocupacional la cual permanentemente se preocupa de la salud de los trabajadores.</t>
  </si>
  <si>
    <t>Ética, Valores y Política Anticorrupción</t>
  </si>
  <si>
    <t>Gobierno  Corporativo</t>
  </si>
  <si>
    <t xml:space="preserve"> Se han identificado y explorado las diferentes necesidades del entorno para mejorar la estrategia en el Mercado Latinoamericano</t>
  </si>
  <si>
    <t>La organización  reorienta sus productos/servicios  y estrategias en concordancia con las necesidades de los mercados  Internacionales</t>
  </si>
  <si>
    <t>Influye de manera significativa en varios segmentos de mercado en el ámbito nacional</t>
  </si>
  <si>
    <t>Influye de manera significativa en varios segmentos de mercado en el ámbito latinoamericano</t>
  </si>
  <si>
    <t>Influye de manera significativa en varios segmentos de mercado en el ámbito internacional</t>
  </si>
  <si>
    <t>Ofrecimiento y/o comercialización esporádica de productos y/o servicios en nuevos mercados</t>
  </si>
  <si>
    <t>Ofrecimiento y/o comercialización en Mercado nacional &gt; 20%</t>
  </si>
  <si>
    <t>Ofrecimiento y/o comercialización en Mercado Latinoamericano &gt; 20%</t>
  </si>
  <si>
    <t>Ofrecimiento y/o comercialización en Mercado Internacional &gt; 20%</t>
  </si>
  <si>
    <t>Plan Estratégico para entrar en nuevos mercados</t>
  </si>
  <si>
    <t>Ausencia de Plan Estratégico para entrar en nuevos mercados</t>
  </si>
  <si>
    <t>La orientación del mercado se enfoca hacia la sostenibilidad e innovación organizacional  en  nuevos mercados</t>
  </si>
  <si>
    <t>La orientación del mercado se enfoca hacia la sostenibilidad e innovación organizacional  en  Mercado nacional</t>
  </si>
  <si>
    <t>Ausencia de Plan estratégico de sostenibilidad ambiental para entrar en nuevos mercados</t>
  </si>
  <si>
    <t>Diseño de Plan estratégico de sostenibilidad ambiental en nuevos mercados nacionales</t>
  </si>
  <si>
    <t>Diseño de Plan estratégico de sostenibilidad ambiental en mercado latinoamericano</t>
  </si>
  <si>
    <t>Diseño de Plan estratégico de sostenibilidad ambiental en mercado Internacional</t>
  </si>
  <si>
    <t>La empresa dispone de herramientas tecnológicas solamente para el área de TICS</t>
  </si>
  <si>
    <t>La empresa trasfiere sus tecnologías al interior de su  empresa</t>
  </si>
  <si>
    <t>La empresa participa en congresos y eventos para transferir su tecnología a externos</t>
  </si>
  <si>
    <t>La empresa implementa un esquema de monitoreo.</t>
  </si>
  <si>
    <t>La empresa dispone de herramientas tecnológicas de manera abierta para nivel operativo, táctico y estratégico</t>
  </si>
  <si>
    <t>La empresa dispone de herramientas tecnológicas de manera abierta para algunos  grupos de interés</t>
  </si>
  <si>
    <t>Transferencia tecnológica</t>
  </si>
  <si>
    <t>La empresa no hace planeación estratégica tecnológica</t>
  </si>
  <si>
    <t>Hace planeación teniendo en cuenta presupuesto y costos.</t>
  </si>
  <si>
    <t>Planea a  corto plazo</t>
  </si>
  <si>
    <t>La empresa hace ejercicios de prospectiva y tendencias para incorporarlo en su planeación estratégica.</t>
  </si>
  <si>
    <t>La empresa explora sobre el tema de las tecnologías limpias</t>
  </si>
  <si>
    <t>La empresa tiene un equipo destinado al monitoreo y adaptación de tecnologías limpias.</t>
  </si>
  <si>
    <t>Por encima de los estándares local</t>
  </si>
  <si>
    <t>Por encima de los estándares regionales</t>
  </si>
  <si>
    <t>Por encima de los estándares nacionales</t>
  </si>
  <si>
    <t>Protección y/o recuperación del entorno</t>
  </si>
  <si>
    <t>Los indicadores se encuentran por debajo de la mediana de su actividad económica.</t>
  </si>
  <si>
    <t>Los indicadores se encuentran en la mediana de  su actividad económica.</t>
  </si>
  <si>
    <t>Los indicadores exceden la mediana, dentro de su actividad económica, en el contexto local.</t>
  </si>
  <si>
    <t>Los indicadores se encuentran por encima del estándar regional dentro de su actividad económica.</t>
  </si>
  <si>
    <t>Los indicadores exceden el estándar nacional dentro de su actividad económica</t>
  </si>
  <si>
    <t>Desempeño financiero. De Liquidez- Endeudamiento-Rentabilidad- Actividad. En el ultimo año fiscal</t>
  </si>
  <si>
    <t>Los indicadores se encuentran en la mediana  de su actividad económica.</t>
  </si>
  <si>
    <t>Los indicadores se encuentran por encima del estándar Regional dentro de su actividad económica.</t>
  </si>
  <si>
    <t>Los indicadores exceden el estándar Nacional dentro de su actividad económica</t>
  </si>
  <si>
    <t>El indicador exceden la mediana, dentro de su actividad económica, en el contexto local.</t>
  </si>
  <si>
    <t>El indicador se encuentran por encima del estándar regional dentro de su actividad económica.</t>
  </si>
  <si>
    <t>El indicador exceden el estándar nacional dentro de su actividad económica</t>
  </si>
  <si>
    <t>Presupuesto asignado a un programa de gestión  Ambiental</t>
  </si>
  <si>
    <t>No realizan Presupuesto asignado a un programa de gestión Ambiental</t>
  </si>
  <si>
    <t>Existe  un diagnostico para asignar presupuesto  para un programa de gestión Ambiental</t>
  </si>
  <si>
    <t>Existe  un presupuesto  para un programa de gestión Ambiental, pero no están ejecutándolo</t>
  </si>
  <si>
    <t>Se está ejecutando y evaluando el presupuestopara un  programa de gestión ambiental.</t>
  </si>
  <si>
    <t>Conoce los beneficios  de la economía circular pero no lo incluye en su modelo de negocio</t>
  </si>
  <si>
    <t>No conoce los beneficios  de la economía circular</t>
  </si>
  <si>
    <t>Se interesa en involucrar la empresa en las actividades para obtener un sello ambiental</t>
  </si>
  <si>
    <t>No cuenta ni le interesa los  planes, sellos o certificaciones ambientales</t>
  </si>
  <si>
    <t>No se conoce la cantidad que se usa en los procesos. Ahorra agua para bajar costos.</t>
  </si>
  <si>
    <t>Se conoce la cantidad que se usa en los procesos, plantea propuestas para mejorar ahorros.</t>
  </si>
  <si>
    <t>Se utilizan  energías renovables  y se muestran beneficios debido a su uso.</t>
  </si>
  <si>
    <t>Existe un programa para mitigar/ compensar la huella de carbono (carbono neutralidad) y tienen programas de reducción de olores y ruido</t>
  </si>
  <si>
    <t xml:space="preserve">Existe un sistema integrado para el diseño de productos y servicios tendientes a  la no generación de residuos cero. </t>
  </si>
  <si>
    <t>FACTORES</t>
  </si>
  <si>
    <t>RESULTADO</t>
  </si>
  <si>
    <t>PRODUCCION SOSTENIBLE</t>
  </si>
  <si>
    <t>MATRIZ INNOVACION</t>
  </si>
  <si>
    <t>MATRIZ PROD.SOST.</t>
  </si>
  <si>
    <t>MATRIZ CULTURA ORGANIZACIONAL</t>
  </si>
  <si>
    <t>MATRIZ RECONOCIMIENTO</t>
  </si>
  <si>
    <t>Dimensiones</t>
  </si>
  <si>
    <t>MATRIZ PROCESOS COLABORATIVOS</t>
  </si>
  <si>
    <t>MATRIZ NUEVOS MERCADOS</t>
  </si>
  <si>
    <t>MATRIZ TECNOLOGIA</t>
  </si>
  <si>
    <t>MATRIZ INDICADORES FINANCIEROS</t>
  </si>
  <si>
    <t>PROMEDIO</t>
  </si>
  <si>
    <t>INFORME CONSOLIDADO DIMENSIONES Y FACTORES EAN RISE</t>
  </si>
  <si>
    <t>CONSOLIDADO DESCRIPTORES Y FACTORES</t>
  </si>
  <si>
    <t>DIMENSIONES</t>
  </si>
  <si>
    <t>DESCRIPTORES</t>
  </si>
  <si>
    <t>IDENTIFICACION DE LA EMPRESA</t>
  </si>
  <si>
    <t>DATOS FINANCIEROS</t>
  </si>
  <si>
    <t>SOCIAL</t>
  </si>
  <si>
    <t>ECONOMICA</t>
  </si>
  <si>
    <t xml:space="preserve">GERENCIAL </t>
  </si>
  <si>
    <t>AMBIENTAL</t>
  </si>
  <si>
    <t>Elaborado por:</t>
  </si>
  <si>
    <t>Con la colaboracion de:</t>
  </si>
  <si>
    <t>Rafael Perez-Uribe PhD</t>
  </si>
  <si>
    <t>Maria del Pilar Ramirez-Salazar PhD</t>
  </si>
  <si>
    <t>Jose Emilio Jimenez PhD</t>
  </si>
  <si>
    <t>Henry Mauricio Diez PhD</t>
  </si>
  <si>
    <t>Mauricio Sabogal Mgs.</t>
  </si>
  <si>
    <t>Jose Alejandro Martinez Mgs.</t>
  </si>
  <si>
    <t>Carlos Fernando Ramirez-Salazar Mgs.</t>
  </si>
  <si>
    <t>Elizabeth Chaparro PhD</t>
  </si>
  <si>
    <t>Leonardo Rodriguez PhD</t>
  </si>
  <si>
    <t>Fabio Moscoso PhD</t>
  </si>
  <si>
    <t>Elizabeth Leon PhD</t>
  </si>
  <si>
    <t>Francisco Matiz PhD ( c )</t>
  </si>
  <si>
    <t>Rodrigo Zarate PhD</t>
  </si>
  <si>
    <t>Diego Cardona PhD</t>
  </si>
  <si>
    <t>CONSOLIDADO DIMENSIONES Y FACTORES RADAR</t>
  </si>
  <si>
    <t>LIDERAZGO Y DIRECCIONAMIENTO ESTRATÉGICO</t>
  </si>
  <si>
    <t>Gestión del Conocimiento</t>
  </si>
  <si>
    <t xml:space="preserve">Gestión del Conocimiento </t>
  </si>
  <si>
    <t>MATRIZ LIDER.DIR.ESTRA.</t>
  </si>
  <si>
    <t xml:space="preserve"> Estrategias corporativas</t>
  </si>
  <si>
    <t>1. INNOVACIÓN</t>
  </si>
  <si>
    <t>2. PRODUCCION SOSTENIBLE</t>
  </si>
  <si>
    <t xml:space="preserve">3. LIDERAZGO Y DIRECCIONAMIENTO ESTRATÉGICO </t>
  </si>
  <si>
    <t>4. CULTURA ORGANIZACIONAL</t>
  </si>
  <si>
    <t>5. RECONOCIMIENTO</t>
  </si>
  <si>
    <t>6. PROCESOS COLABORATIVOS</t>
  </si>
  <si>
    <t>7. NUEVOS MERCADOS</t>
  </si>
  <si>
    <t>8. TECNOLOGÍA</t>
  </si>
  <si>
    <t>9. INDICADORES FINANCIEROS</t>
  </si>
  <si>
    <t>Giovanny Oswaldo Bautista Marulanda (Vicerrector Financiero Universidad EAN)</t>
  </si>
  <si>
    <t>COSTOS</t>
  </si>
  <si>
    <t>GASTOS</t>
  </si>
  <si>
    <t>EBITDA</t>
  </si>
  <si>
    <t>MARGEN EBITDA</t>
  </si>
  <si>
    <t>Nofal Nagles PhD</t>
  </si>
  <si>
    <t xml:space="preserve">RISE (RUTA PARA LA INNOVACION Y SOSTENIBILIDAD EMPRESARIAL) </t>
  </si>
  <si>
    <t>Nelson Diaz Caceres PhD +</t>
  </si>
  <si>
    <t>Carlos Fernando Ramirez-Salazar PhD ( c )</t>
  </si>
  <si>
    <t>Agua uso eficiente</t>
  </si>
  <si>
    <t>La organizacion se diferencia de las demás de su sector por la creación de nuevos productos y servicios bajo el concepto de reutilización, fabricación y reciclaje.</t>
  </si>
  <si>
    <t>RUTA DE INNOVACION Y SOSTENIBILIDAD EMPRESARIAL: PLAN RISE (CORTO PLAZO-MENOS DE UN AÑO-)</t>
  </si>
  <si>
    <t>NOMBRE DEL FACTOR</t>
  </si>
  <si>
    <t>DIMENSIÓN</t>
  </si>
  <si>
    <t>ACTIVIDADES POR DESCRIPTOR</t>
  </si>
  <si>
    <t>PRIORIDAD</t>
  </si>
  <si>
    <t>RECURSOS</t>
  </si>
  <si>
    <t>DURACION EN MESES</t>
  </si>
  <si>
    <t>RESPONSABLES POR ACTIVIDAD</t>
  </si>
  <si>
    <t>$</t>
  </si>
  <si>
    <t>HUMANOS</t>
  </si>
  <si>
    <t>RECURSOS (por año)</t>
  </si>
  <si>
    <t>US $</t>
  </si>
  <si>
    <t>Indicadores financieros</t>
  </si>
  <si>
    <t>1.Implementación de  indicadores de Protección y/o recuperación del entorno, cuyos resultados  excedan el estándar nacional dentro de su actividad económica.</t>
  </si>
  <si>
    <t>Comité financiero</t>
  </si>
  <si>
    <t>Gerente Financiero</t>
  </si>
  <si>
    <t>2. Manejo  de  indicadores de desempeño financiero, cuyos resultados  excedan el estándar nacional dentro de su actividad económica.</t>
  </si>
  <si>
    <t>Tecnologia</t>
  </si>
  <si>
    <t>3. Disposición  de herramientas tecnológicas de manera abierta para  todos los grupos de interés.</t>
  </si>
  <si>
    <t>Trabajadores internos</t>
  </si>
  <si>
    <t>Gerente general y Gerente de operaciones</t>
  </si>
  <si>
    <t>GERENCIAL</t>
  </si>
  <si>
    <t>4. Realización de  ejercicios de prospectiva y tendencias de manera periódica, para incorporarlos en su planeación estratégica, incluyendo lo relativo a transferencia tecnológica a sus stakeholders.</t>
  </si>
  <si>
    <t>Nuevos mercados</t>
  </si>
  <si>
    <t>5. Reorientación de   productos/servicios  y estrategias en concordancia con las necesidades de los mercados  Internacionales</t>
  </si>
  <si>
    <t>Gerente General; Gerente de Mercadeo y comité directivo</t>
  </si>
  <si>
    <t>Procesos Colaborativos</t>
  </si>
  <si>
    <t>6. Desarrollo junto con diferentes stakeholders procesos de innovación, transferencia de conocimiento y sinergias que fortalezcan de manera sostenible el consenso entre las partes.</t>
  </si>
  <si>
    <t>Consultor externo</t>
  </si>
  <si>
    <t>Gerente General, Comité directivo y Consultor externo</t>
  </si>
  <si>
    <t>Reconocimiento</t>
  </si>
  <si>
    <t>7. Desarrollo de  programas de motivación estructurados con asignación de recursos suficientes para potenciar el fortalecimiento de la mente, cuerpo y espíritu de los trabajadores, incluyendo una  referenciación permanente con las mejores prácticas.</t>
  </si>
  <si>
    <t>ECONÓMICA</t>
  </si>
  <si>
    <t>8. Aplicación de criterios con equidad para determinar el salario y los reconocimientos para las personas,con periodicidad de su reajuste y  políticas salariales anuales,  incluyendo una  referenciación permanente con las mejores prácticas.</t>
  </si>
  <si>
    <t>Liderazgo y Direccionamiento Estratégico</t>
  </si>
  <si>
    <t xml:space="preserve">9. Desarrollo de sesiones especiales presenciales o virtuales para que el papel y la participación de la gerencia como líder en la creación, promoción y mantenimiento de una cultura de armonía de trabajo se evidencie con indicadores en toda la empresa. </t>
  </si>
  <si>
    <t>Gerente General, Gerente de Gestión Humana y Consultor externo</t>
  </si>
  <si>
    <t>10. Implementación y evaluación de programas para mantener el código ético y la política anticorrupción, que estén incluidos en el direccionamiento estratégico y la cultura organizacional, permeando a todos lo stakeholders. Medición de  sus resultados y comparación  con estándares internacionales, de tal manera que  sus resultados sirvan de insumo para los proyectos estratégicos.</t>
  </si>
  <si>
    <t>TOTAL RISE UN AÑO</t>
  </si>
  <si>
    <t>CRONOGRAMA RISE</t>
  </si>
  <si>
    <t>8. Aplicación de criterios con equidad para determinar el salario y los reconocimientos para las personas, la periodicidad de su reajuste y las políticas salariales, funciona de manera excelente, incluyendo una  referenciación permanente con las mejores prácticas.</t>
  </si>
  <si>
    <t>PLAN RISE</t>
  </si>
  <si>
    <t>CONSOLIDADO BARRAS FACTORES Y DIMENSIONES</t>
  </si>
  <si>
    <t>CONSOLIDADO RADAR FACTORES RISE</t>
  </si>
  <si>
    <t>CONSOLIDADO BARRAS DESCRIPTORES Y FACTORES RISE</t>
  </si>
  <si>
    <t xml:space="preserve">CONSOLIDADO RADAR DIMENSIONES Y FACTORES </t>
  </si>
  <si>
    <t>INFORME CONSOLIDADO DESCRIPTORES Y FACTORES RISE</t>
  </si>
  <si>
    <t xml:space="preserve">CONSOLIDADO RADAR FACTORES RISE </t>
  </si>
  <si>
    <t>INFORME CONSOLIDADO FACTORES RISE</t>
  </si>
  <si>
    <t>CONSOLIDADO  VALORES DIMENSIONES Y FACTORES RISE</t>
  </si>
  <si>
    <t xml:space="preserve">CONSOLIDADO DIAGRAMA BARRAS FACTORES Y DIMENSIONES  </t>
  </si>
  <si>
    <t>CONSOLIDADO RADAR DIMENSIONES Y FACTORES RISE</t>
  </si>
  <si>
    <t>CONSOLIDADO BARRAS FACTORES Y DIMENSIONES RISE</t>
  </si>
  <si>
    <t>CONSOLIDADO DESCRIPTORES Y FACTORES RISE</t>
  </si>
  <si>
    <t xml:space="preserve">CONSOLIDADO BARRAS DIMENSIONES Y FACTORES </t>
  </si>
  <si>
    <t>CONSOLIDADO  BARRAS DIMENSIONES Y FACTORES</t>
  </si>
  <si>
    <t>CONSOLIDADO BARRAS DIMENSIONES Y FACTORES</t>
  </si>
  <si>
    <t xml:space="preserve">    Aplicativo 4.ABRIL.2019</t>
  </si>
  <si>
    <t xml:space="preserve"> Aplicativo 4.ABRIL.2019</t>
  </si>
  <si>
    <t>RETORNO SOBRE EL CAPITAL (RSC) (ROE-RETURN ON EQUITY)</t>
  </si>
  <si>
    <t>UCC SANTA MARTA</t>
  </si>
  <si>
    <t>860.029.924-7</t>
  </si>
  <si>
    <t>EDUCACION SUPERIOR</t>
  </si>
  <si>
    <t>NO</t>
  </si>
  <si>
    <t>MONICA RODRIGUEZ</t>
  </si>
  <si>
    <t>ADRIANA SANTARELLI FRANCO</t>
  </si>
  <si>
    <t>monica.rodriguez@ucc.edu.co</t>
  </si>
  <si>
    <t xml:space="preserve">Troncal del caribe </t>
  </si>
  <si>
    <t>https://www.ucc.edu.co/santamarta/Paginas/inicio.aspx</t>
  </si>
  <si>
    <t>(5) 420 9624</t>
  </si>
  <si>
    <t>x</t>
  </si>
  <si>
    <t xml:space="preserve">Univesidad del Magdalena
Universidad Sergio Arboleda
La CUN
</t>
  </si>
  <si>
    <t>Programas de Pregrado y Posgrado
Programas para el trabajo  y desarrollo humano
Educación continua: cursos, seminarios, congresos</t>
  </si>
  <si>
    <t>Estados financieros cortados a 31 Dic. (En miles de pesos)</t>
  </si>
  <si>
    <t>UNIVERSIDAD COOPERATIVA DE COLOMBIA SECCIONAL SANTA MARTA</t>
  </si>
  <si>
    <t>EMPRESA: UNIVERSIDAD COOPERATIVA DE COLOMBIA SEDE SANTA MARTA</t>
  </si>
  <si>
    <t>NIT: 860.029.924-7</t>
  </si>
  <si>
    <t xml:space="preserve">Datos en miles ($000,00) </t>
  </si>
  <si>
    <t xml:space="preserve"> </t>
  </si>
  <si>
    <t>PROMEDIOS</t>
  </si>
  <si>
    <t>7. Desarrollo de Programas de reducción de olores y ruido.</t>
  </si>
  <si>
    <t>6. Desarrollo de un estudio de energías renovables (solar o eólica) e implementación de piloto en el campus.</t>
  </si>
  <si>
    <t>8. Definición de una  política ambiental.</t>
  </si>
  <si>
    <t xml:space="preserve">9. Implementación de la ISO 14001 Sistema de Gestión Ambiental. </t>
  </si>
  <si>
    <t>10. Desarrollo de indicadores de sostenibilidad vinculados a los programas ambientales internos.</t>
  </si>
  <si>
    <t>11. Análisis de Ciclo de vida  y  rediseño de productos /servicios.</t>
  </si>
  <si>
    <t xml:space="preserve">15. Consultoría externa para la medición del clima organizacional, plan de acción de mejora y posterior reporte tipo Great Place to Work ® </t>
  </si>
  <si>
    <t>13. Plan de Comunicaciones Estratégicas sobre buenas prácticas en gestión ambiental, y gestión de la UCC al respecto.</t>
  </si>
  <si>
    <t>16. Sistema de Gestión de Conocimiento incluyente en general, y retributivo con quienes hacen aportes de valor.</t>
  </si>
  <si>
    <t>18. Alianzas comerciales UCC con empresas prestadores de servicios en salud y bienestar en favor de la comunidad universitaria.</t>
  </si>
  <si>
    <t>19. Política de Responsabilidad Social Empresarial, acción en favor de la comunidad, medición y divulgación de impacto.</t>
  </si>
  <si>
    <t>20. Alineación de  la investigación universitaria con la comunidad y las pymes, en aras de identificar soluciones, o en el mejor escenario, resolver sus diversas problemáticas.</t>
  </si>
  <si>
    <t>22. Estudio de reputación que le permita evaluar su relacionamiento y posicionamiento  en sus grupos de interés.</t>
  </si>
  <si>
    <t>21. Programas de extensión universitaria hacia el mejoramiento del nivel de educación para el trabajo, para la comunidad de menores ingresos y el sector informal de la economía de la ciudad de Santa Marta.</t>
  </si>
  <si>
    <t>24. Líneas de investigación y  consultoría relacionadas con la problemática ambiental, orientadas a atender el sector productivo formal de la región.</t>
  </si>
  <si>
    <t>25. Diversificación de la oferta académica, de acuerdo con las nuevas necesidades del mercado, y posibilidad de  modalidad virtual.</t>
  </si>
  <si>
    <t xml:space="preserve">26. Actualización de equipos de video proyección con tecnologías LED y totras ayudas tecnológicas obsoletas que representen alto grado de huella ambiental. </t>
  </si>
  <si>
    <t>27. Capacitación sobre las ayudas tecnológicas, que permitan disminuir la huella ambiental en las actividades académicas y de docencia.</t>
  </si>
  <si>
    <t xml:space="preserve">28. Definición de  Indicadores operativos que permitan el seguimiento de las metas ambientales y del retorno de las inversiones realizadas en el plan ambiental, así mismo que evidencien su cumplimiento y permitan dar cuenta a la comunidad universitaria y a la sociedad  de los objetivos alcanzados. </t>
  </si>
  <si>
    <t>1. Implementación de la ISO 9001 Sistema de Gestión de la Calidad.</t>
  </si>
  <si>
    <t xml:space="preserve">2. Implementación de un modelo para el mejoramiento de la calidad de vida </t>
  </si>
  <si>
    <t>14. Plan de capacitaciones en materia de gestión ambiental, desde primeros respondientes en la Universidad, hasta la comunidad del entorno.</t>
  </si>
  <si>
    <t>17. Divulgación de información de estilo de vida saludable, promoción y prevención en salud, y servicios afines que pueda ofrecer la UCC.</t>
  </si>
  <si>
    <t>23. Vinculación a redes universitarias en materia de sostenibilidad ambiental.</t>
  </si>
  <si>
    <t>3. Modelo de producción sostenible y un consumo más racional de recursos.</t>
  </si>
  <si>
    <t>4. Programa de selección y evaluación de proveedores.</t>
  </si>
  <si>
    <t>5. Sistema integrado para el cálculo y gestión de la huella de carbono.</t>
  </si>
  <si>
    <t xml:space="preserve">12. Identificación de escenarios, metodologías, estándares a nivel internacional para la rendición de cuentas en materia de desarrollo sostenible. </t>
  </si>
  <si>
    <r>
      <rPr>
        <b/>
        <sz val="12"/>
        <color rgb="FF000000"/>
        <rFont val="Times New Roman"/>
        <family val="1"/>
      </rPr>
      <t>OBSERVACIÓN</t>
    </r>
    <r>
      <rPr>
        <sz val="12"/>
        <color rgb="FF000000"/>
        <rFont val="Times New Roman"/>
        <family val="1"/>
      </rPr>
      <t>: Las actividades que presentan duración menor a los 12 meses, hacen referencia unicamente a una etapa de planeación e implementación, una vez probada su utilidad deberán ser practicadas de manera permanente.</t>
    </r>
  </si>
  <si>
    <t>DURACIÓN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</si>
</sst>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&quot;$&quot;\ * #,##0_-;\-&quot;$&quot;\ * #,##0_-;_-&quot;$&quot;\ * &quot;-&quot;_-;_-@_-"/>
    <numFmt numFmtId="166" formatCode="0.0%"/>
    <numFmt numFmtId="167" formatCode="0.0"/>
  </numFmts>
  <fonts count="98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0"/>
      <color rgb="FF000000"/>
      <name val="Tahoma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name val="Arial"/>
      <family val="2"/>
    </font>
    <font>
      <sz val="10"/>
      <color rgb="FF000000"/>
      <name val="Tahoma"/>
      <family val="2"/>
    </font>
    <font>
      <b/>
      <u/>
      <sz val="14"/>
      <color rgb="FF0000FF"/>
      <name val="Arial"/>
      <family val="2"/>
    </font>
    <font>
      <b/>
      <sz val="12"/>
      <color rgb="FF000000"/>
      <name val="Tahoma"/>
      <family val="2"/>
    </font>
    <font>
      <sz val="11"/>
      <name val="Calibri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b/>
      <sz val="11"/>
      <name val="Arial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Tahoma"/>
      <family val="2"/>
    </font>
    <font>
      <u/>
      <sz val="11"/>
      <color theme="10"/>
      <name val="Calibri"/>
      <family val="2"/>
    </font>
    <font>
      <b/>
      <u/>
      <sz val="11"/>
      <color theme="0"/>
      <name val="Calibri"/>
      <family val="2"/>
    </font>
    <font>
      <b/>
      <u/>
      <sz val="14"/>
      <color theme="10"/>
      <name val="Calibri"/>
      <family val="2"/>
    </font>
    <font>
      <b/>
      <u/>
      <sz val="11"/>
      <color theme="10"/>
      <name val="Calibri"/>
      <family val="2"/>
    </font>
    <font>
      <b/>
      <u/>
      <sz val="12"/>
      <color theme="10"/>
      <name val="Calibri"/>
      <family val="2"/>
    </font>
    <font>
      <b/>
      <u/>
      <sz val="12"/>
      <color theme="0"/>
      <name val="Calibri"/>
      <family val="2"/>
    </font>
    <font>
      <b/>
      <sz val="11"/>
      <color theme="0"/>
      <name val="Calibri"/>
      <family val="2"/>
    </font>
    <font>
      <b/>
      <u/>
      <sz val="14"/>
      <color theme="0"/>
      <name val="Calibri"/>
      <family val="2"/>
    </font>
    <font>
      <b/>
      <sz val="10"/>
      <color theme="0"/>
      <name val="Tahoma"/>
      <family val="2"/>
    </font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b/>
      <sz val="11"/>
      <color theme="0"/>
      <name val="Tahoma"/>
      <family val="2"/>
    </font>
    <font>
      <sz val="11"/>
      <color theme="0"/>
      <name val="Calibri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8"/>
      <color theme="10"/>
      <name val="Calibri"/>
      <family val="2"/>
    </font>
    <font>
      <b/>
      <sz val="16"/>
      <color theme="0"/>
      <name val="Calibri"/>
      <family val="2"/>
    </font>
    <font>
      <b/>
      <u/>
      <sz val="16"/>
      <color theme="0"/>
      <name val="Calibri"/>
      <family val="2"/>
    </font>
    <font>
      <b/>
      <u/>
      <sz val="18"/>
      <color theme="0"/>
      <name val="Calibri"/>
      <family val="2"/>
    </font>
    <font>
      <b/>
      <sz val="14"/>
      <color rgb="FF000000"/>
      <name val="Tahoma"/>
      <family val="2"/>
    </font>
    <font>
      <b/>
      <u/>
      <sz val="22"/>
      <color theme="0"/>
      <name val="Calibri"/>
      <family val="2"/>
    </font>
    <font>
      <b/>
      <sz val="11"/>
      <color rgb="FFFF0000"/>
      <name val="Calibri"/>
      <family val="2"/>
    </font>
    <font>
      <b/>
      <sz val="14"/>
      <color rgb="FF595959"/>
      <name val="Calibri"/>
      <family val="2"/>
    </font>
    <font>
      <sz val="11"/>
      <name val="Arial"/>
      <family val="2"/>
    </font>
    <font>
      <b/>
      <u/>
      <sz val="18"/>
      <name val="Calibri"/>
      <family val="2"/>
    </font>
    <font>
      <b/>
      <u/>
      <sz val="16"/>
      <color theme="10"/>
      <name val="Calibri"/>
      <family val="2"/>
    </font>
    <font>
      <b/>
      <sz val="8"/>
      <name val="Arial"/>
      <family val="2"/>
    </font>
    <font>
      <b/>
      <sz val="8"/>
      <color rgb="FF000000"/>
      <name val="Calibri"/>
      <family val="2"/>
    </font>
    <font>
      <b/>
      <sz val="8"/>
      <name val="Calibri"/>
      <family val="2"/>
    </font>
    <font>
      <sz val="8"/>
      <name val="Arial"/>
      <family val="2"/>
    </font>
    <font>
      <b/>
      <sz val="14"/>
      <color rgb="FF000000"/>
      <name val="Calibri"/>
      <family val="2"/>
    </font>
    <font>
      <u/>
      <sz val="11"/>
      <color theme="0"/>
      <name val="Calibri"/>
      <family val="2"/>
    </font>
    <font>
      <u/>
      <sz val="14"/>
      <color theme="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u/>
      <sz val="20"/>
      <color theme="0"/>
      <name val="Calibri"/>
      <family val="2"/>
    </font>
    <font>
      <b/>
      <u/>
      <sz val="20"/>
      <name val="Calibri"/>
      <family val="2"/>
    </font>
    <font>
      <b/>
      <u/>
      <sz val="16"/>
      <color rgb="FF002060"/>
      <name val="Calibri"/>
      <family val="2"/>
    </font>
    <font>
      <b/>
      <u/>
      <sz val="22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color theme="1"/>
      <name val="Tahoma"/>
      <family val="2"/>
    </font>
    <font>
      <b/>
      <sz val="18"/>
      <color theme="0"/>
      <name val="Calibri"/>
      <family val="2"/>
    </font>
    <font>
      <b/>
      <sz val="20"/>
      <color theme="10"/>
      <name val="Calibri"/>
      <family val="2"/>
    </font>
    <font>
      <b/>
      <sz val="14"/>
      <color theme="0"/>
      <name val="Calibri"/>
      <family val="2"/>
    </font>
    <font>
      <b/>
      <sz val="16"/>
      <color theme="10"/>
      <name val="Calibri"/>
      <family val="2"/>
    </font>
    <font>
      <b/>
      <sz val="18"/>
      <color theme="10"/>
      <name val="Calibri"/>
      <family val="2"/>
    </font>
    <font>
      <b/>
      <sz val="11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color theme="0"/>
      <name val="Times New Roman"/>
      <family val="1"/>
    </font>
    <font>
      <b/>
      <sz val="11"/>
      <color theme="10"/>
      <name val="Times New Roman"/>
      <family val="1"/>
    </font>
    <font>
      <b/>
      <sz val="12"/>
      <color theme="10"/>
      <name val="Times New Roman"/>
      <family val="1"/>
    </font>
    <font>
      <b/>
      <sz val="2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8"/>
      <color theme="1"/>
      <name val="Times New Roman"/>
      <family val="1"/>
    </font>
    <font>
      <b/>
      <u/>
      <sz val="11"/>
      <color theme="0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C5D9F1"/>
        <bgColor rgb="FFC5D9F1"/>
      </patternFill>
    </fill>
    <fill>
      <patternFill patternType="solid">
        <fgColor rgb="FF76933C"/>
        <bgColor rgb="FF76933C"/>
      </patternFill>
    </fill>
    <fill>
      <patternFill patternType="solid">
        <fgColor rgb="FF92D050"/>
        <bgColor rgb="FF92D050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rgb="FF000000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1" fillId="0" borderId="0" applyNumberFormat="0" applyFill="0" applyBorder="0" applyAlignment="0" applyProtection="0"/>
    <xf numFmtId="9" fontId="30" fillId="0" borderId="0" applyFont="0" applyFill="0" applyBorder="0" applyAlignment="0" applyProtection="0"/>
    <xf numFmtId="165" fontId="54" fillId="0" borderId="0" applyFont="0" applyFill="0" applyBorder="0" applyAlignment="0" applyProtection="0"/>
    <xf numFmtId="0" fontId="68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66">
    <xf numFmtId="0" fontId="0" fillId="0" borderId="0" xfId="0" applyFont="1" applyAlignment="1"/>
    <xf numFmtId="0" fontId="6" fillId="3" borderId="0" xfId="0" applyFont="1" applyFill="1" applyAlignment="1"/>
    <xf numFmtId="0" fontId="6" fillId="0" borderId="0" xfId="0" applyFont="1" applyAlignment="1"/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3" borderId="0" xfId="0" applyFont="1" applyFill="1" applyAlignment="1"/>
    <xf numFmtId="0" fontId="10" fillId="5" borderId="0" xfId="0" applyFont="1" applyFill="1" applyAlignment="1"/>
    <xf numFmtId="0" fontId="9" fillId="0" borderId="0" xfId="0" applyFont="1" applyAlignment="1">
      <alignment vertical="top" wrapText="1"/>
    </xf>
    <xf numFmtId="0" fontId="6" fillId="7" borderId="1" xfId="0" applyFont="1" applyFill="1" applyBorder="1" applyAlignment="1"/>
    <xf numFmtId="0" fontId="6" fillId="3" borderId="1" xfId="0" applyFont="1" applyFill="1" applyBorder="1" applyAlignment="1"/>
    <xf numFmtId="0" fontId="0" fillId="0" borderId="0" xfId="0" applyFont="1" applyAlignment="1">
      <alignment wrapText="1"/>
    </xf>
    <xf numFmtId="0" fontId="0" fillId="3" borderId="0" xfId="0" applyFont="1" applyFill="1" applyAlignment="1">
      <alignment wrapText="1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166" fontId="5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14" fillId="0" borderId="0" xfId="0" applyFont="1" applyAlignment="1">
      <alignment vertical="top" wrapText="1"/>
    </xf>
    <xf numFmtId="0" fontId="12" fillId="0" borderId="0" xfId="0" applyFont="1" applyAlignment="1"/>
    <xf numFmtId="0" fontId="15" fillId="3" borderId="0" xfId="0" applyFont="1" applyFill="1" applyAlignment="1"/>
    <xf numFmtId="0" fontId="16" fillId="0" borderId="0" xfId="0" applyFont="1" applyAlignment="1"/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top" wrapText="1"/>
    </xf>
    <xf numFmtId="0" fontId="0" fillId="0" borderId="0" xfId="0" applyFont="1" applyFill="1" applyAlignment="1"/>
    <xf numFmtId="0" fontId="5" fillId="0" borderId="8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0" fillId="0" borderId="13" xfId="0" applyFont="1" applyBorder="1" applyAlignment="1">
      <alignment horizontal="left" vertical="center" wrapText="1"/>
    </xf>
    <xf numFmtId="166" fontId="5" fillId="0" borderId="13" xfId="0" applyNumberFormat="1" applyFont="1" applyBorder="1" applyAlignment="1">
      <alignment horizontal="center" vertical="center"/>
    </xf>
    <xf numFmtId="0" fontId="0" fillId="3" borderId="1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 wrapText="1"/>
    </xf>
    <xf numFmtId="0" fontId="0" fillId="3" borderId="13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0" fillId="0" borderId="0" xfId="0" applyFont="1" applyAlignment="1"/>
    <xf numFmtId="0" fontId="12" fillId="0" borderId="13" xfId="0" applyFont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19" fillId="0" borderId="0" xfId="0" applyFont="1" applyAlignment="1"/>
    <xf numFmtId="0" fontId="8" fillId="7" borderId="49" xfId="0" applyFont="1" applyFill="1" applyBorder="1" applyAlignment="1"/>
    <xf numFmtId="0" fontId="6" fillId="7" borderId="51" xfId="0" applyFont="1" applyFill="1" applyBorder="1" applyAlignment="1"/>
    <xf numFmtId="0" fontId="8" fillId="7" borderId="52" xfId="0" applyFont="1" applyFill="1" applyBorder="1" applyAlignment="1"/>
    <xf numFmtId="0" fontId="8" fillId="7" borderId="49" xfId="0" applyFont="1" applyFill="1" applyBorder="1" applyAlignment="1">
      <alignment wrapText="1"/>
    </xf>
    <xf numFmtId="0" fontId="8" fillId="7" borderId="53" xfId="0" applyFont="1" applyFill="1" applyBorder="1" applyAlignment="1">
      <alignment horizontal="left" vertical="center" wrapText="1"/>
    </xf>
    <xf numFmtId="0" fontId="8" fillId="7" borderId="49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/>
    </xf>
    <xf numFmtId="0" fontId="6" fillId="7" borderId="51" xfId="0" applyFont="1" applyFill="1" applyBorder="1" applyAlignment="1">
      <alignment horizontal="center"/>
    </xf>
    <xf numFmtId="0" fontId="8" fillId="7" borderId="13" xfId="0" applyFont="1" applyFill="1" applyBorder="1" applyAlignment="1"/>
    <xf numFmtId="0" fontId="15" fillId="3" borderId="13" xfId="0" applyFont="1" applyFill="1" applyBorder="1" applyAlignment="1">
      <alignment vertical="center" wrapText="1"/>
    </xf>
    <xf numFmtId="0" fontId="15" fillId="3" borderId="13" xfId="0" applyFont="1" applyFill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3" xfId="0" applyFont="1" applyBorder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5" fillId="17" borderId="0" xfId="0" applyFont="1" applyFill="1" applyBorder="1" applyAlignment="1">
      <alignment horizontal="center" vertical="top"/>
    </xf>
    <xf numFmtId="0" fontId="0" fillId="17" borderId="0" xfId="0" applyFont="1" applyFill="1" applyBorder="1" applyAlignment="1">
      <alignment vertical="center" wrapText="1"/>
    </xf>
    <xf numFmtId="0" fontId="27" fillId="20" borderId="13" xfId="0" applyFont="1" applyFill="1" applyBorder="1" applyAlignment="1"/>
    <xf numFmtId="0" fontId="27" fillId="20" borderId="13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15" fillId="0" borderId="0" xfId="0" applyFont="1" applyAlignment="1"/>
    <xf numFmtId="10" fontId="0" fillId="0" borderId="13" xfId="2" applyNumberFormat="1" applyFont="1" applyBorder="1" applyAlignment="1">
      <alignment horizontal="center"/>
    </xf>
    <xf numFmtId="10" fontId="27" fillId="20" borderId="13" xfId="2" applyNumberFormat="1" applyFont="1" applyFill="1" applyBorder="1" applyAlignment="1">
      <alignment horizontal="center"/>
    </xf>
    <xf numFmtId="0" fontId="22" fillId="14" borderId="0" xfId="1" applyFont="1" applyFill="1" applyAlignment="1">
      <alignment horizontal="center" vertical="center" wrapText="1"/>
    </xf>
    <xf numFmtId="0" fontId="22" fillId="14" borderId="0" xfId="1" applyFont="1" applyFill="1" applyAlignment="1">
      <alignment horizontal="left" vertical="center"/>
    </xf>
    <xf numFmtId="0" fontId="24" fillId="22" borderId="0" xfId="1" applyFont="1" applyFill="1" applyAlignment="1">
      <alignment horizontal="center" vertical="center" wrapText="1"/>
    </xf>
    <xf numFmtId="0" fontId="24" fillId="19" borderId="13" xfId="1" applyFont="1" applyFill="1" applyBorder="1" applyAlignment="1"/>
    <xf numFmtId="0" fontId="22" fillId="24" borderId="0" xfId="1" applyFont="1" applyFill="1" applyAlignment="1">
      <alignment horizontal="center" vertical="center" wrapText="1"/>
    </xf>
    <xf numFmtId="10" fontId="0" fillId="0" borderId="13" xfId="0" applyNumberFormat="1" applyFont="1" applyBorder="1" applyAlignment="1">
      <alignment horizontal="center" vertical="center"/>
    </xf>
    <xf numFmtId="10" fontId="0" fillId="0" borderId="13" xfId="2" applyNumberFormat="1" applyFont="1" applyBorder="1" applyAlignment="1">
      <alignment horizontal="center" vertical="center"/>
    </xf>
    <xf numFmtId="10" fontId="0" fillId="17" borderId="13" xfId="2" applyNumberFormat="1" applyFont="1" applyFill="1" applyBorder="1" applyAlignment="1">
      <alignment horizontal="center" vertical="center"/>
    </xf>
    <xf numFmtId="0" fontId="15" fillId="11" borderId="13" xfId="0" applyFont="1" applyFill="1" applyBorder="1" applyAlignment="1">
      <alignment wrapText="1"/>
    </xf>
    <xf numFmtId="0" fontId="15" fillId="11" borderId="13" xfId="0" applyFont="1" applyFill="1" applyBorder="1" applyAlignment="1"/>
    <xf numFmtId="0" fontId="15" fillId="11" borderId="15" xfId="0" applyFont="1" applyFill="1" applyBorder="1" applyAlignment="1">
      <alignment wrapText="1"/>
    </xf>
    <xf numFmtId="0" fontId="18" fillId="23" borderId="13" xfId="0" applyFont="1" applyFill="1" applyBorder="1" applyAlignment="1"/>
    <xf numFmtId="0" fontId="18" fillId="23" borderId="13" xfId="0" applyFont="1" applyFill="1" applyBorder="1" applyAlignment="1">
      <alignment wrapText="1"/>
    </xf>
    <xf numFmtId="0" fontId="15" fillId="9" borderId="13" xfId="0" applyFont="1" applyFill="1" applyBorder="1" applyAlignment="1"/>
    <xf numFmtId="0" fontId="32" fillId="10" borderId="13" xfId="0" applyFont="1" applyFill="1" applyBorder="1" applyAlignment="1">
      <alignment horizontal="left" vertical="center" wrapText="1"/>
    </xf>
    <xf numFmtId="0" fontId="27" fillId="10" borderId="13" xfId="0" applyFont="1" applyFill="1" applyBorder="1" applyAlignment="1">
      <alignment horizontal="left"/>
    </xf>
    <xf numFmtId="0" fontId="15" fillId="16" borderId="13" xfId="0" applyFont="1" applyFill="1" applyBorder="1" applyAlignment="1"/>
    <xf numFmtId="0" fontId="33" fillId="14" borderId="13" xfId="0" applyFont="1" applyFill="1" applyBorder="1" applyAlignment="1"/>
    <xf numFmtId="0" fontId="33" fillId="25" borderId="13" xfId="0" applyFont="1" applyFill="1" applyBorder="1" applyAlignment="1">
      <alignment wrapText="1"/>
    </xf>
    <xf numFmtId="0" fontId="33" fillId="25" borderId="13" xfId="0" applyFont="1" applyFill="1" applyBorder="1" applyAlignment="1"/>
    <xf numFmtId="0" fontId="15" fillId="19" borderId="13" xfId="0" applyFont="1" applyFill="1" applyBorder="1" applyAlignment="1"/>
    <xf numFmtId="0" fontId="33" fillId="24" borderId="13" xfId="0" applyFont="1" applyFill="1" applyBorder="1" applyAlignment="1"/>
    <xf numFmtId="0" fontId="33" fillId="24" borderId="13" xfId="0" applyFont="1" applyFill="1" applyBorder="1" applyAlignment="1">
      <alignment wrapText="1"/>
    </xf>
    <xf numFmtId="0" fontId="0" fillId="0" borderId="0" xfId="0" applyFont="1" applyAlignment="1"/>
    <xf numFmtId="0" fontId="34" fillId="28" borderId="0" xfId="0" applyFont="1" applyFill="1" applyAlignment="1">
      <alignment vertical="center" wrapText="1"/>
    </xf>
    <xf numFmtId="0" fontId="35" fillId="28" borderId="0" xfId="0" applyFont="1" applyFill="1" applyAlignment="1"/>
    <xf numFmtId="0" fontId="23" fillId="29" borderId="0" xfId="1" applyFont="1" applyFill="1" applyAlignment="1">
      <alignment horizontal="center"/>
    </xf>
    <xf numFmtId="0" fontId="37" fillId="20" borderId="0" xfId="0" applyFont="1" applyFill="1" applyAlignment="1">
      <alignment horizontal="center"/>
    </xf>
    <xf numFmtId="0" fontId="18" fillId="16" borderId="13" xfId="0" applyFont="1" applyFill="1" applyBorder="1" applyAlignment="1"/>
    <xf numFmtId="0" fontId="27" fillId="10" borderId="28" xfId="0" applyFont="1" applyFill="1" applyBorder="1" applyAlignment="1"/>
    <xf numFmtId="0" fontId="27" fillId="10" borderId="29" xfId="0" applyFont="1" applyFill="1" applyBorder="1" applyAlignment="1"/>
    <xf numFmtId="0" fontId="19" fillId="21" borderId="29" xfId="0" applyFont="1" applyFill="1" applyBorder="1" applyAlignment="1"/>
    <xf numFmtId="0" fontId="27" fillId="30" borderId="28" xfId="0" applyFont="1" applyFill="1" applyBorder="1" applyAlignment="1"/>
    <xf numFmtId="0" fontId="27" fillId="30" borderId="29" xfId="0" applyFont="1" applyFill="1" applyBorder="1" applyAlignment="1"/>
    <xf numFmtId="0" fontId="27" fillId="14" borderId="28" xfId="0" applyFont="1" applyFill="1" applyBorder="1" applyAlignment="1"/>
    <xf numFmtId="0" fontId="27" fillId="14" borderId="29" xfId="0" applyFont="1" applyFill="1" applyBorder="1" applyAlignment="1"/>
    <xf numFmtId="0" fontId="18" fillId="16" borderId="15" xfId="0" applyFont="1" applyFill="1" applyBorder="1" applyAlignment="1"/>
    <xf numFmtId="0" fontId="18" fillId="15" borderId="28" xfId="0" applyFont="1" applyFill="1" applyBorder="1" applyAlignment="1"/>
    <xf numFmtId="0" fontId="18" fillId="15" borderId="29" xfId="0" applyFont="1" applyFill="1" applyBorder="1" applyAlignment="1"/>
    <xf numFmtId="0" fontId="18" fillId="15" borderId="32" xfId="0" applyFont="1" applyFill="1" applyBorder="1" applyAlignment="1"/>
    <xf numFmtId="0" fontId="18" fillId="16" borderId="14" xfId="0" applyFont="1" applyFill="1" applyBorder="1" applyAlignment="1"/>
    <xf numFmtId="0" fontId="27" fillId="26" borderId="29" xfId="0" applyFont="1" applyFill="1" applyBorder="1" applyAlignment="1"/>
    <xf numFmtId="0" fontId="27" fillId="26" borderId="64" xfId="0" applyFont="1" applyFill="1" applyBorder="1" applyAlignment="1"/>
    <xf numFmtId="0" fontId="18" fillId="19" borderId="28" xfId="0" applyFont="1" applyFill="1" applyBorder="1" applyAlignment="1"/>
    <xf numFmtId="0" fontId="18" fillId="19" borderId="29" xfId="0" applyFont="1" applyFill="1" applyBorder="1" applyAlignment="1"/>
    <xf numFmtId="0" fontId="18" fillId="19" borderId="64" xfId="0" applyFont="1" applyFill="1" applyBorder="1" applyAlignment="1"/>
    <xf numFmtId="0" fontId="27" fillId="24" borderId="28" xfId="0" applyFont="1" applyFill="1" applyBorder="1" applyAlignment="1"/>
    <xf numFmtId="0" fontId="27" fillId="24" borderId="29" xfId="0" applyFont="1" applyFill="1" applyBorder="1" applyAlignment="1"/>
    <xf numFmtId="0" fontId="0" fillId="0" borderId="0" xfId="0" applyFont="1" applyAlignment="1"/>
    <xf numFmtId="166" fontId="5" fillId="0" borderId="13" xfId="0" applyNumberFormat="1" applyFont="1" applyBorder="1" applyAlignment="1">
      <alignment horizontal="center" vertical="center" wrapText="1"/>
    </xf>
    <xf numFmtId="0" fontId="19" fillId="21" borderId="64" xfId="0" applyFont="1" applyFill="1" applyBorder="1" applyAlignment="1"/>
    <xf numFmtId="0" fontId="27" fillId="10" borderId="64" xfId="0" applyFont="1" applyFill="1" applyBorder="1" applyAlignment="1"/>
    <xf numFmtId="0" fontId="19" fillId="21" borderId="28" xfId="0" applyFont="1" applyFill="1" applyBorder="1" applyAlignment="1"/>
    <xf numFmtId="0" fontId="27" fillId="14" borderId="64" xfId="0" applyFont="1" applyFill="1" applyBorder="1" applyAlignment="1"/>
    <xf numFmtId="0" fontId="27" fillId="26" borderId="65" xfId="0" applyFont="1" applyFill="1" applyBorder="1" applyAlignment="1"/>
    <xf numFmtId="0" fontId="27" fillId="24" borderId="32" xfId="0" applyFont="1" applyFill="1" applyBorder="1" applyAlignment="1">
      <alignment wrapText="1"/>
    </xf>
    <xf numFmtId="9" fontId="5" fillId="0" borderId="3" xfId="0" applyNumberFormat="1" applyFont="1" applyBorder="1" applyAlignment="1">
      <alignment horizontal="center" vertical="center" wrapText="1"/>
    </xf>
    <xf numFmtId="0" fontId="7" fillId="0" borderId="0" xfId="0" applyFont="1" applyBorder="1" applyAlignment="1"/>
    <xf numFmtId="0" fontId="5" fillId="0" borderId="69" xfId="0" applyFont="1" applyBorder="1" applyAlignment="1">
      <alignment horizontal="center" vertical="top" wrapText="1"/>
    </xf>
    <xf numFmtId="0" fontId="5" fillId="0" borderId="70" xfId="0" applyFont="1" applyBorder="1" applyAlignment="1">
      <alignment horizontal="center" vertical="top" wrapText="1"/>
    </xf>
    <xf numFmtId="0" fontId="5" fillId="0" borderId="71" xfId="0" applyFont="1" applyBorder="1" applyAlignment="1">
      <alignment horizontal="center" vertical="top" wrapText="1"/>
    </xf>
    <xf numFmtId="0" fontId="20" fillId="0" borderId="72" xfId="0" applyFont="1" applyBorder="1" applyAlignment="1">
      <alignment horizontal="center" vertical="center" wrapText="1"/>
    </xf>
    <xf numFmtId="0" fontId="20" fillId="0" borderId="73" xfId="0" applyFont="1" applyBorder="1" applyAlignment="1">
      <alignment horizontal="center" vertical="center" wrapText="1"/>
    </xf>
    <xf numFmtId="0" fontId="0" fillId="0" borderId="74" xfId="0" applyFont="1" applyBorder="1" applyAlignment="1">
      <alignment vertical="center" wrapText="1"/>
    </xf>
    <xf numFmtId="0" fontId="12" fillId="0" borderId="74" xfId="0" applyFont="1" applyBorder="1" applyAlignment="1">
      <alignment vertical="center" wrapText="1"/>
    </xf>
    <xf numFmtId="9" fontId="5" fillId="0" borderId="54" xfId="0" applyNumberFormat="1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top" wrapText="1"/>
    </xf>
    <xf numFmtId="0" fontId="5" fillId="0" borderId="78" xfId="0" applyFont="1" applyBorder="1" applyAlignment="1">
      <alignment horizontal="center" vertical="top" wrapText="1"/>
    </xf>
    <xf numFmtId="0" fontId="9" fillId="0" borderId="36" xfId="0" applyFont="1" applyBorder="1" applyAlignment="1">
      <alignment horizontal="center" vertical="center" wrapText="1"/>
    </xf>
    <xf numFmtId="0" fontId="15" fillId="3" borderId="31" xfId="0" applyFont="1" applyFill="1" applyBorder="1" applyAlignment="1">
      <alignment vertical="center" wrapText="1"/>
    </xf>
    <xf numFmtId="0" fontId="0" fillId="3" borderId="31" xfId="0" applyFont="1" applyFill="1" applyBorder="1" applyAlignment="1">
      <alignment vertical="center" wrapText="1"/>
    </xf>
    <xf numFmtId="0" fontId="12" fillId="3" borderId="31" xfId="0" applyFont="1" applyFill="1" applyBorder="1" applyAlignment="1">
      <alignment vertical="center" wrapText="1"/>
    </xf>
    <xf numFmtId="0" fontId="5" fillId="0" borderId="72" xfId="0" applyFont="1" applyBorder="1" applyAlignment="1">
      <alignment horizontal="center" vertical="top"/>
    </xf>
    <xf numFmtId="0" fontId="5" fillId="0" borderId="51" xfId="0" applyFont="1" applyBorder="1" applyAlignment="1">
      <alignment horizontal="center" vertical="top"/>
    </xf>
    <xf numFmtId="0" fontId="15" fillId="0" borderId="31" xfId="0" applyFont="1" applyBorder="1" applyAlignment="1">
      <alignment vertical="center" wrapText="1"/>
    </xf>
    <xf numFmtId="0" fontId="0" fillId="0" borderId="31" xfId="0" applyFont="1" applyBorder="1" applyAlignment="1">
      <alignment vertical="center" wrapText="1"/>
    </xf>
    <xf numFmtId="0" fontId="5" fillId="0" borderId="82" xfId="0" applyFont="1" applyBorder="1" applyAlignment="1">
      <alignment horizontal="center" vertical="center" wrapText="1"/>
    </xf>
    <xf numFmtId="166" fontId="5" fillId="0" borderId="74" xfId="0" applyNumberFormat="1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top"/>
    </xf>
    <xf numFmtId="0" fontId="9" fillId="0" borderId="47" xfId="0" applyFont="1" applyBorder="1" applyAlignment="1">
      <alignment horizontal="center" vertical="center" wrapText="1"/>
    </xf>
    <xf numFmtId="0" fontId="9" fillId="0" borderId="8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166" fontId="5" fillId="0" borderId="31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9" fillId="0" borderId="37" xfId="0" applyFont="1" applyBorder="1" applyAlignment="1">
      <alignment horizontal="center" vertical="center" wrapText="1"/>
    </xf>
    <xf numFmtId="0" fontId="26" fillId="17" borderId="0" xfId="1" applyFont="1" applyFill="1" applyAlignment="1">
      <alignment horizontal="center" vertical="center"/>
    </xf>
    <xf numFmtId="0" fontId="25" fillId="17" borderId="0" xfId="1" applyFont="1" applyFill="1" applyAlignment="1">
      <alignment horizontal="center" vertical="center"/>
    </xf>
    <xf numFmtId="0" fontId="28" fillId="12" borderId="0" xfId="1" applyFont="1" applyFill="1" applyAlignment="1">
      <alignment horizontal="center" vertical="center"/>
    </xf>
    <xf numFmtId="0" fontId="38" fillId="12" borderId="0" xfId="1" applyFont="1" applyFill="1" applyAlignment="1">
      <alignment horizontal="center" vertical="center"/>
    </xf>
    <xf numFmtId="0" fontId="28" fillId="12" borderId="0" xfId="1" applyFont="1" applyFill="1" applyAlignment="1">
      <alignment horizontal="center"/>
    </xf>
    <xf numFmtId="0" fontId="22" fillId="24" borderId="13" xfId="1" applyFont="1" applyFill="1" applyBorder="1" applyAlignment="1">
      <alignment vertical="center"/>
    </xf>
    <xf numFmtId="0" fontId="22" fillId="20" borderId="13" xfId="1" applyFont="1" applyFill="1" applyBorder="1" applyAlignment="1">
      <alignment horizontal="center" vertical="center" wrapText="1"/>
    </xf>
    <xf numFmtId="0" fontId="5" fillId="17" borderId="34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top" wrapText="1"/>
    </xf>
    <xf numFmtId="0" fontId="5" fillId="3" borderId="90" xfId="0" applyFont="1" applyFill="1" applyBorder="1" applyAlignment="1">
      <alignment horizontal="center" vertical="center" wrapText="1"/>
    </xf>
    <xf numFmtId="0" fontId="38" fillId="12" borderId="0" xfId="1" applyFont="1" applyFill="1" applyAlignment="1">
      <alignment horizontal="center"/>
    </xf>
    <xf numFmtId="0" fontId="41" fillId="12" borderId="0" xfId="1" applyFont="1" applyFill="1" applyAlignment="1">
      <alignment horizontal="center" vertical="center"/>
    </xf>
    <xf numFmtId="0" fontId="39" fillId="12" borderId="0" xfId="1" applyFont="1" applyFill="1" applyAlignment="1">
      <alignment horizontal="center" vertical="center"/>
    </xf>
    <xf numFmtId="0" fontId="42" fillId="0" borderId="0" xfId="0" applyFont="1" applyAlignment="1">
      <alignment horizontal="center" vertical="center"/>
    </xf>
    <xf numFmtId="10" fontId="0" fillId="0" borderId="13" xfId="2" applyNumberFormat="1" applyFont="1" applyBorder="1" applyAlignment="1">
      <alignment horizontal="center" vertical="center"/>
    </xf>
    <xf numFmtId="0" fontId="7" fillId="17" borderId="0" xfId="0" applyFont="1" applyFill="1" applyBorder="1"/>
    <xf numFmtId="0" fontId="31" fillId="9" borderId="13" xfId="0" applyFont="1" applyFill="1" applyBorder="1" applyAlignment="1">
      <alignment horizontal="center" vertical="center" wrapText="1"/>
    </xf>
    <xf numFmtId="0" fontId="31" fillId="31" borderId="13" xfId="0" applyFont="1" applyFill="1" applyBorder="1" applyAlignment="1">
      <alignment horizontal="center" vertical="center" wrapText="1"/>
    </xf>
    <xf numFmtId="0" fontId="31" fillId="29" borderId="13" xfId="0" applyFont="1" applyFill="1" applyBorder="1" applyAlignment="1">
      <alignment horizontal="center" vertical="center" wrapText="1"/>
    </xf>
    <xf numFmtId="0" fontId="31" fillId="16" borderId="13" xfId="0" applyFont="1" applyFill="1" applyBorder="1" applyAlignment="1">
      <alignment horizontal="center" vertical="center" wrapText="1"/>
    </xf>
    <xf numFmtId="0" fontId="27" fillId="20" borderId="0" xfId="0" applyFont="1" applyFill="1" applyAlignment="1">
      <alignment horizontal="center" vertical="center" wrapText="1"/>
    </xf>
    <xf numFmtId="0" fontId="43" fillId="0" borderId="0" xfId="0" applyFont="1" applyAlignment="1">
      <alignment horizontal="center" vertical="center" readingOrder="1"/>
    </xf>
    <xf numFmtId="0" fontId="23" fillId="17" borderId="0" xfId="1" applyFont="1" applyFill="1" applyAlignment="1">
      <alignment horizontal="center"/>
    </xf>
    <xf numFmtId="0" fontId="9" fillId="15" borderId="13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0" fontId="9" fillId="22" borderId="13" xfId="0" applyFont="1" applyFill="1" applyBorder="1" applyAlignment="1">
      <alignment horizontal="center" vertical="center"/>
    </xf>
    <xf numFmtId="0" fontId="9" fillId="10" borderId="13" xfId="0" applyFont="1" applyFill="1" applyBorder="1" applyAlignment="1">
      <alignment horizontal="center" vertical="center"/>
    </xf>
    <xf numFmtId="0" fontId="9" fillId="34" borderId="13" xfId="0" applyFont="1" applyFill="1" applyBorder="1" applyAlignment="1">
      <alignment horizontal="center" vertical="center"/>
    </xf>
    <xf numFmtId="0" fontId="9" fillId="15" borderId="13" xfId="0" applyFont="1" applyFill="1" applyBorder="1" applyAlignment="1">
      <alignment horizontal="center" vertical="center"/>
    </xf>
    <xf numFmtId="0" fontId="44" fillId="3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15" fillId="0" borderId="30" xfId="0" applyFont="1" applyBorder="1" applyAlignment="1">
      <alignment vertical="center" wrapText="1"/>
    </xf>
    <xf numFmtId="0" fontId="15" fillId="0" borderId="22" xfId="0" applyFont="1" applyBorder="1" applyAlignment="1">
      <alignment horizontal="left" vertical="center" wrapText="1"/>
    </xf>
    <xf numFmtId="0" fontId="0" fillId="0" borderId="0" xfId="0" applyFont="1" applyAlignment="1"/>
    <xf numFmtId="0" fontId="27" fillId="30" borderId="65" xfId="0" applyFont="1" applyFill="1" applyBorder="1" applyAlignment="1"/>
    <xf numFmtId="0" fontId="27" fillId="10" borderId="26" xfId="0" applyFont="1" applyFill="1" applyBorder="1" applyAlignment="1"/>
    <xf numFmtId="0" fontId="27" fillId="10" borderId="22" xfId="0" applyFont="1" applyFill="1" applyBorder="1" applyAlignment="1"/>
    <xf numFmtId="0" fontId="27" fillId="10" borderId="62" xfId="0" applyFont="1" applyFill="1" applyBorder="1" applyAlignment="1"/>
    <xf numFmtId="0" fontId="19" fillId="21" borderId="26" xfId="0" applyFont="1" applyFill="1" applyBorder="1" applyAlignment="1"/>
    <xf numFmtId="0" fontId="27" fillId="14" borderId="26" xfId="0" applyFont="1" applyFill="1" applyBorder="1" applyAlignment="1"/>
    <xf numFmtId="0" fontId="27" fillId="14" borderId="22" xfId="0" applyFont="1" applyFill="1" applyBorder="1" applyAlignment="1">
      <alignment vertical="center"/>
    </xf>
    <xf numFmtId="0" fontId="27" fillId="14" borderId="22" xfId="0" applyFont="1" applyFill="1" applyBorder="1" applyAlignment="1"/>
    <xf numFmtId="0" fontId="27" fillId="14" borderId="62" xfId="0" applyFont="1" applyFill="1" applyBorder="1" applyAlignment="1"/>
    <xf numFmtId="0" fontId="18" fillId="15" borderId="26" xfId="0" applyFont="1" applyFill="1" applyBorder="1" applyAlignment="1"/>
    <xf numFmtId="0" fontId="18" fillId="15" borderId="22" xfId="0" applyFont="1" applyFill="1" applyBorder="1" applyAlignment="1">
      <alignment vertical="center"/>
    </xf>
    <xf numFmtId="0" fontId="18" fillId="15" borderId="22" xfId="0" applyFont="1" applyFill="1" applyBorder="1" applyAlignment="1"/>
    <xf numFmtId="0" fontId="18" fillId="15" borderId="30" xfId="0" applyFont="1" applyFill="1" applyBorder="1" applyAlignment="1"/>
    <xf numFmtId="0" fontId="18" fillId="16" borderId="41" xfId="0" applyFont="1" applyFill="1" applyBorder="1" applyAlignment="1"/>
    <xf numFmtId="0" fontId="18" fillId="16" borderId="62" xfId="0" applyFont="1" applyFill="1" applyBorder="1" applyAlignment="1">
      <alignment vertical="center"/>
    </xf>
    <xf numFmtId="0" fontId="18" fillId="16" borderId="22" xfId="0" applyFont="1" applyFill="1" applyBorder="1" applyAlignment="1"/>
    <xf numFmtId="0" fontId="18" fillId="16" borderId="62" xfId="0" applyFont="1" applyFill="1" applyBorder="1" applyAlignment="1"/>
    <xf numFmtId="0" fontId="27" fillId="26" borderId="41" xfId="0" applyFont="1" applyFill="1" applyBorder="1" applyAlignment="1"/>
    <xf numFmtId="0" fontId="27" fillId="26" borderId="62" xfId="0" applyFont="1" applyFill="1" applyBorder="1" applyAlignment="1">
      <alignment vertical="center"/>
    </xf>
    <xf numFmtId="0" fontId="27" fillId="26" borderId="22" xfId="0" applyFont="1" applyFill="1" applyBorder="1" applyAlignment="1"/>
    <xf numFmtId="0" fontId="18" fillId="19" borderId="26" xfId="0" applyFont="1" applyFill="1" applyBorder="1" applyAlignment="1"/>
    <xf numFmtId="0" fontId="18" fillId="19" borderId="62" xfId="0" applyFont="1" applyFill="1" applyBorder="1" applyAlignment="1">
      <alignment vertical="center"/>
    </xf>
    <xf numFmtId="0" fontId="18" fillId="19" borderId="22" xfId="0" applyFont="1" applyFill="1" applyBorder="1" applyAlignment="1"/>
    <xf numFmtId="0" fontId="18" fillId="19" borderId="62" xfId="0" applyFont="1" applyFill="1" applyBorder="1" applyAlignment="1"/>
    <xf numFmtId="0" fontId="27" fillId="24" borderId="26" xfId="0" applyFont="1" applyFill="1" applyBorder="1" applyAlignment="1"/>
    <xf numFmtId="0" fontId="27" fillId="24" borderId="22" xfId="0" applyFont="1" applyFill="1" applyBorder="1" applyAlignment="1">
      <alignment vertical="center"/>
    </xf>
    <xf numFmtId="0" fontId="27" fillId="24" borderId="22" xfId="0" applyFont="1" applyFill="1" applyBorder="1" applyAlignment="1"/>
    <xf numFmtId="0" fontId="27" fillId="24" borderId="30" xfId="0" applyFont="1" applyFill="1" applyBorder="1" applyAlignment="1">
      <alignment vertical="center"/>
    </xf>
    <xf numFmtId="0" fontId="37" fillId="20" borderId="66" xfId="0" applyFont="1" applyFill="1" applyBorder="1" applyAlignment="1">
      <alignment horizontal="center"/>
    </xf>
    <xf numFmtId="0" fontId="27" fillId="30" borderId="40" xfId="0" applyFont="1" applyFill="1" applyBorder="1" applyAlignment="1"/>
    <xf numFmtId="0" fontId="27" fillId="30" borderId="99" xfId="0" applyFont="1" applyFill="1" applyBorder="1" applyAlignment="1"/>
    <xf numFmtId="0" fontId="27" fillId="30" borderId="32" xfId="0" applyFont="1" applyFill="1" applyBorder="1" applyAlignment="1"/>
    <xf numFmtId="0" fontId="24" fillId="29" borderId="0" xfId="1" applyFont="1" applyFill="1" applyAlignment="1">
      <alignment horizontal="center"/>
    </xf>
    <xf numFmtId="0" fontId="25" fillId="29" borderId="0" xfId="1" applyFont="1" applyFill="1" applyAlignment="1">
      <alignment horizontal="center"/>
    </xf>
    <xf numFmtId="0" fontId="0" fillId="0" borderId="0" xfId="0" applyFont="1" applyAlignment="1"/>
    <xf numFmtId="0" fontId="22" fillId="10" borderId="0" xfId="1" applyFont="1" applyFill="1" applyAlignment="1">
      <alignment horizontal="center" vertical="center"/>
    </xf>
    <xf numFmtId="0" fontId="21" fillId="21" borderId="0" xfId="1" applyFill="1" applyAlignment="1">
      <alignment horizontal="center" vertical="center" wrapText="1"/>
    </xf>
    <xf numFmtId="0" fontId="22" fillId="13" borderId="0" xfId="1" applyFont="1" applyFill="1" applyAlignment="1">
      <alignment horizontal="center" vertical="center" wrapText="1"/>
    </xf>
    <xf numFmtId="0" fontId="24" fillId="15" borderId="0" xfId="1" applyFont="1" applyFill="1" applyAlignment="1">
      <alignment horizontal="center" vertical="center"/>
    </xf>
    <xf numFmtId="0" fontId="22" fillId="26" borderId="0" xfId="1" applyFont="1" applyFill="1" applyAlignment="1">
      <alignment horizontal="center" vertical="center" wrapText="1"/>
    </xf>
    <xf numFmtId="0" fontId="22" fillId="13" borderId="13" xfId="1" applyFont="1" applyFill="1" applyBorder="1" applyAlignment="1">
      <alignment horizontal="left" vertical="center"/>
    </xf>
    <xf numFmtId="0" fontId="24" fillId="15" borderId="0" xfId="1" applyFont="1" applyFill="1" applyAlignment="1">
      <alignment horizontal="left" vertical="center"/>
    </xf>
    <xf numFmtId="0" fontId="22" fillId="10" borderId="13" xfId="1" applyFont="1" applyFill="1" applyBorder="1" applyAlignment="1">
      <alignment horizontal="center" vertical="center"/>
    </xf>
    <xf numFmtId="0" fontId="0" fillId="0" borderId="0" xfId="0" applyFont="1" applyAlignment="1"/>
    <xf numFmtId="0" fontId="23" fillId="17" borderId="0" xfId="1" applyFont="1" applyFill="1" applyAlignment="1">
      <alignment horizontal="center" vertical="center"/>
    </xf>
    <xf numFmtId="0" fontId="47" fillId="4" borderId="38" xfId="0" applyFont="1" applyFill="1" applyBorder="1" applyAlignment="1">
      <alignment vertical="center" wrapText="1"/>
    </xf>
    <xf numFmtId="0" fontId="47" fillId="4" borderId="39" xfId="0" applyFont="1" applyFill="1" applyBorder="1" applyAlignment="1">
      <alignment horizontal="center" vertical="center"/>
    </xf>
    <xf numFmtId="0" fontId="47" fillId="4" borderId="40" xfId="0" applyFont="1" applyFill="1" applyBorder="1" applyAlignment="1">
      <alignment horizontal="center" vertical="center"/>
    </xf>
    <xf numFmtId="0" fontId="47" fillId="4" borderId="41" xfId="0" applyFont="1" applyFill="1" applyBorder="1" applyAlignment="1">
      <alignment vertical="center"/>
    </xf>
    <xf numFmtId="2" fontId="50" fillId="0" borderId="27" xfId="0" applyNumberFormat="1" applyFont="1" applyBorder="1" applyAlignment="1">
      <alignment horizontal="center"/>
    </xf>
    <xf numFmtId="2" fontId="50" fillId="0" borderId="28" xfId="0" applyNumberFormat="1" applyFont="1" applyBorder="1" applyAlignment="1">
      <alignment horizontal="center"/>
    </xf>
    <xf numFmtId="2" fontId="50" fillId="0" borderId="13" xfId="0" applyNumberFormat="1" applyFont="1" applyBorder="1" applyAlignment="1">
      <alignment horizontal="center"/>
    </xf>
    <xf numFmtId="2" fontId="50" fillId="0" borderId="29" xfId="0" applyNumberFormat="1" applyFont="1" applyBorder="1" applyAlignment="1">
      <alignment horizontal="center"/>
    </xf>
    <xf numFmtId="2" fontId="50" fillId="0" borderId="14" xfId="0" applyNumberFormat="1" applyFont="1" applyBorder="1" applyAlignment="1">
      <alignment horizontal="center"/>
    </xf>
    <xf numFmtId="2" fontId="50" fillId="0" borderId="64" xfId="0" applyNumberFormat="1" applyFont="1" applyBorder="1" applyAlignment="1">
      <alignment horizontal="center"/>
    </xf>
    <xf numFmtId="2" fontId="50" fillId="0" borderId="31" xfId="0" applyNumberFormat="1" applyFont="1" applyBorder="1" applyAlignment="1">
      <alignment horizontal="center"/>
    </xf>
    <xf numFmtId="0" fontId="50" fillId="0" borderId="31" xfId="0" applyFont="1" applyBorder="1" applyAlignment="1">
      <alignment horizontal="center"/>
    </xf>
    <xf numFmtId="0" fontId="50" fillId="0" borderId="32" xfId="0" applyFont="1" applyBorder="1" applyAlignment="1">
      <alignment horizontal="center"/>
    </xf>
    <xf numFmtId="0" fontId="50" fillId="0" borderId="0" xfId="0" applyFont="1" applyAlignment="1"/>
    <xf numFmtId="0" fontId="26" fillId="10" borderId="0" xfId="1" applyFont="1" applyFill="1" applyAlignment="1">
      <alignment horizontal="center"/>
    </xf>
    <xf numFmtId="0" fontId="46" fillId="21" borderId="0" xfId="1" applyFont="1" applyFill="1" applyAlignment="1">
      <alignment horizontal="center" vertical="center"/>
    </xf>
    <xf numFmtId="0" fontId="22" fillId="13" borderId="0" xfId="1" applyFont="1" applyFill="1" applyAlignment="1">
      <alignment horizontal="center" vertical="center"/>
    </xf>
    <xf numFmtId="0" fontId="28" fillId="13" borderId="0" xfId="1" applyFont="1" applyFill="1" applyAlignment="1">
      <alignment horizontal="center" vertical="center"/>
    </xf>
    <xf numFmtId="0" fontId="23" fillId="15" borderId="0" xfId="1" applyFont="1" applyFill="1" applyAlignment="1">
      <alignment horizontal="center" vertical="center"/>
    </xf>
    <xf numFmtId="0" fontId="25" fillId="22" borderId="0" xfId="1" applyFont="1" applyFill="1" applyBorder="1" applyAlignment="1">
      <alignment horizontal="center" vertical="center" wrapText="1"/>
    </xf>
    <xf numFmtId="0" fontId="24" fillId="16" borderId="0" xfId="1" applyFont="1" applyFill="1" applyAlignment="1">
      <alignment horizontal="center"/>
    </xf>
    <xf numFmtId="0" fontId="24" fillId="11" borderId="13" xfId="1" applyFont="1" applyFill="1" applyBorder="1" applyAlignment="1"/>
    <xf numFmtId="0" fontId="24" fillId="22" borderId="0" xfId="1" applyFont="1" applyFill="1"/>
    <xf numFmtId="0" fontId="19" fillId="21" borderId="22" xfId="0" applyFont="1" applyFill="1" applyBorder="1" applyAlignment="1">
      <alignment horizontal="left" vertical="center"/>
    </xf>
    <xf numFmtId="0" fontId="46" fillId="29" borderId="0" xfId="1" applyFont="1" applyFill="1" applyAlignment="1">
      <alignment horizontal="left" vertical="center"/>
    </xf>
    <xf numFmtId="0" fontId="0" fillId="0" borderId="0" xfId="0" applyFont="1" applyAlignment="1"/>
    <xf numFmtId="0" fontId="26" fillId="10" borderId="0" xfId="1" applyFont="1" applyFill="1" applyAlignment="1">
      <alignment horizontal="center" vertical="center"/>
    </xf>
    <xf numFmtId="0" fontId="46" fillId="29" borderId="0" xfId="1" applyFont="1" applyFill="1" applyBorder="1" applyAlignment="1">
      <alignment horizontal="left" vertical="center"/>
    </xf>
    <xf numFmtId="165" fontId="56" fillId="0" borderId="37" xfId="3" applyFont="1" applyBorder="1" applyAlignment="1">
      <alignment horizontal="center"/>
    </xf>
    <xf numFmtId="0" fontId="55" fillId="0" borderId="32" xfId="0" applyFont="1" applyBorder="1" applyAlignment="1">
      <alignment horizontal="center"/>
    </xf>
    <xf numFmtId="0" fontId="0" fillId="0" borderId="23" xfId="0" applyBorder="1"/>
    <xf numFmtId="0" fontId="0" fillId="0" borderId="86" xfId="0" applyBorder="1"/>
    <xf numFmtId="0" fontId="0" fillId="0" borderId="35" xfId="0" applyBorder="1"/>
    <xf numFmtId="0" fontId="0" fillId="0" borderId="28" xfId="0" applyBorder="1"/>
    <xf numFmtId="0" fontId="0" fillId="0" borderId="107" xfId="0" applyBorder="1"/>
    <xf numFmtId="0" fontId="0" fillId="0" borderId="24" xfId="0" applyBorder="1"/>
    <xf numFmtId="0" fontId="0" fillId="0" borderId="110" xfId="0" applyBorder="1"/>
    <xf numFmtId="0" fontId="0" fillId="0" borderId="36" xfId="0" applyBorder="1"/>
    <xf numFmtId="0" fontId="0" fillId="0" borderId="29" xfId="0" applyBorder="1"/>
    <xf numFmtId="0" fontId="0" fillId="0" borderId="111" xfId="0" applyBorder="1"/>
    <xf numFmtId="0" fontId="0" fillId="0" borderId="29" xfId="0" applyBorder="1" applyAlignment="1">
      <alignment horizontal="center"/>
    </xf>
    <xf numFmtId="0" fontId="0" fillId="0" borderId="25" xfId="0" applyBorder="1"/>
    <xf numFmtId="0" fontId="0" fillId="0" borderId="112" xfId="0" applyBorder="1"/>
    <xf numFmtId="0" fontId="0" fillId="0" borderId="37" xfId="0" applyBorder="1"/>
    <xf numFmtId="0" fontId="0" fillId="0" borderId="32" xfId="0" applyBorder="1"/>
    <xf numFmtId="0" fontId="0" fillId="0" borderId="109" xfId="0" applyBorder="1"/>
    <xf numFmtId="165" fontId="58" fillId="0" borderId="37" xfId="3" applyFont="1" applyBorder="1" applyAlignment="1">
      <alignment horizontal="center" vertical="center" wrapText="1"/>
    </xf>
    <xf numFmtId="0" fontId="57" fillId="0" borderId="100" xfId="0" applyFont="1" applyBorder="1" applyAlignment="1">
      <alignment horizontal="center" wrapText="1"/>
    </xf>
    <xf numFmtId="0" fontId="57" fillId="0" borderId="23" xfId="0" applyFont="1" applyBorder="1" applyAlignment="1">
      <alignment horizontal="center" vertical="center" wrapText="1"/>
    </xf>
    <xf numFmtId="0" fontId="58" fillId="17" borderId="23" xfId="0" applyFont="1" applyFill="1" applyBorder="1" applyAlignment="1">
      <alignment horizontal="center" vertical="center" wrapText="1"/>
    </xf>
    <xf numFmtId="165" fontId="59" fillId="17" borderId="35" xfId="3" applyFont="1" applyFill="1" applyBorder="1" applyAlignment="1">
      <alignment vertical="center" wrapText="1"/>
    </xf>
    <xf numFmtId="0" fontId="57" fillId="0" borderId="96" xfId="0" applyFont="1" applyBorder="1" applyAlignment="1">
      <alignment horizontal="center" vertical="center" wrapText="1"/>
    </xf>
    <xf numFmtId="0" fontId="57" fillId="0" borderId="25" xfId="0" applyFont="1" applyBorder="1" applyAlignment="1">
      <alignment horizontal="center" vertical="center" wrapText="1"/>
    </xf>
    <xf numFmtId="165" fontId="60" fillId="0" borderId="37" xfId="3" applyFont="1" applyBorder="1" applyAlignment="1">
      <alignment vertical="center" wrapText="1"/>
    </xf>
    <xf numFmtId="0" fontId="60" fillId="0" borderId="23" xfId="0" applyFont="1" applyBorder="1" applyAlignment="1">
      <alignment horizontal="center" vertical="center" wrapText="1"/>
    </xf>
    <xf numFmtId="0" fontId="57" fillId="0" borderId="113" xfId="0" applyFont="1" applyBorder="1" applyAlignment="1">
      <alignment horizontal="center" vertical="center" wrapText="1"/>
    </xf>
    <xf numFmtId="0" fontId="57" fillId="0" borderId="42" xfId="0" applyFont="1" applyBorder="1" applyAlignment="1">
      <alignment horizontal="center" vertical="center" wrapText="1"/>
    </xf>
    <xf numFmtId="165" fontId="60" fillId="0" borderId="103" xfId="3" applyFont="1" applyBorder="1" applyAlignment="1">
      <alignment vertical="center" wrapText="1"/>
    </xf>
    <xf numFmtId="0" fontId="57" fillId="0" borderId="114" xfId="0" applyFont="1" applyBorder="1" applyAlignment="1">
      <alignment horizontal="center" vertical="center" wrapText="1"/>
    </xf>
    <xf numFmtId="0" fontId="60" fillId="0" borderId="113" xfId="0" applyFont="1" applyBorder="1" applyAlignment="1">
      <alignment horizontal="center" vertical="center" wrapText="1"/>
    </xf>
    <xf numFmtId="0" fontId="57" fillId="0" borderId="18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 vertical="center" wrapText="1"/>
    </xf>
    <xf numFmtId="165" fontId="57" fillId="0" borderId="103" xfId="3" applyFont="1" applyBorder="1" applyAlignment="1">
      <alignment vertical="center" wrapText="1"/>
    </xf>
    <xf numFmtId="0" fontId="62" fillId="0" borderId="18" xfId="0" applyFont="1" applyBorder="1" applyAlignment="1">
      <alignment vertical="center" wrapText="1"/>
    </xf>
    <xf numFmtId="0" fontId="57" fillId="0" borderId="95" xfId="0" applyFont="1" applyBorder="1" applyAlignment="1">
      <alignment horizontal="center" vertical="center" wrapText="1"/>
    </xf>
    <xf numFmtId="0" fontId="62" fillId="0" borderId="98" xfId="0" applyFont="1" applyBorder="1" applyAlignment="1">
      <alignment vertical="center" wrapText="1"/>
    </xf>
    <xf numFmtId="0" fontId="62" fillId="0" borderId="26" xfId="0" applyFont="1" applyBorder="1" applyAlignment="1">
      <alignment horizontal="justify" vertical="center" wrapText="1"/>
    </xf>
    <xf numFmtId="0" fontId="57" fillId="0" borderId="27" xfId="0" applyFont="1" applyBorder="1" applyAlignment="1">
      <alignment horizontal="center" vertical="center" wrapText="1"/>
    </xf>
    <xf numFmtId="0" fontId="62" fillId="0" borderId="30" xfId="0" applyFont="1" applyBorder="1" applyAlignment="1">
      <alignment horizontal="justify" vertical="center" wrapText="1"/>
    </xf>
    <xf numFmtId="0" fontId="57" fillId="0" borderId="31" xfId="0" applyFont="1" applyBorder="1" applyAlignment="1">
      <alignment horizontal="center" vertical="center" wrapText="1"/>
    </xf>
    <xf numFmtId="0" fontId="57" fillId="0" borderId="16" xfId="0" applyFont="1" applyBorder="1" applyAlignment="1">
      <alignment wrapText="1"/>
    </xf>
    <xf numFmtId="0" fontId="57" fillId="0" borderId="17" xfId="0" applyFont="1" applyBorder="1" applyAlignment="1">
      <alignment wrapText="1"/>
    </xf>
    <xf numFmtId="0" fontId="60" fillId="20" borderId="17" xfId="0" applyFont="1" applyFill="1" applyBorder="1" applyAlignment="1">
      <alignment wrapText="1"/>
    </xf>
    <xf numFmtId="165" fontId="57" fillId="0" borderId="17" xfId="3" applyFont="1" applyBorder="1" applyAlignment="1">
      <alignment vertical="center" wrapText="1"/>
    </xf>
    <xf numFmtId="0" fontId="60" fillId="20" borderId="18" xfId="0" applyFont="1" applyFill="1" applyBorder="1" applyAlignment="1">
      <alignment wrapText="1"/>
    </xf>
    <xf numFmtId="0" fontId="59" fillId="17" borderId="87" xfId="0" applyFont="1" applyFill="1" applyBorder="1" applyAlignment="1">
      <alignment vertical="center" wrapText="1"/>
    </xf>
    <xf numFmtId="0" fontId="60" fillId="0" borderId="108" xfId="0" applyFont="1" applyBorder="1" applyAlignment="1">
      <alignment vertical="center" wrapText="1"/>
    </xf>
    <xf numFmtId="0" fontId="60" fillId="0" borderId="87" xfId="0" applyFont="1" applyBorder="1" applyAlignment="1">
      <alignment vertical="center" wrapText="1"/>
    </xf>
    <xf numFmtId="0" fontId="60" fillId="0" borderId="16" xfId="0" applyFont="1" applyBorder="1" applyAlignment="1">
      <alignment vertical="center" wrapText="1"/>
    </xf>
    <xf numFmtId="0" fontId="60" fillId="20" borderId="17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22" fillId="35" borderId="0" xfId="1" applyFont="1" applyFill="1" applyAlignment="1">
      <alignment horizontal="center"/>
    </xf>
    <xf numFmtId="0" fontId="22" fillId="12" borderId="0" xfId="1" applyFont="1" applyFill="1" applyAlignment="1">
      <alignment horizontal="center"/>
    </xf>
    <xf numFmtId="0" fontId="36" fillId="0" borderId="0" xfId="1" applyFont="1" applyAlignment="1">
      <alignment horizontal="center" vertical="center"/>
    </xf>
    <xf numFmtId="0" fontId="22" fillId="10" borderId="0" xfId="1" applyFont="1" applyFill="1" applyAlignment="1">
      <alignment horizontal="center" vertical="center" wrapText="1"/>
    </xf>
    <xf numFmtId="0" fontId="28" fillId="10" borderId="0" xfId="1" applyFont="1" applyFill="1" applyAlignment="1">
      <alignment horizontal="center" vertical="center" wrapText="1"/>
    </xf>
    <xf numFmtId="0" fontId="47" fillId="4" borderId="15" xfId="0" applyFont="1" applyFill="1" applyBorder="1" applyAlignment="1">
      <alignment horizontal="center" vertical="center"/>
    </xf>
    <xf numFmtId="0" fontId="52" fillId="13" borderId="0" xfId="1" applyFont="1" applyFill="1" applyAlignment="1">
      <alignment horizontal="center" vertical="center" wrapText="1"/>
    </xf>
    <xf numFmtId="0" fontId="52" fillId="14" borderId="0" xfId="1" applyFont="1" applyFill="1" applyAlignment="1">
      <alignment horizontal="center" vertical="center" wrapText="1"/>
    </xf>
    <xf numFmtId="0" fontId="23" fillId="22" borderId="0" xfId="1" applyFont="1" applyFill="1" applyAlignment="1">
      <alignment horizontal="center" vertical="center" wrapText="1"/>
    </xf>
    <xf numFmtId="0" fontId="52" fillId="26" borderId="0" xfId="1" applyFont="1" applyFill="1" applyAlignment="1">
      <alignment horizontal="center" vertical="center" wrapText="1"/>
    </xf>
    <xf numFmtId="0" fontId="21" fillId="19" borderId="0" xfId="1" applyFill="1" applyAlignment="1">
      <alignment horizontal="center" vertical="center"/>
    </xf>
    <xf numFmtId="0" fontId="23" fillId="19" borderId="0" xfId="1" applyFont="1" applyFill="1" applyAlignment="1">
      <alignment horizontal="center" vertical="center"/>
    </xf>
    <xf numFmtId="0" fontId="52" fillId="24" borderId="0" xfId="1" applyFont="1" applyFill="1" applyAlignment="1">
      <alignment horizontal="center" vertical="center" wrapText="1"/>
    </xf>
    <xf numFmtId="0" fontId="22" fillId="0" borderId="0" xfId="1" applyFont="1" applyFill="1" applyAlignment="1"/>
    <xf numFmtId="0" fontId="26" fillId="0" borderId="0" xfId="1" applyFont="1" applyFill="1" applyAlignment="1">
      <alignment vertical="center"/>
    </xf>
    <xf numFmtId="0" fontId="46" fillId="12" borderId="0" xfId="1" applyFont="1" applyFill="1" applyAlignment="1">
      <alignment horizontal="center" vertical="center" wrapText="1"/>
    </xf>
    <xf numFmtId="0" fontId="22" fillId="10" borderId="13" xfId="1" applyFont="1" applyFill="1" applyBorder="1" applyAlignment="1"/>
    <xf numFmtId="0" fontId="22" fillId="26" borderId="13" xfId="1" applyFont="1" applyFill="1" applyBorder="1" applyAlignment="1"/>
    <xf numFmtId="0" fontId="26" fillId="14" borderId="0" xfId="1" applyFont="1" applyFill="1" applyAlignment="1">
      <alignment horizontal="center" vertical="center" wrapText="1"/>
    </xf>
    <xf numFmtId="0" fontId="28" fillId="0" borderId="0" xfId="1" applyFont="1" applyFill="1" applyAlignment="1">
      <alignment vertical="center"/>
    </xf>
    <xf numFmtId="0" fontId="22" fillId="0" borderId="0" xfId="1" applyFont="1" applyFill="1" applyAlignment="1">
      <alignment vertical="center"/>
    </xf>
    <xf numFmtId="0" fontId="25" fillId="0" borderId="0" xfId="1" applyFont="1" applyFill="1" applyAlignment="1">
      <alignment vertical="center"/>
    </xf>
    <xf numFmtId="0" fontId="24" fillId="15" borderId="0" xfId="1" applyFont="1" applyFill="1" applyAlignment="1">
      <alignment horizontal="center" vertical="center" wrapText="1"/>
    </xf>
    <xf numFmtId="0" fontId="0" fillId="0" borderId="0" xfId="0"/>
    <xf numFmtId="0" fontId="21" fillId="0" borderId="0" xfId="1" applyAlignment="1">
      <alignment wrapText="1"/>
    </xf>
    <xf numFmtId="0" fontId="24" fillId="15" borderId="0" xfId="1" applyFont="1" applyFill="1" applyAlignment="1">
      <alignment horizontal="center" wrapText="1"/>
    </xf>
    <xf numFmtId="0" fontId="25" fillId="22" borderId="0" xfId="1" applyFont="1" applyFill="1" applyAlignment="1">
      <alignment horizontal="center" vertical="center"/>
    </xf>
    <xf numFmtId="166" fontId="11" fillId="17" borderId="0" xfId="0" applyNumberFormat="1" applyFont="1" applyFill="1" applyBorder="1" applyAlignment="1">
      <alignment vertical="center"/>
    </xf>
    <xf numFmtId="0" fontId="7" fillId="17" borderId="0" xfId="0" applyFont="1" applyFill="1" applyBorder="1" applyAlignment="1"/>
    <xf numFmtId="0" fontId="22" fillId="18" borderId="0" xfId="1" applyFont="1" applyFill="1" applyAlignment="1">
      <alignment horizontal="center" vertical="center"/>
    </xf>
    <xf numFmtId="0" fontId="4" fillId="3" borderId="31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66" fillId="0" borderId="0" xfId="1" applyFont="1" applyAlignment="1">
      <alignment horizontal="center" vertical="center"/>
    </xf>
    <xf numFmtId="167" fontId="67" fillId="0" borderId="13" xfId="0" applyNumberFormat="1" applyFont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0" fontId="47" fillId="0" borderId="86" xfId="0" applyFont="1" applyBorder="1" applyAlignment="1"/>
    <xf numFmtId="0" fontId="47" fillId="0" borderId="110" xfId="0" applyFont="1" applyBorder="1" applyAlignment="1"/>
    <xf numFmtId="0" fontId="47" fillId="0" borderId="116" xfId="0" applyFont="1" applyBorder="1" applyAlignment="1"/>
    <xf numFmtId="37" fontId="69" fillId="17" borderId="13" xfId="4" applyNumberFormat="1" applyFont="1" applyFill="1" applyBorder="1" applyAlignment="1">
      <alignment vertical="center"/>
    </xf>
    <xf numFmtId="0" fontId="47" fillId="0" borderId="112" xfId="0" applyFont="1" applyBorder="1" applyAlignment="1"/>
    <xf numFmtId="0" fontId="47" fillId="0" borderId="26" xfId="0" applyFont="1" applyBorder="1" applyAlignment="1"/>
    <xf numFmtId="0" fontId="47" fillId="0" borderId="22" xfId="0" applyFont="1" applyBorder="1" applyAlignment="1"/>
    <xf numFmtId="0" fontId="47" fillId="0" borderId="62" xfId="0" applyFont="1" applyBorder="1" applyAlignment="1"/>
    <xf numFmtId="0" fontId="47" fillId="0" borderId="30" xfId="0" applyFont="1" applyBorder="1" applyAlignment="1"/>
    <xf numFmtId="37" fontId="13" fillId="0" borderId="13" xfId="4" applyNumberFormat="1" applyFont="1" applyBorder="1"/>
    <xf numFmtId="0" fontId="6" fillId="0" borderId="13" xfId="0" applyFont="1" applyBorder="1" applyAlignment="1"/>
    <xf numFmtId="0" fontId="0" fillId="0" borderId="0" xfId="0" applyFont="1" applyAlignment="1"/>
    <xf numFmtId="166" fontId="5" fillId="0" borderId="13" xfId="0" applyNumberFormat="1" applyFont="1" applyBorder="1" applyAlignment="1">
      <alignment horizontal="center" vertical="center" wrapText="1"/>
    </xf>
    <xf numFmtId="167" fontId="5" fillId="0" borderId="74" xfId="0" applyNumberFormat="1" applyFont="1" applyBorder="1" applyAlignment="1">
      <alignment horizontal="center" vertical="center" wrapText="1"/>
    </xf>
    <xf numFmtId="167" fontId="5" fillId="0" borderId="13" xfId="0" applyNumberFormat="1" applyFont="1" applyBorder="1" applyAlignment="1">
      <alignment horizontal="center" vertical="center" wrapText="1"/>
    </xf>
    <xf numFmtId="166" fontId="0" fillId="0" borderId="13" xfId="2" applyNumberFormat="1" applyFont="1" applyBorder="1" applyAlignment="1">
      <alignment horizontal="center"/>
    </xf>
    <xf numFmtId="0" fontId="0" fillId="0" borderId="0" xfId="0" applyFont="1" applyAlignment="1"/>
    <xf numFmtId="0" fontId="20" fillId="15" borderId="13" xfId="0" applyFont="1" applyFill="1" applyBorder="1" applyAlignment="1">
      <alignment horizontal="center" vertical="center" wrapText="1"/>
    </xf>
    <xf numFmtId="9" fontId="5" fillId="0" borderId="13" xfId="0" applyNumberFormat="1" applyFont="1" applyBorder="1" applyAlignment="1">
      <alignment horizontal="center" vertical="center" wrapText="1"/>
    </xf>
    <xf numFmtId="0" fontId="0" fillId="0" borderId="13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0" fillId="32" borderId="13" xfId="0" applyFont="1" applyFill="1" applyBorder="1" applyAlignment="1">
      <alignment horizontal="center" vertical="center" wrapText="1"/>
    </xf>
    <xf numFmtId="0" fontId="20" fillId="22" borderId="13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10" fontId="77" fillId="0" borderId="13" xfId="0" applyNumberFormat="1" applyFont="1" applyBorder="1" applyAlignment="1">
      <alignment horizontal="center" vertical="center"/>
    </xf>
    <xf numFmtId="10" fontId="77" fillId="0" borderId="13" xfId="2" applyNumberFormat="1" applyFont="1" applyBorder="1" applyAlignment="1">
      <alignment horizontal="center"/>
    </xf>
    <xf numFmtId="10" fontId="77" fillId="0" borderId="13" xfId="2" applyNumberFormat="1" applyFont="1" applyBorder="1" applyAlignment="1">
      <alignment horizontal="center" vertical="center"/>
    </xf>
    <xf numFmtId="0" fontId="78" fillId="10" borderId="13" xfId="1" applyFont="1" applyFill="1" applyBorder="1" applyAlignment="1">
      <alignment horizontal="center" vertical="center"/>
    </xf>
    <xf numFmtId="0" fontId="79" fillId="21" borderId="13" xfId="1" applyFont="1" applyFill="1" applyBorder="1" applyAlignment="1">
      <alignment horizontal="center" vertical="center" wrapText="1"/>
    </xf>
    <xf numFmtId="0" fontId="75" fillId="13" borderId="13" xfId="1" applyFont="1" applyFill="1" applyBorder="1" applyAlignment="1">
      <alignment horizontal="center" vertical="center" wrapText="1"/>
    </xf>
    <xf numFmtId="0" fontId="75" fillId="14" borderId="13" xfId="1" applyFont="1" applyFill="1" applyBorder="1" applyAlignment="1">
      <alignment horizontal="center" vertical="center" wrapText="1"/>
    </xf>
    <xf numFmtId="0" fontId="80" fillId="15" borderId="13" xfId="1" applyFont="1" applyFill="1" applyBorder="1" applyAlignment="1">
      <alignment horizontal="center" vertical="center"/>
    </xf>
    <xf numFmtId="0" fontId="79" fillId="22" borderId="13" xfId="1" applyFont="1" applyFill="1" applyBorder="1" applyAlignment="1">
      <alignment horizontal="center" vertical="center" wrapText="1"/>
    </xf>
    <xf numFmtId="0" fontId="75" fillId="26" borderId="13" xfId="1" applyFont="1" applyFill="1" applyBorder="1" applyAlignment="1">
      <alignment horizontal="center" vertical="center" wrapText="1"/>
    </xf>
    <xf numFmtId="0" fontId="79" fillId="19" borderId="13" xfId="1" applyFont="1" applyFill="1" applyBorder="1" applyAlignment="1">
      <alignment horizontal="center" vertical="center"/>
    </xf>
    <xf numFmtId="0" fontId="75" fillId="24" borderId="13" xfId="1" applyFont="1" applyFill="1" applyBorder="1" applyAlignment="1">
      <alignment horizontal="center" vertical="center" wrapText="1"/>
    </xf>
    <xf numFmtId="0" fontId="82" fillId="36" borderId="34" xfId="0" applyFont="1" applyFill="1" applyBorder="1" applyAlignment="1"/>
    <xf numFmtId="0" fontId="82" fillId="36" borderId="22" xfId="0" applyFont="1" applyFill="1" applyBorder="1" applyAlignment="1">
      <alignment horizontal="center" vertical="top"/>
    </xf>
    <xf numFmtId="10" fontId="82" fillId="34" borderId="13" xfId="0" applyNumberFormat="1" applyFont="1" applyFill="1" applyBorder="1" applyAlignment="1">
      <alignment horizontal="center" vertical="center"/>
    </xf>
    <xf numFmtId="10" fontId="82" fillId="11" borderId="13" xfId="0" applyNumberFormat="1" applyFont="1" applyFill="1" applyBorder="1" applyAlignment="1">
      <alignment horizontal="center" vertical="center"/>
    </xf>
    <xf numFmtId="10" fontId="82" fillId="19" borderId="13" xfId="0" applyNumberFormat="1" applyFont="1" applyFill="1" applyBorder="1" applyAlignment="1">
      <alignment horizontal="center" vertical="center"/>
    </xf>
    <xf numFmtId="10" fontId="83" fillId="37" borderId="13" xfId="0" applyNumberFormat="1" applyFont="1" applyFill="1" applyBorder="1" applyAlignment="1">
      <alignment horizontal="center" vertical="center"/>
    </xf>
    <xf numFmtId="10" fontId="76" fillId="9" borderId="13" xfId="0" applyNumberFormat="1" applyFont="1" applyFill="1" applyBorder="1" applyAlignment="1">
      <alignment horizontal="center" vertical="center" wrapText="1"/>
    </xf>
    <xf numFmtId="10" fontId="76" fillId="29" borderId="13" xfId="0" applyNumberFormat="1" applyFont="1" applyFill="1" applyBorder="1" applyAlignment="1">
      <alignment horizontal="center" vertical="center" wrapText="1"/>
    </xf>
    <xf numFmtId="10" fontId="76" fillId="31" borderId="13" xfId="0" applyNumberFormat="1" applyFont="1" applyFill="1" applyBorder="1" applyAlignment="1">
      <alignment horizontal="center" vertical="center" wrapText="1"/>
    </xf>
    <xf numFmtId="10" fontId="76" fillId="16" borderId="13" xfId="0" applyNumberFormat="1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85" fillId="0" borderId="0" xfId="0" applyFont="1" applyAlignment="1"/>
    <xf numFmtId="0" fontId="85" fillId="0" borderId="35" xfId="0" applyFont="1" applyBorder="1" applyAlignment="1"/>
    <xf numFmtId="0" fontId="85" fillId="0" borderId="27" xfId="0" applyFont="1" applyBorder="1" applyAlignment="1"/>
    <xf numFmtId="0" fontId="85" fillId="0" borderId="28" xfId="0" applyFont="1" applyBorder="1" applyAlignment="1"/>
    <xf numFmtId="0" fontId="87" fillId="35" borderId="0" xfId="1" applyFont="1" applyFill="1" applyAlignment="1">
      <alignment horizontal="center"/>
    </xf>
    <xf numFmtId="0" fontId="85" fillId="0" borderId="36" xfId="0" applyFont="1" applyBorder="1" applyAlignment="1"/>
    <xf numFmtId="0" fontId="85" fillId="0" borderId="13" xfId="0" applyFont="1" applyBorder="1" applyAlignment="1"/>
    <xf numFmtId="0" fontId="85" fillId="0" borderId="29" xfId="0" applyFont="1" applyBorder="1" applyAlignment="1"/>
    <xf numFmtId="0" fontId="88" fillId="0" borderId="112" xfId="0" applyFont="1" applyBorder="1" applyAlignment="1">
      <alignment vertical="center" wrapText="1"/>
    </xf>
    <xf numFmtId="0" fontId="86" fillId="0" borderId="25" xfId="0" applyFont="1" applyBorder="1" applyAlignment="1">
      <alignment horizontal="center" vertical="center" wrapText="1"/>
    </xf>
    <xf numFmtId="0" fontId="86" fillId="0" borderId="112" xfId="0" applyFont="1" applyBorder="1" applyAlignment="1">
      <alignment horizontal="center" vertical="center" wrapText="1"/>
    </xf>
    <xf numFmtId="0" fontId="89" fillId="0" borderId="113" xfId="0" applyFont="1" applyBorder="1" applyAlignment="1">
      <alignment vertical="center" wrapText="1"/>
    </xf>
    <xf numFmtId="0" fontId="86" fillId="0" borderId="95" xfId="0" applyFont="1" applyBorder="1" applyAlignment="1">
      <alignment horizontal="center" vertical="center" wrapText="1"/>
    </xf>
    <xf numFmtId="0" fontId="86" fillId="0" borderId="115" xfId="0" applyFont="1" applyBorder="1" applyAlignment="1">
      <alignment horizontal="center" vertical="center" wrapText="1"/>
    </xf>
    <xf numFmtId="0" fontId="89" fillId="0" borderId="67" xfId="0" applyFont="1" applyBorder="1" applyAlignment="1">
      <alignment vertical="center" wrapText="1"/>
    </xf>
    <xf numFmtId="0" fontId="86" fillId="0" borderId="96" xfId="0" applyFont="1" applyBorder="1" applyAlignment="1">
      <alignment horizontal="center" vertical="center" wrapText="1"/>
    </xf>
    <xf numFmtId="0" fontId="86" fillId="0" borderId="116" xfId="0" applyFont="1" applyBorder="1" applyAlignment="1">
      <alignment horizontal="center" vertical="center" wrapText="1"/>
    </xf>
    <xf numFmtId="0" fontId="89" fillId="0" borderId="31" xfId="0" applyFont="1" applyBorder="1" applyAlignment="1">
      <alignment horizontal="justify" vertical="center" wrapText="1"/>
    </xf>
    <xf numFmtId="0" fontId="86" fillId="0" borderId="31" xfId="0" applyFont="1" applyBorder="1" applyAlignment="1">
      <alignment horizontal="center" vertical="center" wrapText="1"/>
    </xf>
    <xf numFmtId="0" fontId="90" fillId="17" borderId="86" xfId="0" applyFont="1" applyFill="1" applyBorder="1" applyAlignment="1">
      <alignment vertical="center" wrapText="1"/>
    </xf>
    <xf numFmtId="0" fontId="91" fillId="17" borderId="23" xfId="0" applyFont="1" applyFill="1" applyBorder="1" applyAlignment="1">
      <alignment horizontal="center" vertical="center" wrapText="1"/>
    </xf>
    <xf numFmtId="0" fontId="91" fillId="17" borderId="86" xfId="0" applyFont="1" applyFill="1" applyBorder="1" applyAlignment="1">
      <alignment horizontal="center" vertical="center" wrapText="1"/>
    </xf>
    <xf numFmtId="0" fontId="88" fillId="0" borderId="86" xfId="0" applyFont="1" applyBorder="1" applyAlignment="1">
      <alignment vertical="center" wrapText="1"/>
    </xf>
    <xf numFmtId="0" fontId="88" fillId="0" borderId="23" xfId="0" applyFont="1" applyBorder="1" applyAlignment="1">
      <alignment horizontal="center" vertical="center" wrapText="1"/>
    </xf>
    <xf numFmtId="0" fontId="88" fillId="0" borderId="86" xfId="0" applyFont="1" applyBorder="1" applyAlignment="1">
      <alignment horizontal="center" vertical="center" wrapText="1"/>
    </xf>
    <xf numFmtId="0" fontId="88" fillId="0" borderId="16" xfId="0" applyFont="1" applyBorder="1" applyAlignment="1">
      <alignment vertical="center" wrapText="1"/>
    </xf>
    <xf numFmtId="0" fontId="86" fillId="0" borderId="113" xfId="0" applyFont="1" applyBorder="1" applyAlignment="1">
      <alignment horizontal="center" vertical="center" wrapText="1"/>
    </xf>
    <xf numFmtId="0" fontId="86" fillId="0" borderId="16" xfId="0" applyFont="1" applyBorder="1" applyAlignment="1">
      <alignment horizontal="center" vertical="center" wrapText="1"/>
    </xf>
    <xf numFmtId="0" fontId="88" fillId="0" borderId="16" xfId="0" applyFont="1" applyBorder="1" applyAlignment="1">
      <alignment horizontal="center" vertical="center" wrapText="1"/>
    </xf>
    <xf numFmtId="0" fontId="89" fillId="0" borderId="27" xfId="0" applyFont="1" applyBorder="1" applyAlignment="1">
      <alignment horizontal="justify" vertical="center" wrapText="1"/>
    </xf>
    <xf numFmtId="0" fontId="86" fillId="0" borderId="27" xfId="0" applyFont="1" applyBorder="1" applyAlignment="1">
      <alignment horizontal="center" vertical="center" wrapText="1"/>
    </xf>
    <xf numFmtId="0" fontId="86" fillId="0" borderId="86" xfId="0" applyFont="1" applyBorder="1" applyAlignment="1">
      <alignment horizontal="center" vertical="center" wrapText="1"/>
    </xf>
    <xf numFmtId="0" fontId="85" fillId="0" borderId="37" xfId="0" applyFont="1" applyBorder="1" applyAlignment="1"/>
    <xf numFmtId="0" fontId="85" fillId="0" borderId="31" xfId="0" applyFont="1" applyBorder="1" applyAlignment="1"/>
    <xf numFmtId="0" fontId="85" fillId="0" borderId="32" xfId="0" applyFont="1" applyBorder="1" applyAlignment="1"/>
    <xf numFmtId="0" fontId="85" fillId="0" borderId="0" xfId="0" applyFont="1" applyAlignment="1">
      <alignment vertical="center"/>
    </xf>
    <xf numFmtId="0" fontId="46" fillId="29" borderId="94" xfId="1" applyFont="1" applyFill="1" applyBorder="1" applyAlignment="1">
      <alignment horizontal="left" vertical="center"/>
    </xf>
    <xf numFmtId="0" fontId="46" fillId="29" borderId="0" xfId="1" applyFont="1" applyFill="1" applyAlignment="1">
      <alignment horizontal="left" vertical="center"/>
    </xf>
    <xf numFmtId="0" fontId="51" fillId="0" borderId="13" xfId="0" applyFont="1" applyBorder="1" applyAlignment="1">
      <alignment horizontal="center" vertical="center"/>
    </xf>
    <xf numFmtId="0" fontId="34" fillId="28" borderId="13" xfId="0" applyFont="1" applyFill="1" applyBorder="1" applyAlignment="1">
      <alignment horizontal="center" vertical="center" wrapText="1"/>
    </xf>
    <xf numFmtId="0" fontId="35" fillId="28" borderId="13" xfId="0" applyFont="1" applyFill="1" applyBorder="1" applyAlignment="1">
      <alignment horizontal="center"/>
    </xf>
    <xf numFmtId="0" fontId="63" fillId="10" borderId="66" xfId="1" applyFont="1" applyFill="1" applyBorder="1" applyAlignment="1">
      <alignment vertical="center"/>
    </xf>
    <xf numFmtId="0" fontId="63" fillId="10" borderId="67" xfId="1" applyFont="1" applyFill="1" applyBorder="1" applyAlignment="1">
      <alignment vertical="center"/>
    </xf>
    <xf numFmtId="0" fontId="63" fillId="10" borderId="68" xfId="1" applyFont="1" applyFill="1" applyBorder="1" applyAlignment="1">
      <alignment vertical="center"/>
    </xf>
    <xf numFmtId="0" fontId="27" fillId="10" borderId="22" xfId="0" applyFont="1" applyFill="1" applyBorder="1" applyAlignment="1">
      <alignment horizontal="left" vertical="center"/>
    </xf>
    <xf numFmtId="0" fontId="23" fillId="29" borderId="94" xfId="1" applyFont="1" applyFill="1" applyBorder="1" applyAlignment="1">
      <alignment horizontal="left" vertical="center"/>
    </xf>
    <xf numFmtId="0" fontId="23" fillId="29" borderId="0" xfId="1" applyFont="1" applyFill="1" applyAlignment="1">
      <alignment horizontal="left" vertical="center"/>
    </xf>
    <xf numFmtId="0" fontId="25" fillId="29" borderId="94" xfId="1" applyFont="1" applyFill="1" applyBorder="1" applyAlignment="1">
      <alignment horizontal="left" vertical="center"/>
    </xf>
    <xf numFmtId="0" fontId="25" fillId="29" borderId="0" xfId="1" applyFont="1" applyFill="1" applyAlignment="1">
      <alignment horizontal="left" vertical="center"/>
    </xf>
    <xf numFmtId="0" fontId="36" fillId="19" borderId="23" xfId="1" applyFont="1" applyFill="1" applyBorder="1" applyAlignment="1">
      <alignment horizontal="left" vertical="center"/>
    </xf>
    <xf numFmtId="0" fontId="36" fillId="19" borderId="24" xfId="1" applyFont="1" applyFill="1" applyBorder="1" applyAlignment="1">
      <alignment horizontal="left" vertical="center"/>
    </xf>
    <xf numFmtId="0" fontId="36" fillId="19" borderId="96" xfId="1" applyFont="1" applyFill="1" applyBorder="1" applyAlignment="1">
      <alignment horizontal="left" vertical="center"/>
    </xf>
    <xf numFmtId="0" fontId="38" fillId="24" borderId="23" xfId="1" applyFont="1" applyFill="1" applyBorder="1" applyAlignment="1">
      <alignment horizontal="left" vertical="center" wrapText="1"/>
    </xf>
    <xf numFmtId="0" fontId="38" fillId="24" borderId="24" xfId="1" applyFont="1" applyFill="1" applyBorder="1" applyAlignment="1">
      <alignment horizontal="left" vertical="center" wrapText="1"/>
    </xf>
    <xf numFmtId="0" fontId="38" fillId="24" borderId="25" xfId="1" applyFont="1" applyFill="1" applyBorder="1" applyAlignment="1">
      <alignment horizontal="left" vertical="center" wrapText="1"/>
    </xf>
    <xf numFmtId="0" fontId="39" fillId="30" borderId="66" xfId="1" applyFont="1" applyFill="1" applyBorder="1" applyAlignment="1">
      <alignment vertical="center" wrapText="1"/>
    </xf>
    <xf numFmtId="0" fontId="39" fillId="30" borderId="67" xfId="1" applyFont="1" applyFill="1" applyBorder="1" applyAlignment="1">
      <alignment vertical="center" wrapText="1"/>
    </xf>
    <xf numFmtId="0" fontId="39" fillId="30" borderId="68" xfId="1" applyFont="1" applyFill="1" applyBorder="1" applyAlignment="1">
      <alignment vertical="center" wrapText="1"/>
    </xf>
    <xf numFmtId="0" fontId="38" fillId="14" borderId="23" xfId="1" applyFont="1" applyFill="1" applyBorder="1" applyAlignment="1">
      <alignment horizontal="left" vertical="center" wrapText="1"/>
    </xf>
    <xf numFmtId="0" fontId="38" fillId="14" borderId="24" xfId="1" applyFont="1" applyFill="1" applyBorder="1" applyAlignment="1">
      <alignment horizontal="left" vertical="center" wrapText="1"/>
    </xf>
    <xf numFmtId="0" fontId="38" fillId="14" borderId="96" xfId="1" applyFont="1" applyFill="1" applyBorder="1" applyAlignment="1">
      <alignment horizontal="left" vertical="center" wrapText="1"/>
    </xf>
    <xf numFmtId="0" fontId="19" fillId="21" borderId="22" xfId="0" applyFont="1" applyFill="1" applyBorder="1" applyAlignment="1">
      <alignment horizontal="left" vertical="center"/>
    </xf>
    <xf numFmtId="0" fontId="19" fillId="21" borderId="62" xfId="0" applyFont="1" applyFill="1" applyBorder="1" applyAlignment="1">
      <alignment horizontal="left" vertical="center"/>
    </xf>
    <xf numFmtId="0" fontId="27" fillId="30" borderId="93" xfId="0" applyFont="1" applyFill="1" applyBorder="1" applyAlignment="1">
      <alignment horizontal="left" vertical="center"/>
    </xf>
    <xf numFmtId="0" fontId="27" fillId="30" borderId="38" xfId="0" applyFont="1" applyFill="1" applyBorder="1" applyAlignment="1">
      <alignment horizontal="left" vertical="center"/>
    </xf>
    <xf numFmtId="0" fontId="27" fillId="30" borderId="97" xfId="0" applyFont="1" applyFill="1" applyBorder="1" applyAlignment="1">
      <alignment horizontal="left" vertical="center"/>
    </xf>
    <xf numFmtId="0" fontId="45" fillId="15" borderId="23" xfId="1" applyFont="1" applyFill="1" applyBorder="1" applyAlignment="1">
      <alignment horizontal="left" vertical="center"/>
    </xf>
    <xf numFmtId="0" fontId="45" fillId="15" borderId="24" xfId="1" applyFont="1" applyFill="1" applyBorder="1" applyAlignment="1">
      <alignment horizontal="left" vertical="center"/>
    </xf>
    <xf numFmtId="0" fontId="45" fillId="15" borderId="25" xfId="1" applyFont="1" applyFill="1" applyBorder="1" applyAlignment="1">
      <alignment horizontal="left" vertical="center"/>
    </xf>
    <xf numFmtId="0" fontId="65" fillId="16" borderId="67" xfId="1" applyFont="1" applyFill="1" applyBorder="1" applyAlignment="1">
      <alignment horizontal="left" vertical="center" wrapText="1"/>
    </xf>
    <xf numFmtId="0" fontId="38" fillId="26" borderId="95" xfId="1" applyFont="1" applyFill="1" applyBorder="1" applyAlignment="1">
      <alignment horizontal="left" vertical="center"/>
    </xf>
    <xf numFmtId="0" fontId="38" fillId="26" borderId="24" xfId="1" applyFont="1" applyFill="1" applyBorder="1" applyAlignment="1">
      <alignment horizontal="left" vertical="center"/>
    </xf>
    <xf numFmtId="0" fontId="38" fillId="26" borderId="96" xfId="1" applyFont="1" applyFill="1" applyBorder="1" applyAlignment="1">
      <alignment horizontal="left" vertical="center"/>
    </xf>
    <xf numFmtId="0" fontId="64" fillId="11" borderId="66" xfId="1" applyFont="1" applyFill="1" applyBorder="1" applyAlignment="1">
      <alignment vertical="center" wrapText="1"/>
    </xf>
    <xf numFmtId="0" fontId="64" fillId="11" borderId="67" xfId="1" applyFont="1" applyFill="1" applyBorder="1" applyAlignment="1">
      <alignment vertical="center" wrapText="1"/>
    </xf>
    <xf numFmtId="0" fontId="64" fillId="11" borderId="68" xfId="1" applyFont="1" applyFill="1" applyBorder="1" applyAlignment="1">
      <alignment vertical="center" wrapText="1"/>
    </xf>
    <xf numFmtId="0" fontId="19" fillId="21" borderId="101" xfId="0" applyFont="1" applyFill="1" applyBorder="1" applyAlignment="1">
      <alignment horizontal="left" vertical="center"/>
    </xf>
    <xf numFmtId="0" fontId="19" fillId="21" borderId="93" xfId="0" applyFont="1" applyFill="1" applyBorder="1" applyAlignment="1">
      <alignment horizontal="left" vertical="center"/>
    </xf>
    <xf numFmtId="0" fontId="19" fillId="21" borderId="102" xfId="0" applyFont="1" applyFill="1" applyBorder="1" applyAlignment="1">
      <alignment horizontal="left" vertical="center"/>
    </xf>
    <xf numFmtId="0" fontId="8" fillId="7" borderId="50" xfId="0" applyFont="1" applyFill="1" applyBorder="1" applyAlignment="1">
      <alignment vertical="center" wrapText="1"/>
    </xf>
    <xf numFmtId="0" fontId="7" fillId="0" borderId="49" xfId="0" applyFont="1" applyBorder="1"/>
    <xf numFmtId="0" fontId="7" fillId="3" borderId="0" xfId="0" applyFont="1" applyFill="1"/>
    <xf numFmtId="0" fontId="0" fillId="0" borderId="0" xfId="0" applyFont="1" applyAlignment="1"/>
    <xf numFmtId="0" fontId="6" fillId="3" borderId="0" xfId="0" applyFont="1" applyFill="1" applyAlignment="1"/>
    <xf numFmtId="0" fontId="44" fillId="3" borderId="3" xfId="0" applyFont="1" applyFill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6" fillId="3" borderId="3" xfId="0" applyFont="1" applyFill="1" applyBorder="1" applyAlignment="1"/>
    <xf numFmtId="0" fontId="12" fillId="0" borderId="4" xfId="0" applyFont="1" applyBorder="1"/>
    <xf numFmtId="0" fontId="12" fillId="0" borderId="6" xfId="0" applyFont="1" applyBorder="1"/>
    <xf numFmtId="0" fontId="21" fillId="0" borderId="3" xfId="1" applyBorder="1"/>
    <xf numFmtId="0" fontId="3" fillId="0" borderId="3" xfId="0" applyFont="1" applyBorder="1"/>
    <xf numFmtId="0" fontId="6" fillId="3" borderId="3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/>
    </xf>
    <xf numFmtId="0" fontId="6" fillId="3" borderId="48" xfId="0" applyFont="1" applyFill="1" applyBorder="1" applyAlignment="1">
      <alignment horizontal="left"/>
    </xf>
    <xf numFmtId="0" fontId="2" fillId="0" borderId="3" xfId="0" applyFont="1" applyBorder="1"/>
    <xf numFmtId="0" fontId="7" fillId="0" borderId="49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55" xfId="0" applyFont="1" applyBorder="1" applyAlignment="1">
      <alignment horizontal="left"/>
    </xf>
    <xf numFmtId="0" fontId="3" fillId="0" borderId="13" xfId="0" applyFont="1" applyBorder="1"/>
    <xf numFmtId="0" fontId="7" fillId="0" borderId="13" xfId="0" applyFont="1" applyBorder="1"/>
    <xf numFmtId="0" fontId="8" fillId="7" borderId="47" xfId="0" applyFont="1" applyFill="1" applyBorder="1" applyAlignment="1">
      <alignment horizontal="center"/>
    </xf>
    <xf numFmtId="0" fontId="7" fillId="0" borderId="4" xfId="0" applyFont="1" applyBorder="1"/>
    <xf numFmtId="0" fontId="7" fillId="0" borderId="48" xfId="0" applyFont="1" applyBorder="1"/>
    <xf numFmtId="0" fontId="2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48" xfId="0" applyFont="1" applyBorder="1" applyAlignment="1">
      <alignment wrapText="1"/>
    </xf>
    <xf numFmtId="0" fontId="3" fillId="0" borderId="3" xfId="0" applyFont="1" applyBorder="1" applyAlignment="1">
      <alignment horizontal="left"/>
    </xf>
    <xf numFmtId="0" fontId="6" fillId="3" borderId="36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29" xfId="0" applyFont="1" applyFill="1" applyBorder="1" applyAlignment="1">
      <alignment horizontal="center" wrapText="1"/>
    </xf>
    <xf numFmtId="0" fontId="17" fillId="2" borderId="45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46" xfId="0" applyFont="1" applyFill="1" applyBorder="1" applyAlignment="1">
      <alignment horizontal="center"/>
    </xf>
    <xf numFmtId="0" fontId="17" fillId="3" borderId="16" xfId="0" applyFont="1" applyFill="1" applyBorder="1" applyAlignment="1">
      <alignment horizontal="center"/>
    </xf>
    <xf numFmtId="0" fontId="17" fillId="3" borderId="17" xfId="0" applyFont="1" applyFill="1" applyBorder="1" applyAlignment="1">
      <alignment horizontal="center"/>
    </xf>
    <xf numFmtId="0" fontId="17" fillId="3" borderId="18" xfId="0" applyFont="1" applyFill="1" applyBorder="1" applyAlignment="1">
      <alignment horizontal="center"/>
    </xf>
    <xf numFmtId="0" fontId="17" fillId="2" borderId="36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29" xfId="0" applyFont="1" applyFill="1" applyBorder="1" applyAlignment="1">
      <alignment horizontal="center"/>
    </xf>
    <xf numFmtId="0" fontId="17" fillId="3" borderId="35" xfId="0" applyFont="1" applyFill="1" applyBorder="1" applyAlignment="1">
      <alignment horizontal="center"/>
    </xf>
    <xf numFmtId="0" fontId="17" fillId="3" borderId="27" xfId="0" applyFont="1" applyFill="1" applyBorder="1" applyAlignment="1">
      <alignment horizontal="center"/>
    </xf>
    <xf numFmtId="0" fontId="17" fillId="3" borderId="28" xfId="0" applyFont="1" applyFill="1" applyBorder="1" applyAlignment="1">
      <alignment horizontal="center"/>
    </xf>
    <xf numFmtId="0" fontId="8" fillId="3" borderId="36" xfId="0" applyFont="1" applyFill="1" applyBorder="1" applyAlignment="1">
      <alignment horizontal="center"/>
    </xf>
    <xf numFmtId="0" fontId="17" fillId="3" borderId="13" xfId="0" applyFont="1" applyFill="1" applyBorder="1" applyAlignment="1">
      <alignment horizontal="center"/>
    </xf>
    <xf numFmtId="0" fontId="17" fillId="3" borderId="29" xfId="0" applyFont="1" applyFill="1" applyBorder="1" applyAlignment="1">
      <alignment horizontal="center"/>
    </xf>
    <xf numFmtId="0" fontId="47" fillId="2" borderId="16" xfId="0" applyFont="1" applyFill="1" applyBorder="1" applyAlignment="1">
      <alignment horizontal="center"/>
    </xf>
    <xf numFmtId="0" fontId="48" fillId="0" borderId="17" xfId="0" applyFont="1" applyBorder="1" applyAlignment="1">
      <alignment horizontal="center"/>
    </xf>
    <xf numFmtId="0" fontId="49" fillId="0" borderId="18" xfId="0" applyFont="1" applyBorder="1" applyAlignment="1">
      <alignment horizontal="center"/>
    </xf>
    <xf numFmtId="0" fontId="47" fillId="4" borderId="35" xfId="0" applyFont="1" applyFill="1" applyBorder="1" applyAlignment="1"/>
    <xf numFmtId="0" fontId="49" fillId="0" borderId="27" xfId="0" applyFont="1" applyBorder="1"/>
    <xf numFmtId="0" fontId="49" fillId="0" borderId="28" xfId="0" applyFont="1" applyBorder="1"/>
    <xf numFmtId="0" fontId="47" fillId="8" borderId="16" xfId="0" applyFont="1" applyFill="1" applyBorder="1" applyAlignment="1">
      <alignment horizontal="center"/>
    </xf>
    <xf numFmtId="0" fontId="49" fillId="9" borderId="20" xfId="0" applyFont="1" applyFill="1" applyBorder="1" applyAlignment="1">
      <alignment horizontal="center"/>
    </xf>
    <xf numFmtId="0" fontId="49" fillId="9" borderId="21" xfId="0" applyFont="1" applyFill="1" applyBorder="1" applyAlignment="1">
      <alignment horizontal="center"/>
    </xf>
    <xf numFmtId="0" fontId="47" fillId="6" borderId="0" xfId="0" applyFont="1" applyFill="1" applyBorder="1" applyAlignment="1">
      <alignment horizontal="center"/>
    </xf>
    <xf numFmtId="0" fontId="49" fillId="0" borderId="0" xfId="0" applyFont="1" applyBorder="1" applyAlignment="1">
      <alignment horizontal="center"/>
    </xf>
    <xf numFmtId="0" fontId="47" fillId="4" borderId="37" xfId="0" applyFont="1" applyFill="1" applyBorder="1" applyAlignment="1">
      <alignment horizontal="left"/>
    </xf>
    <xf numFmtId="0" fontId="47" fillId="4" borderId="31" xfId="0" applyFont="1" applyFill="1" applyBorder="1" applyAlignment="1">
      <alignment horizontal="left"/>
    </xf>
    <xf numFmtId="0" fontId="47" fillId="4" borderId="32" xfId="0" applyFont="1" applyFill="1" applyBorder="1" applyAlignment="1">
      <alignment horizontal="left"/>
    </xf>
    <xf numFmtId="0" fontId="47" fillId="4" borderId="19" xfId="0" applyFont="1" applyFill="1" applyBorder="1" applyAlignment="1">
      <alignment horizontal="center" vertical="center"/>
    </xf>
    <xf numFmtId="0" fontId="47" fillId="4" borderId="20" xfId="0" applyFont="1" applyFill="1" applyBorder="1" applyAlignment="1">
      <alignment horizontal="center" vertical="center"/>
    </xf>
    <xf numFmtId="0" fontId="47" fillId="4" borderId="21" xfId="0" applyFont="1" applyFill="1" applyBorder="1" applyAlignment="1">
      <alignment horizontal="center" vertical="center"/>
    </xf>
    <xf numFmtId="0" fontId="47" fillId="4" borderId="42" xfId="0" applyFont="1" applyFill="1" applyBorder="1" applyAlignment="1">
      <alignment horizontal="center" vertical="center"/>
    </xf>
    <xf numFmtId="0" fontId="47" fillId="4" borderId="43" xfId="0" applyFont="1" applyFill="1" applyBorder="1" applyAlignment="1">
      <alignment horizontal="center" vertical="center"/>
    </xf>
    <xf numFmtId="0" fontId="47" fillId="4" borderId="4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top" wrapText="1"/>
    </xf>
    <xf numFmtId="0" fontId="7" fillId="0" borderId="2" xfId="0" applyFont="1" applyBorder="1"/>
    <xf numFmtId="0" fontId="7" fillId="0" borderId="5" xfId="0" applyFont="1" applyBorder="1"/>
    <xf numFmtId="166" fontId="5" fillId="0" borderId="7" xfId="0" applyNumberFormat="1" applyFont="1" applyBorder="1" applyAlignment="1">
      <alignment horizontal="center" vertical="center" wrapText="1"/>
    </xf>
    <xf numFmtId="166" fontId="5" fillId="0" borderId="11" xfId="0" applyNumberFormat="1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70" fillId="10" borderId="0" xfId="1" applyFont="1" applyFill="1" applyAlignment="1">
      <alignment horizontal="center" vertical="center"/>
    </xf>
    <xf numFmtId="166" fontId="11" fillId="0" borderId="66" xfId="0" applyNumberFormat="1" applyFont="1" applyBorder="1" applyAlignment="1">
      <alignment horizontal="center" vertical="center" wrapText="1"/>
    </xf>
    <xf numFmtId="166" fontId="11" fillId="0" borderId="67" xfId="0" applyNumberFormat="1" applyFont="1" applyBorder="1" applyAlignment="1">
      <alignment horizontal="center" vertical="center" wrapText="1"/>
    </xf>
    <xf numFmtId="166" fontId="11" fillId="0" borderId="68" xfId="0" applyNumberFormat="1" applyFont="1" applyBorder="1" applyAlignment="1">
      <alignment horizontal="center" vertical="center" wrapText="1"/>
    </xf>
    <xf numFmtId="0" fontId="26" fillId="33" borderId="0" xfId="1" applyFont="1" applyFill="1" applyAlignment="1">
      <alignment horizontal="center" vertical="center" readingOrder="1"/>
    </xf>
    <xf numFmtId="0" fontId="23" fillId="29" borderId="0" xfId="1" applyFont="1" applyFill="1" applyAlignment="1">
      <alignment horizontal="center" vertical="center"/>
    </xf>
    <xf numFmtId="0" fontId="29" fillId="10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0" fontId="20" fillId="29" borderId="13" xfId="0" applyFont="1" applyFill="1" applyBorder="1" applyAlignment="1">
      <alignment horizontal="center" vertical="center" wrapText="1"/>
    </xf>
    <xf numFmtId="166" fontId="5" fillId="0" borderId="13" xfId="0" applyNumberFormat="1" applyFont="1" applyBorder="1" applyAlignment="1">
      <alignment horizontal="center" vertical="center" wrapText="1"/>
    </xf>
    <xf numFmtId="166" fontId="11" fillId="0" borderId="13" xfId="0" applyNumberFormat="1" applyFont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top" wrapText="1"/>
    </xf>
    <xf numFmtId="0" fontId="7" fillId="0" borderId="76" xfId="0" applyFont="1" applyBorder="1"/>
    <xf numFmtId="0" fontId="7" fillId="0" borderId="77" xfId="0" applyFont="1" applyBorder="1"/>
    <xf numFmtId="0" fontId="9" fillId="0" borderId="36" xfId="0" applyFont="1" applyBorder="1" applyAlignment="1">
      <alignment horizontal="center" vertical="center" wrapText="1"/>
    </xf>
    <xf numFmtId="0" fontId="7" fillId="0" borderId="36" xfId="0" applyFont="1" applyBorder="1"/>
    <xf numFmtId="0" fontId="7" fillId="0" borderId="37" xfId="0" applyFont="1" applyBorder="1"/>
    <xf numFmtId="166" fontId="13" fillId="0" borderId="14" xfId="0" applyNumberFormat="1" applyFont="1" applyBorder="1" applyAlignment="1">
      <alignment horizontal="center" vertical="center" wrapText="1"/>
    </xf>
    <xf numFmtId="166" fontId="13" fillId="0" borderId="39" xfId="0" applyNumberFormat="1" applyFont="1" applyBorder="1" applyAlignment="1">
      <alignment horizontal="center" vertical="center" wrapText="1"/>
    </xf>
    <xf numFmtId="0" fontId="71" fillId="21" borderId="19" xfId="1" applyFont="1" applyFill="1" applyBorder="1" applyAlignment="1">
      <alignment horizontal="center" vertical="center"/>
    </xf>
    <xf numFmtId="0" fontId="71" fillId="21" borderId="20" xfId="1" applyFont="1" applyFill="1" applyBorder="1" applyAlignment="1">
      <alignment horizontal="center" vertical="center"/>
    </xf>
    <xf numFmtId="166" fontId="11" fillId="0" borderId="64" xfId="0" applyNumberFormat="1" applyFont="1" applyBorder="1" applyAlignment="1">
      <alignment horizontal="center" vertical="center" wrapText="1"/>
    </xf>
    <xf numFmtId="166" fontId="11" fillId="0" borderId="79" xfId="0" applyNumberFormat="1" applyFont="1" applyBorder="1" applyAlignment="1">
      <alignment horizontal="center" vertical="center" wrapText="1"/>
    </xf>
    <xf numFmtId="166" fontId="11" fillId="0" borderId="40" xfId="0" applyNumberFormat="1" applyFont="1" applyBorder="1" applyAlignment="1">
      <alignment horizontal="center" vertical="center" wrapText="1"/>
    </xf>
    <xf numFmtId="0" fontId="23" fillId="29" borderId="0" xfId="1" applyFont="1" applyFill="1" applyAlignment="1">
      <alignment horizontal="center" vertical="center" wrapText="1"/>
    </xf>
    <xf numFmtId="0" fontId="9" fillId="22" borderId="13" xfId="0" applyFont="1" applyFill="1" applyBorder="1" applyAlignment="1">
      <alignment horizontal="center" vertical="center" wrapText="1"/>
    </xf>
    <xf numFmtId="0" fontId="7" fillId="22" borderId="13" xfId="0" applyFont="1" applyFill="1" applyBorder="1" applyAlignment="1">
      <alignment vertical="center"/>
    </xf>
    <xf numFmtId="166" fontId="13" fillId="0" borderId="13" xfId="0" applyNumberFormat="1" applyFont="1" applyBorder="1" applyAlignment="1">
      <alignment horizontal="center" vertical="center" wrapText="1"/>
    </xf>
    <xf numFmtId="0" fontId="9" fillId="34" borderId="13" xfId="0" applyFont="1" applyFill="1" applyBorder="1" applyAlignment="1">
      <alignment horizontal="center" vertical="center" wrapText="1"/>
    </xf>
    <xf numFmtId="0" fontId="7" fillId="34" borderId="13" xfId="0" applyFont="1" applyFill="1" applyBorder="1" applyAlignment="1">
      <alignment vertical="center"/>
    </xf>
    <xf numFmtId="0" fontId="40" fillId="11" borderId="13" xfId="0" applyFont="1" applyFill="1" applyBorder="1" applyAlignment="1">
      <alignment horizontal="center" vertical="center" wrapText="1"/>
    </xf>
    <xf numFmtId="0" fontId="25" fillId="17" borderId="0" xfId="1" applyFont="1" applyFill="1" applyAlignment="1">
      <alignment horizontal="center" vertical="center"/>
    </xf>
    <xf numFmtId="0" fontId="53" fillId="33" borderId="0" xfId="1" applyFont="1" applyFill="1" applyAlignment="1">
      <alignment horizontal="center" vertical="center" wrapText="1" readingOrder="1"/>
    </xf>
    <xf numFmtId="0" fontId="23" fillId="11" borderId="0" xfId="1" applyFont="1" applyFill="1" applyAlignment="1">
      <alignment horizontal="center" vertical="center" wrapText="1"/>
    </xf>
    <xf numFmtId="0" fontId="25" fillId="11" borderId="0" xfId="1" applyFont="1" applyFill="1" applyAlignment="1">
      <alignment horizontal="center" vertical="center" wrapText="1"/>
    </xf>
    <xf numFmtId="0" fontId="5" fillId="0" borderId="75" xfId="0" applyFont="1" applyBorder="1" applyAlignment="1">
      <alignment horizontal="center" vertical="top"/>
    </xf>
    <xf numFmtId="0" fontId="37" fillId="13" borderId="19" xfId="1" applyFont="1" applyFill="1" applyBorder="1" applyAlignment="1">
      <alignment horizontal="center" vertical="center"/>
    </xf>
    <xf numFmtId="0" fontId="37" fillId="13" borderId="20" xfId="1" applyFont="1" applyFill="1" applyBorder="1" applyAlignment="1">
      <alignment horizontal="center" vertical="center"/>
    </xf>
    <xf numFmtId="0" fontId="9" fillId="0" borderId="91" xfId="0" applyFont="1" applyBorder="1" applyAlignment="1">
      <alignment horizontal="center" vertical="center"/>
    </xf>
    <xf numFmtId="0" fontId="9" fillId="0" borderId="92" xfId="0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166" fontId="5" fillId="0" borderId="12" xfId="0" applyNumberFormat="1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166" fontId="11" fillId="0" borderId="66" xfId="0" applyNumberFormat="1" applyFont="1" applyBorder="1" applyAlignment="1">
      <alignment horizontal="center" vertical="center"/>
    </xf>
    <xf numFmtId="166" fontId="11" fillId="0" borderId="67" xfId="0" applyNumberFormat="1" applyFont="1" applyBorder="1" applyAlignment="1">
      <alignment horizontal="center" vertical="center"/>
    </xf>
    <xf numFmtId="166" fontId="11" fillId="0" borderId="68" xfId="0" applyNumberFormat="1" applyFont="1" applyBorder="1" applyAlignment="1">
      <alignment horizontal="center" vertical="center"/>
    </xf>
    <xf numFmtId="166" fontId="5" fillId="0" borderId="58" xfId="0" applyNumberFormat="1" applyFont="1" applyBorder="1" applyAlignment="1">
      <alignment horizontal="center" vertical="center"/>
    </xf>
    <xf numFmtId="0" fontId="9" fillId="0" borderId="93" xfId="0" applyFont="1" applyBorder="1" applyAlignment="1">
      <alignment horizontal="center" vertical="center"/>
    </xf>
    <xf numFmtId="166" fontId="5" fillId="0" borderId="55" xfId="0" applyNumberFormat="1" applyFont="1" applyBorder="1" applyAlignment="1">
      <alignment horizontal="center" vertical="center"/>
    </xf>
    <xf numFmtId="166" fontId="5" fillId="0" borderId="98" xfId="0" applyNumberFormat="1" applyFont="1" applyBorder="1" applyAlignment="1">
      <alignment horizontal="center" vertical="center"/>
    </xf>
    <xf numFmtId="166" fontId="5" fillId="0" borderId="46" xfId="0" applyNumberFormat="1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25" fillId="29" borderId="0" xfId="1" applyFont="1" applyFill="1" applyAlignment="1">
      <alignment horizontal="center" vertical="center"/>
    </xf>
    <xf numFmtId="0" fontId="9" fillId="15" borderId="13" xfId="0" applyFont="1" applyFill="1" applyBorder="1" applyAlignment="1">
      <alignment horizontal="center" vertical="center"/>
    </xf>
    <xf numFmtId="166" fontId="5" fillId="0" borderId="13" xfId="0" applyNumberFormat="1" applyFont="1" applyBorder="1" applyAlignment="1">
      <alignment horizontal="center" vertical="center"/>
    </xf>
    <xf numFmtId="0" fontId="9" fillId="34" borderId="13" xfId="0" applyFont="1" applyFill="1" applyBorder="1" applyAlignment="1">
      <alignment horizontal="center" vertical="center"/>
    </xf>
    <xf numFmtId="0" fontId="9" fillId="22" borderId="13" xfId="0" applyFont="1" applyFill="1" applyBorder="1" applyAlignment="1">
      <alignment horizontal="center" vertical="center"/>
    </xf>
    <xf numFmtId="166" fontId="11" fillId="0" borderId="13" xfId="0" applyNumberFormat="1" applyFont="1" applyBorder="1" applyAlignment="1">
      <alignment horizontal="center" vertical="center"/>
    </xf>
    <xf numFmtId="0" fontId="29" fillId="13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9" fillId="10" borderId="13" xfId="0" applyFont="1" applyFill="1" applyBorder="1" applyAlignment="1">
      <alignment horizontal="center" vertical="center"/>
    </xf>
    <xf numFmtId="166" fontId="11" fillId="0" borderId="29" xfId="0" applyNumberFormat="1" applyFont="1" applyBorder="1" applyAlignment="1">
      <alignment horizontal="center" vertical="center"/>
    </xf>
    <xf numFmtId="0" fontId="7" fillId="0" borderId="32" xfId="0" applyFont="1" applyBorder="1"/>
    <xf numFmtId="0" fontId="72" fillId="14" borderId="0" xfId="1" applyFont="1" applyFill="1" applyAlignment="1">
      <alignment horizontal="center" vertical="center"/>
    </xf>
    <xf numFmtId="0" fontId="27" fillId="14" borderId="13" xfId="1" applyFont="1" applyFill="1" applyBorder="1" applyAlignment="1">
      <alignment horizontal="center" vertical="center"/>
    </xf>
    <xf numFmtId="0" fontId="22" fillId="14" borderId="0" xfId="1" applyFont="1" applyFill="1" applyAlignment="1">
      <alignment horizontal="center" vertical="center"/>
    </xf>
    <xf numFmtId="0" fontId="26" fillId="14" borderId="0" xfId="1" applyFont="1" applyFill="1" applyAlignment="1">
      <alignment horizontal="center" vertical="center"/>
    </xf>
    <xf numFmtId="166" fontId="11" fillId="0" borderId="78" xfId="0" applyNumberFormat="1" applyFont="1" applyBorder="1" applyAlignment="1">
      <alignment horizontal="center" vertical="center"/>
    </xf>
    <xf numFmtId="166" fontId="11" fillId="0" borderId="80" xfId="0" applyNumberFormat="1" applyFont="1" applyBorder="1" applyAlignment="1">
      <alignment horizontal="center" vertical="center"/>
    </xf>
    <xf numFmtId="0" fontId="7" fillId="0" borderId="83" xfId="0" applyFont="1" applyBorder="1"/>
    <xf numFmtId="0" fontId="73" fillId="15" borderId="19" xfId="1" applyFont="1" applyFill="1" applyBorder="1" applyAlignment="1">
      <alignment horizontal="center" vertical="center"/>
    </xf>
    <xf numFmtId="0" fontId="73" fillId="15" borderId="20" xfId="1" applyFont="1" applyFill="1" applyBorder="1" applyAlignment="1">
      <alignment horizontal="center" vertical="center"/>
    </xf>
    <xf numFmtId="0" fontId="24" fillId="29" borderId="0" xfId="1" applyFont="1" applyFill="1" applyAlignment="1">
      <alignment horizontal="center" vertical="center"/>
    </xf>
    <xf numFmtId="0" fontId="5" fillId="15" borderId="13" xfId="0" applyFont="1" applyFill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7" fillId="0" borderId="76" xfId="0" applyFont="1" applyBorder="1" applyAlignment="1">
      <alignment vertical="center"/>
    </xf>
    <xf numFmtId="0" fontId="7" fillId="0" borderId="77" xfId="0" applyFont="1" applyBorder="1" applyAlignment="1">
      <alignment vertical="center"/>
    </xf>
    <xf numFmtId="0" fontId="74" fillId="16" borderId="0" xfId="1" applyFont="1" applyFill="1" applyAlignment="1">
      <alignment horizontal="center" vertical="center"/>
    </xf>
    <xf numFmtId="0" fontId="5" fillId="16" borderId="13" xfId="0" applyFont="1" applyFill="1" applyBorder="1" applyAlignment="1">
      <alignment horizontal="center" vertical="center"/>
    </xf>
    <xf numFmtId="0" fontId="5" fillId="0" borderId="89" xfId="0" applyFont="1" applyBorder="1" applyAlignment="1">
      <alignment horizontal="center" vertical="top"/>
    </xf>
    <xf numFmtId="0" fontId="7" fillId="0" borderId="20" xfId="0" applyFont="1" applyBorder="1"/>
    <xf numFmtId="0" fontId="7" fillId="0" borderId="21" xfId="0" applyFont="1" applyBorder="1"/>
    <xf numFmtId="0" fontId="37" fillId="18" borderId="86" xfId="1" applyFont="1" applyFill="1" applyBorder="1" applyAlignment="1">
      <alignment horizontal="center" vertical="top"/>
    </xf>
    <xf numFmtId="0" fontId="37" fillId="18" borderId="87" xfId="1" applyFont="1" applyFill="1" applyBorder="1" applyAlignment="1">
      <alignment horizontal="center" vertical="top"/>
    </xf>
    <xf numFmtId="0" fontId="37" fillId="18" borderId="88" xfId="1" applyFont="1" applyFill="1" applyBorder="1" applyAlignment="1">
      <alignment horizontal="center" vertical="top"/>
    </xf>
    <xf numFmtId="0" fontId="24" fillId="29" borderId="0" xfId="1" applyFont="1" applyFill="1" applyAlignment="1">
      <alignment horizontal="center" vertical="center" wrapText="1"/>
    </xf>
    <xf numFmtId="0" fontId="26" fillId="27" borderId="0" xfId="1" applyFont="1" applyFill="1" applyAlignment="1">
      <alignment horizontal="center" vertical="center"/>
    </xf>
    <xf numFmtId="0" fontId="29" fillId="18" borderId="13" xfId="0" applyFont="1" applyFill="1" applyBorder="1" applyAlignment="1">
      <alignment horizontal="center" vertical="center"/>
    </xf>
    <xf numFmtId="0" fontId="22" fillId="27" borderId="0" xfId="1" applyFont="1" applyFill="1" applyAlignment="1">
      <alignment horizontal="center" vertical="center"/>
    </xf>
    <xf numFmtId="0" fontId="71" fillId="19" borderId="84" xfId="1" applyFont="1" applyFill="1" applyBorder="1" applyAlignment="1">
      <alignment horizontal="center" vertical="center"/>
    </xf>
    <xf numFmtId="0" fontId="71" fillId="19" borderId="76" xfId="1" applyFont="1" applyFill="1" applyBorder="1" applyAlignment="1">
      <alignment horizontal="center" vertical="center"/>
    </xf>
    <xf numFmtId="0" fontId="71" fillId="19" borderId="85" xfId="1" applyFont="1" applyFill="1" applyBorder="1" applyAlignment="1">
      <alignment horizontal="center" vertical="center"/>
    </xf>
    <xf numFmtId="0" fontId="25" fillId="29" borderId="0" xfId="1" applyFont="1" applyFill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/>
    </xf>
    <xf numFmtId="0" fontId="5" fillId="19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66" fontId="11" fillId="0" borderId="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24" fillId="19" borderId="0" xfId="1" applyFont="1" applyFill="1" applyAlignment="1">
      <alignment horizontal="center" vertical="center"/>
    </xf>
    <xf numFmtId="0" fontId="25" fillId="19" borderId="0" xfId="1" applyFont="1" applyFill="1" applyAlignment="1">
      <alignment horizontal="center" wrapText="1"/>
    </xf>
    <xf numFmtId="0" fontId="25" fillId="19" borderId="0" xfId="1" applyFont="1" applyFill="1" applyAlignment="1">
      <alignment horizontal="center" vertical="center" wrapText="1"/>
    </xf>
    <xf numFmtId="0" fontId="37" fillId="14" borderId="84" xfId="1" applyFont="1" applyFill="1" applyBorder="1" applyAlignment="1">
      <alignment horizontal="center" vertical="center"/>
    </xf>
    <xf numFmtId="0" fontId="37" fillId="14" borderId="76" xfId="1" applyFont="1" applyFill="1" applyBorder="1" applyAlignment="1">
      <alignment horizontal="center" vertical="center"/>
    </xf>
    <xf numFmtId="0" fontId="37" fillId="14" borderId="85" xfId="1" applyFont="1" applyFill="1" applyBorder="1" applyAlignment="1">
      <alignment horizontal="center" vertical="center"/>
    </xf>
    <xf numFmtId="0" fontId="29" fillId="24" borderId="13" xfId="0" applyFont="1" applyFill="1" applyBorder="1" applyAlignment="1">
      <alignment horizontal="center" vertical="center"/>
    </xf>
    <xf numFmtId="0" fontId="52" fillId="24" borderId="0" xfId="1" applyFont="1" applyFill="1" applyAlignment="1">
      <alignment horizontal="center" vertical="center"/>
    </xf>
    <xf numFmtId="0" fontId="26" fillId="24" borderId="0" xfId="1" applyFont="1" applyFill="1" applyAlignment="1">
      <alignment horizontal="center" wrapText="1"/>
    </xf>
    <xf numFmtId="0" fontId="22" fillId="24" borderId="0" xfId="1" applyFont="1" applyFill="1" applyAlignment="1">
      <alignment horizontal="center" vertical="center" wrapText="1"/>
    </xf>
    <xf numFmtId="0" fontId="19" fillId="0" borderId="13" xfId="0" applyFont="1" applyBorder="1" applyAlignment="1">
      <alignment horizontal="center"/>
    </xf>
    <xf numFmtId="0" fontId="76" fillId="0" borderId="13" xfId="0" applyFont="1" applyFill="1" applyBorder="1" applyAlignment="1">
      <alignment horizontal="center" vertical="center" wrapText="1"/>
    </xf>
    <xf numFmtId="0" fontId="81" fillId="34" borderId="61" xfId="0" applyFont="1" applyFill="1" applyBorder="1" applyAlignment="1">
      <alignment horizontal="center"/>
    </xf>
    <xf numFmtId="0" fontId="81" fillId="34" borderId="0" xfId="0" applyFont="1" applyFill="1" applyBorder="1" applyAlignment="1">
      <alignment horizontal="center"/>
    </xf>
    <xf numFmtId="0" fontId="76" fillId="9" borderId="13" xfId="0" applyFont="1" applyFill="1" applyBorder="1" applyAlignment="1">
      <alignment horizontal="left" vertical="center" wrapText="1"/>
    </xf>
    <xf numFmtId="0" fontId="76" fillId="29" borderId="13" xfId="0" applyFont="1" applyFill="1" applyBorder="1" applyAlignment="1">
      <alignment horizontal="left" vertical="center" wrapText="1"/>
    </xf>
    <xf numFmtId="0" fontId="76" fillId="31" borderId="13" xfId="0" applyFont="1" applyFill="1" applyBorder="1" applyAlignment="1">
      <alignment horizontal="left" vertical="center" wrapText="1"/>
    </xf>
    <xf numFmtId="0" fontId="76" fillId="16" borderId="13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0" fillId="0" borderId="58" xfId="0" applyFont="1" applyBorder="1" applyAlignment="1">
      <alignment horizontal="center"/>
    </xf>
    <xf numFmtId="0" fontId="15" fillId="0" borderId="60" xfId="0" applyFont="1" applyBorder="1" applyAlignment="1">
      <alignment horizontal="center" wrapText="1"/>
    </xf>
    <xf numFmtId="0" fontId="15" fillId="0" borderId="61" xfId="0" applyFont="1" applyBorder="1" applyAlignment="1">
      <alignment horizontal="center" wrapText="1"/>
    </xf>
    <xf numFmtId="0" fontId="0" fillId="0" borderId="57" xfId="0" applyFont="1" applyBorder="1" applyAlignment="1">
      <alignment horizontal="center"/>
    </xf>
    <xf numFmtId="10" fontId="0" fillId="0" borderId="13" xfId="2" applyNumberFormat="1" applyFont="1" applyBorder="1" applyAlignment="1">
      <alignment horizontal="center" vertical="center"/>
    </xf>
    <xf numFmtId="10" fontId="0" fillId="17" borderId="13" xfId="2" applyNumberFormat="1" applyFont="1" applyFill="1" applyBorder="1" applyAlignment="1">
      <alignment horizontal="center" vertical="center"/>
    </xf>
    <xf numFmtId="0" fontId="0" fillId="0" borderId="62" xfId="0" applyFont="1" applyBorder="1" applyAlignment="1">
      <alignment horizontal="center"/>
    </xf>
    <xf numFmtId="0" fontId="0" fillId="0" borderId="59" xfId="0" applyFont="1" applyBorder="1" applyAlignment="1">
      <alignment horizontal="center"/>
    </xf>
    <xf numFmtId="10" fontId="0" fillId="0" borderId="14" xfId="2" applyNumberFormat="1" applyFont="1" applyBorder="1" applyAlignment="1">
      <alignment horizontal="center" vertical="center"/>
    </xf>
    <xf numFmtId="10" fontId="0" fillId="0" borderId="63" xfId="2" applyNumberFormat="1" applyFont="1" applyBorder="1" applyAlignment="1">
      <alignment horizontal="center" vertical="center"/>
    </xf>
    <xf numFmtId="10" fontId="0" fillId="0" borderId="15" xfId="2" applyNumberFormat="1" applyFont="1" applyBorder="1" applyAlignment="1">
      <alignment horizontal="center" vertical="center"/>
    </xf>
    <xf numFmtId="0" fontId="55" fillId="0" borderId="103" xfId="0" applyFont="1" applyBorder="1" applyAlignment="1">
      <alignment horizontal="center"/>
    </xf>
    <xf numFmtId="0" fontId="55" fillId="0" borderId="104" xfId="0" applyFont="1" applyBorder="1" applyAlignment="1">
      <alignment horizontal="center"/>
    </xf>
    <xf numFmtId="0" fontId="55" fillId="0" borderId="105" xfId="0" applyFont="1" applyBorder="1" applyAlignment="1">
      <alignment horizontal="center"/>
    </xf>
    <xf numFmtId="0" fontId="55" fillId="0" borderId="106" xfId="0" applyFont="1" applyBorder="1" applyAlignment="1">
      <alignment horizontal="center"/>
    </xf>
    <xf numFmtId="0" fontId="55" fillId="0" borderId="23" xfId="0" applyFont="1" applyBorder="1" applyAlignment="1">
      <alignment horizontal="center" vertical="center"/>
    </xf>
    <xf numFmtId="0" fontId="55" fillId="0" borderId="25" xfId="0" applyFont="1" applyBorder="1" applyAlignment="1">
      <alignment horizontal="center" vertical="center"/>
    </xf>
    <xf numFmtId="0" fontId="55" fillId="0" borderId="66" xfId="0" applyFont="1" applyBorder="1" applyAlignment="1">
      <alignment horizontal="center" vertical="center"/>
    </xf>
    <xf numFmtId="0" fontId="55" fillId="0" borderId="68" xfId="0" applyFont="1" applyBorder="1" applyAlignment="1">
      <alignment horizontal="center" vertical="center"/>
    </xf>
    <xf numFmtId="0" fontId="55" fillId="0" borderId="87" xfId="0" applyFont="1" applyBorder="1" applyAlignment="1">
      <alignment horizontal="center" vertical="center"/>
    </xf>
    <xf numFmtId="0" fontId="55" fillId="0" borderId="108" xfId="0" applyFont="1" applyBorder="1" applyAlignment="1">
      <alignment horizontal="center" vertical="center"/>
    </xf>
    <xf numFmtId="0" fontId="55" fillId="0" borderId="35" xfId="0" applyFont="1" applyBorder="1" applyAlignment="1">
      <alignment horizontal="center" vertical="center"/>
    </xf>
    <xf numFmtId="0" fontId="55" fillId="0" borderId="28" xfId="0" applyFont="1" applyBorder="1" applyAlignment="1">
      <alignment horizontal="center" vertical="center"/>
    </xf>
    <xf numFmtId="0" fontId="55" fillId="0" borderId="23" xfId="0" applyFont="1" applyBorder="1" applyAlignment="1">
      <alignment horizontal="center" vertical="center" wrapText="1"/>
    </xf>
    <xf numFmtId="0" fontId="55" fillId="0" borderId="25" xfId="0" applyFont="1" applyBorder="1" applyAlignment="1">
      <alignment horizontal="center" vertical="center" wrapText="1"/>
    </xf>
    <xf numFmtId="0" fontId="55" fillId="0" borderId="107" xfId="0" applyFont="1" applyBorder="1" applyAlignment="1">
      <alignment horizontal="center" vertical="center" wrapText="1"/>
    </xf>
    <xf numFmtId="0" fontId="55" fillId="0" borderId="109" xfId="0" applyFont="1" applyBorder="1" applyAlignment="1">
      <alignment horizontal="center" vertical="center" wrapText="1"/>
    </xf>
    <xf numFmtId="0" fontId="61" fillId="0" borderId="19" xfId="0" applyFont="1" applyBorder="1" applyAlignment="1">
      <alignment horizontal="center" vertical="center" wrapText="1"/>
    </xf>
    <xf numFmtId="0" fontId="61" fillId="0" borderId="94" xfId="0" applyFont="1" applyBorder="1" applyAlignment="1">
      <alignment horizontal="center" vertical="center" wrapText="1"/>
    </xf>
    <xf numFmtId="165" fontId="57" fillId="0" borderId="97" xfId="3" applyFont="1" applyBorder="1" applyAlignment="1">
      <alignment horizontal="center" vertical="center" wrapText="1"/>
    </xf>
    <xf numFmtId="165" fontId="57" fillId="0" borderId="38" xfId="3" applyFont="1" applyBorder="1" applyAlignment="1">
      <alignment horizontal="center" vertical="center" wrapText="1"/>
    </xf>
    <xf numFmtId="0" fontId="57" fillId="0" borderId="99" xfId="0" applyFont="1" applyBorder="1" applyAlignment="1">
      <alignment horizontal="center" vertical="center" wrapText="1"/>
    </xf>
    <xf numFmtId="0" fontId="57" fillId="0" borderId="40" xfId="0" applyFont="1" applyBorder="1" applyAlignment="1">
      <alignment horizontal="center" vertical="center" wrapText="1"/>
    </xf>
    <xf numFmtId="0" fontId="57" fillId="0" borderId="21" xfId="0" applyFont="1" applyBorder="1" applyAlignment="1">
      <alignment horizontal="center" vertical="center" wrapText="1"/>
    </xf>
    <xf numFmtId="0" fontId="57" fillId="0" borderId="44" xfId="0" applyFont="1" applyBorder="1" applyAlignment="1">
      <alignment horizontal="center" vertical="center" wrapText="1"/>
    </xf>
    <xf numFmtId="0" fontId="57" fillId="0" borderId="86" xfId="0" applyFont="1" applyBorder="1" applyAlignment="1">
      <alignment horizontal="center" vertical="center" wrapText="1"/>
    </xf>
    <xf numFmtId="0" fontId="57" fillId="0" borderId="112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 vertical="center" wrapText="1"/>
    </xf>
    <xf numFmtId="0" fontId="57" fillId="0" borderId="42" xfId="0" applyFont="1" applyBorder="1" applyAlignment="1">
      <alignment horizontal="center" vertical="center" wrapText="1"/>
    </xf>
    <xf numFmtId="0" fontId="58" fillId="17" borderId="99" xfId="0" applyFont="1" applyFill="1" applyBorder="1" applyAlignment="1">
      <alignment horizontal="center" vertical="center" wrapText="1"/>
    </xf>
    <xf numFmtId="0" fontId="58" fillId="17" borderId="40" xfId="0" applyFont="1" applyFill="1" applyBorder="1" applyAlignment="1">
      <alignment horizontal="center" vertical="center" wrapText="1"/>
    </xf>
    <xf numFmtId="0" fontId="58" fillId="17" borderId="21" xfId="0" applyFont="1" applyFill="1" applyBorder="1" applyAlignment="1">
      <alignment horizontal="center" vertical="center" wrapText="1"/>
    </xf>
    <xf numFmtId="0" fontId="58" fillId="17" borderId="44" xfId="0" applyFont="1" applyFill="1" applyBorder="1" applyAlignment="1">
      <alignment horizontal="center" vertical="center" wrapText="1"/>
    </xf>
    <xf numFmtId="0" fontId="57" fillId="0" borderId="103" xfId="0" applyFont="1" applyBorder="1" applyAlignment="1">
      <alignment horizontal="center" wrapText="1"/>
    </xf>
    <xf numFmtId="0" fontId="57" fillId="0" borderId="104" xfId="0" applyFont="1" applyBorder="1" applyAlignment="1">
      <alignment horizontal="center" wrapText="1"/>
    </xf>
    <xf numFmtId="0" fontId="57" fillId="0" borderId="105" xfId="0" applyFont="1" applyBorder="1" applyAlignment="1">
      <alignment horizontal="center" wrapText="1"/>
    </xf>
    <xf numFmtId="0" fontId="57" fillId="0" borderId="106" xfId="0" applyFont="1" applyBorder="1" applyAlignment="1">
      <alignment horizontal="center" wrapText="1"/>
    </xf>
    <xf numFmtId="0" fontId="57" fillId="0" borderId="23" xfId="0" applyFont="1" applyBorder="1" applyAlignment="1">
      <alignment horizontal="center" vertical="center" wrapText="1"/>
    </xf>
    <xf numFmtId="0" fontId="57" fillId="0" borderId="25" xfId="0" applyFont="1" applyBorder="1" applyAlignment="1">
      <alignment horizontal="center" vertical="center" wrapText="1"/>
    </xf>
    <xf numFmtId="0" fontId="57" fillId="0" borderId="66" xfId="0" applyFont="1" applyBorder="1" applyAlignment="1">
      <alignment horizontal="center" vertical="center" wrapText="1"/>
    </xf>
    <xf numFmtId="0" fontId="57" fillId="0" borderId="67" xfId="0" applyFont="1" applyBorder="1" applyAlignment="1">
      <alignment horizontal="center" vertical="center" wrapText="1"/>
    </xf>
    <xf numFmtId="0" fontId="57" fillId="0" borderId="87" xfId="0" applyFont="1" applyBorder="1" applyAlignment="1">
      <alignment horizontal="center" vertical="center" wrapText="1"/>
    </xf>
    <xf numFmtId="0" fontId="57" fillId="0" borderId="108" xfId="0" applyFont="1" applyBorder="1" applyAlignment="1">
      <alignment horizontal="center" vertical="center" wrapText="1"/>
    </xf>
    <xf numFmtId="0" fontId="57" fillId="0" borderId="35" xfId="0" applyFont="1" applyBorder="1" applyAlignment="1">
      <alignment horizontal="center" vertical="center" wrapText="1"/>
    </xf>
    <xf numFmtId="0" fontId="57" fillId="0" borderId="33" xfId="0" applyFont="1" applyBorder="1" applyAlignment="1">
      <alignment horizontal="center" vertical="center" wrapText="1"/>
    </xf>
    <xf numFmtId="0" fontId="57" fillId="0" borderId="107" xfId="0" applyFont="1" applyBorder="1" applyAlignment="1">
      <alignment horizontal="center" vertical="center" wrapText="1"/>
    </xf>
    <xf numFmtId="0" fontId="57" fillId="0" borderId="109" xfId="0" applyFont="1" applyBorder="1" applyAlignment="1">
      <alignment horizontal="center" vertical="center" wrapText="1"/>
    </xf>
    <xf numFmtId="0" fontId="84" fillId="0" borderId="16" xfId="0" applyFont="1" applyBorder="1" applyAlignment="1">
      <alignment horizontal="center"/>
    </xf>
    <xf numFmtId="0" fontId="84" fillId="0" borderId="17" xfId="0" applyFont="1" applyBorder="1" applyAlignment="1">
      <alignment horizontal="center"/>
    </xf>
    <xf numFmtId="0" fontId="84" fillId="0" borderId="18" xfId="0" applyFont="1" applyBorder="1" applyAlignment="1">
      <alignment horizontal="center"/>
    </xf>
    <xf numFmtId="0" fontId="86" fillId="0" borderId="58" xfId="0" applyFont="1" applyBorder="1" applyAlignment="1">
      <alignment horizontal="center" vertical="center" wrapText="1"/>
    </xf>
    <xf numFmtId="0" fontId="86" fillId="0" borderId="108" xfId="0" applyFont="1" applyBorder="1" applyAlignment="1">
      <alignment horizontal="center" vertical="center" wrapText="1"/>
    </xf>
    <xf numFmtId="0" fontId="86" fillId="0" borderId="95" xfId="0" applyFont="1" applyBorder="1" applyAlignment="1">
      <alignment horizontal="center" vertical="center" wrapText="1"/>
    </xf>
    <xf numFmtId="0" fontId="86" fillId="0" borderId="25" xfId="0" applyFont="1" applyBorder="1" applyAlignment="1">
      <alignment horizontal="center" vertical="center" wrapText="1"/>
    </xf>
    <xf numFmtId="0" fontId="86" fillId="0" borderId="115" xfId="0" applyFont="1" applyBorder="1" applyAlignment="1">
      <alignment horizontal="center" vertical="center" wrapText="1"/>
    </xf>
    <xf numFmtId="0" fontId="86" fillId="0" borderId="112" xfId="0" applyFont="1" applyBorder="1" applyAlignment="1">
      <alignment horizontal="center" vertical="center" wrapText="1"/>
    </xf>
    <xf numFmtId="0" fontId="92" fillId="39" borderId="13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93" fillId="35" borderId="0" xfId="1" applyFont="1" applyFill="1" applyAlignment="1">
      <alignment horizontal="center" vertical="center"/>
    </xf>
    <xf numFmtId="0" fontId="94" fillId="0" borderId="13" xfId="0" applyFont="1" applyBorder="1" applyAlignment="1">
      <alignment vertical="center" wrapText="1"/>
    </xf>
    <xf numFmtId="0" fontId="92" fillId="0" borderId="13" xfId="0" applyFont="1" applyBorder="1" applyAlignment="1">
      <alignment horizontal="center" vertical="center" wrapText="1"/>
    </xf>
    <xf numFmtId="0" fontId="16" fillId="37" borderId="13" xfId="0" applyFont="1" applyFill="1" applyBorder="1" applyAlignment="1"/>
    <xf numFmtId="0" fontId="16" fillId="0" borderId="13" xfId="0" applyFont="1" applyBorder="1" applyAlignment="1"/>
    <xf numFmtId="0" fontId="16" fillId="11" borderId="13" xfId="0" applyFont="1" applyFill="1" applyBorder="1" applyAlignment="1"/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justify" vertical="center" wrapText="1"/>
    </xf>
    <xf numFmtId="0" fontId="95" fillId="17" borderId="13" xfId="0" applyFont="1" applyFill="1" applyBorder="1" applyAlignment="1">
      <alignment vertical="center" wrapText="1"/>
    </xf>
    <xf numFmtId="0" fontId="96" fillId="17" borderId="13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/>
    <xf numFmtId="0" fontId="94" fillId="0" borderId="13" xfId="0" applyFont="1" applyBorder="1" applyAlignment="1">
      <alignment horizontal="center" vertical="center" wrapText="1"/>
    </xf>
    <xf numFmtId="0" fontId="16" fillId="19" borderId="13" xfId="0" applyFont="1" applyFill="1" applyBorder="1" applyAlignment="1"/>
    <xf numFmtId="0" fontId="16" fillId="29" borderId="13" xfId="0" applyFont="1" applyFill="1" applyBorder="1" applyAlignment="1"/>
    <xf numFmtId="0" fontId="16" fillId="0" borderId="13" xfId="0" applyFont="1" applyBorder="1" applyAlignment="1">
      <alignment horizontal="justify" vertical="center" wrapText="1"/>
    </xf>
    <xf numFmtId="0" fontId="76" fillId="39" borderId="13" xfId="0" applyFont="1" applyFill="1" applyBorder="1" applyAlignment="1">
      <alignment horizontal="center" vertical="center"/>
    </xf>
    <xf numFmtId="0" fontId="97" fillId="38" borderId="34" xfId="0" applyFont="1" applyFill="1" applyBorder="1" applyAlignment="1">
      <alignment horizontal="center" vertical="center"/>
    </xf>
    <xf numFmtId="0" fontId="97" fillId="38" borderId="117" xfId="0" applyFont="1" applyFill="1" applyBorder="1" applyAlignment="1">
      <alignment horizontal="center" vertical="center"/>
    </xf>
    <xf numFmtId="0" fontId="97" fillId="38" borderId="22" xfId="0" applyFont="1" applyFill="1" applyBorder="1" applyAlignment="1">
      <alignment horizontal="center" vertical="center"/>
    </xf>
  </cellXfs>
  <cellStyles count="8">
    <cellStyle name="Hipervínculo" xfId="1" builtinId="8"/>
    <cellStyle name="Millares 2" xfId="7"/>
    <cellStyle name="Moneda [0]" xfId="3" builtinId="7"/>
    <cellStyle name="Normal" xfId="0" builtinId="0"/>
    <cellStyle name="Normal 2" xfId="4"/>
    <cellStyle name="Normal 3" xfId="5"/>
    <cellStyle name="Porcentaje" xfId="2" builtin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hartsheet" Target="chartsheets/sheet1.xml"/><Relationship Id="rId30" Type="http://schemas.openxmlformats.org/officeDocument/2006/relationships/worksheet" Target="worksheets/sheet2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/>
              <a:t>INDICADORES</a:t>
            </a:r>
            <a:r>
              <a:rPr lang="es-CO" sz="1200" b="1" baseline="0"/>
              <a:t> FINANCIEROS</a:t>
            </a:r>
            <a:endParaRPr lang="es-CO" sz="1200" b="1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FINANCIEROS'!$G$4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FINANCIEROS'!$F$6:$F$11</c:f>
              <c:strCache>
                <c:ptCount val="6"/>
                <c:pt idx="0">
                  <c:v>RETORNO SOBRE ACTIVOS (ROA)</c:v>
                </c:pt>
                <c:pt idx="1">
                  <c:v>RETORNO SOBRE EL CAPITAL (RSC) (ROE-RETURN ON EQUITY)</c:v>
                </c:pt>
                <c:pt idx="2">
                  <c:v>MARGEN NETO</c:v>
                </c:pt>
                <c:pt idx="3">
                  <c:v>MARGEN BRUTO</c:v>
                </c:pt>
                <c:pt idx="4">
                  <c:v>MARGEN OPERACIONAL</c:v>
                </c:pt>
                <c:pt idx="5">
                  <c:v>MARGEN EBITDA</c:v>
                </c:pt>
              </c:strCache>
            </c:strRef>
          </c:cat>
          <c:val>
            <c:numRef>
              <c:f>'DATOS FINANCIEROS'!$G$6:$G$11</c:f>
              <c:numCache>
                <c:formatCode>0.00</c:formatCode>
                <c:ptCount val="6"/>
                <c:pt idx="0">
                  <c:v>3.5661884939824882</c:v>
                </c:pt>
                <c:pt idx="1">
                  <c:v>13.211623975585276</c:v>
                </c:pt>
                <c:pt idx="2">
                  <c:v>14.372025416843501</c:v>
                </c:pt>
                <c:pt idx="3">
                  <c:v>52.276853593677863</c:v>
                </c:pt>
                <c:pt idx="4">
                  <c:v>16.759019553422796</c:v>
                </c:pt>
                <c:pt idx="5">
                  <c:v>21.956597789275627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6F6-4514-9291-7CEA150529C9}"/>
            </c:ext>
          </c:extLst>
        </c:ser>
        <c:ser>
          <c:idx val="1"/>
          <c:order val="1"/>
          <c:tx>
            <c:strRef>
              <c:f>'DATOS FINANCIEROS'!$H$4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8.0546564159006111E-3"/>
                  <c:y val="-6.1973110157418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D094-4DF1-BD72-E7DF6A75A6F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FINANCIEROS'!$F$6:$F$11</c:f>
              <c:strCache>
                <c:ptCount val="6"/>
                <c:pt idx="0">
                  <c:v>RETORNO SOBRE ACTIVOS (ROA)</c:v>
                </c:pt>
                <c:pt idx="1">
                  <c:v>RETORNO SOBRE EL CAPITAL (RSC) (ROE-RETURN ON EQUITY)</c:v>
                </c:pt>
                <c:pt idx="2">
                  <c:v>MARGEN NETO</c:v>
                </c:pt>
                <c:pt idx="3">
                  <c:v>MARGEN BRUTO</c:v>
                </c:pt>
                <c:pt idx="4">
                  <c:v>MARGEN OPERACIONAL</c:v>
                </c:pt>
                <c:pt idx="5">
                  <c:v>MARGEN EBITDA</c:v>
                </c:pt>
              </c:strCache>
            </c:strRef>
          </c:cat>
          <c:val>
            <c:numRef>
              <c:f>'DATOS FINANCIEROS'!$H$6:$H$11</c:f>
              <c:numCache>
                <c:formatCode>0.00</c:formatCode>
                <c:ptCount val="6"/>
                <c:pt idx="0">
                  <c:v>4.3490074111701604</c:v>
                </c:pt>
                <c:pt idx="1">
                  <c:v>22.91914358272145</c:v>
                </c:pt>
                <c:pt idx="2">
                  <c:v>19.809997123694036</c:v>
                </c:pt>
                <c:pt idx="3">
                  <c:v>56.764204908688335</c:v>
                </c:pt>
                <c:pt idx="4">
                  <c:v>21.620165089489966</c:v>
                </c:pt>
                <c:pt idx="5" formatCode="General">
                  <c:v>27.488017247416348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6F6-4514-9291-7CEA150529C9}"/>
            </c:ext>
          </c:extLst>
        </c:ser>
        <c:ser>
          <c:idx val="2"/>
          <c:order val="2"/>
          <c:tx>
            <c:strRef>
              <c:f>'DATOS FINANCIEROS'!$I$4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FINANCIEROS'!$F$6:$F$11</c:f>
              <c:strCache>
                <c:ptCount val="6"/>
                <c:pt idx="0">
                  <c:v>RETORNO SOBRE ACTIVOS (ROA)</c:v>
                </c:pt>
                <c:pt idx="1">
                  <c:v>RETORNO SOBRE EL CAPITAL (RSC) (ROE-RETURN ON EQUITY)</c:v>
                </c:pt>
                <c:pt idx="2">
                  <c:v>MARGEN NETO</c:v>
                </c:pt>
                <c:pt idx="3">
                  <c:v>MARGEN BRUTO</c:v>
                </c:pt>
                <c:pt idx="4">
                  <c:v>MARGEN OPERACIONAL</c:v>
                </c:pt>
                <c:pt idx="5">
                  <c:v>MARGEN EBITDA</c:v>
                </c:pt>
              </c:strCache>
            </c:strRef>
          </c:cat>
          <c:val>
            <c:numRef>
              <c:f>'DATOS FINANCIEROS'!$I$6:$I$11</c:f>
              <c:numCache>
                <c:formatCode>0.00</c:formatCode>
                <c:ptCount val="6"/>
                <c:pt idx="0">
                  <c:v>4.6698007367925829</c:v>
                </c:pt>
                <c:pt idx="1">
                  <c:v>29.553338352238224</c:v>
                </c:pt>
                <c:pt idx="2">
                  <c:v>25.318244798506051</c:v>
                </c:pt>
                <c:pt idx="3">
                  <c:v>58.215307818016917</c:v>
                </c:pt>
                <c:pt idx="4">
                  <c:v>26.580077345949494</c:v>
                </c:pt>
                <c:pt idx="5" formatCode="General">
                  <c:v>31.315766166529102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6F6-4514-9291-7CEA150529C9}"/>
            </c:ext>
          </c:extLst>
        </c:ser>
        <c:ser>
          <c:idx val="3"/>
          <c:order val="3"/>
          <c:tx>
            <c:strRef>
              <c:f>'DATOS FINANCIEROS'!$J$4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6.9039912136292401E-3"/>
                  <c:y val="-6.19731101574187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094-4DF1-BD72-E7DF6A75A6F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FINANCIEROS'!$F$6:$F$11</c:f>
              <c:strCache>
                <c:ptCount val="6"/>
                <c:pt idx="0">
                  <c:v>RETORNO SOBRE ACTIVOS (ROA)</c:v>
                </c:pt>
                <c:pt idx="1">
                  <c:v>RETORNO SOBRE EL CAPITAL (RSC) (ROE-RETURN ON EQUITY)</c:v>
                </c:pt>
                <c:pt idx="2">
                  <c:v>MARGEN NETO</c:v>
                </c:pt>
                <c:pt idx="3">
                  <c:v>MARGEN BRUTO</c:v>
                </c:pt>
                <c:pt idx="4">
                  <c:v>MARGEN OPERACIONAL</c:v>
                </c:pt>
                <c:pt idx="5">
                  <c:v>MARGEN EBITDA</c:v>
                </c:pt>
              </c:strCache>
            </c:strRef>
          </c:cat>
          <c:val>
            <c:numRef>
              <c:f>'DATOS FINANCIEROS'!$J$6:$J$11</c:f>
              <c:numCache>
                <c:formatCode>0.00</c:formatCode>
                <c:ptCount val="6"/>
                <c:pt idx="0">
                  <c:v>3.9505780336330281</c:v>
                </c:pt>
                <c:pt idx="1">
                  <c:v>20.057530658939218</c:v>
                </c:pt>
                <c:pt idx="2">
                  <c:v>14.034873192992995</c:v>
                </c:pt>
                <c:pt idx="3">
                  <c:v>59.739849646315136</c:v>
                </c:pt>
                <c:pt idx="4">
                  <c:v>23.132583018388324</c:v>
                </c:pt>
                <c:pt idx="5" formatCode="General">
                  <c:v>30.782930253705803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6F6-4514-9291-7CEA150529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9166720"/>
        <c:axId val="39168256"/>
      </c:barChart>
      <c:catAx>
        <c:axId val="3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168256"/>
        <c:crosses val="autoZero"/>
        <c:auto val="1"/>
        <c:lblAlgn val="ctr"/>
        <c:lblOffset val="100"/>
        <c:noMultiLvlLbl val="0"/>
      </c:catAx>
      <c:valAx>
        <c:axId val="3916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RECONOCIMIENTO: DESCRIPTORES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'RECONO.DIAGRAM'!$B$3:$B$6</c:f>
              <c:strCache>
                <c:ptCount val="4"/>
                <c:pt idx="0">
                  <c:v>Felicidad en el trabajo</c:v>
                </c:pt>
                <c:pt idx="1">
                  <c:v>Trabajador con consciencia ambiental</c:v>
                </c:pt>
                <c:pt idx="2">
                  <c:v>Practicas de motivación</c:v>
                </c:pt>
                <c:pt idx="3">
                  <c:v>Valoración en el trabajo</c:v>
                </c:pt>
              </c:strCache>
            </c:strRef>
          </c:cat>
          <c:val>
            <c:numRef>
              <c:f>'RECONO.DIAGRAM'!$C$3:$C$6</c:f>
              <c:numCache>
                <c:formatCode>General</c:formatCode>
                <c:ptCount val="4"/>
                <c:pt idx="0">
                  <c:v>2.8</c:v>
                </c:pt>
                <c:pt idx="1">
                  <c:v>3.4</c:v>
                </c:pt>
                <c:pt idx="2">
                  <c:v>4</c:v>
                </c:pt>
                <c:pt idx="3">
                  <c:v>3.8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937-4CC6-9530-6C34EEC6AE9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88565632"/>
        <c:axId val="88568576"/>
      </c:barChart>
      <c:catAx>
        <c:axId val="885656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568576"/>
        <c:crosses val="autoZero"/>
        <c:auto val="1"/>
        <c:lblAlgn val="ctr"/>
        <c:lblOffset val="100"/>
        <c:noMultiLvlLbl val="0"/>
      </c:catAx>
      <c:valAx>
        <c:axId val="88568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565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RECONOCIMIENTO: DIMENSIONES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4B4-425D-82BD-53423C449094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4B4-425D-82BD-53423C449094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4B4-425D-82BD-53423C4490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('RECONO.DIAGRAM'!$A$3,'RECONO.DIAGRAM'!$A$4,'RECONO.DIAGRAM'!$A$5,'RECONO.DIAGRAM'!$A$6)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('RECONO.DIAGRAM'!$D$3,'RECONO.DIAGRAM'!$D$4,'RECONO.DIAGRAM'!$D$5,'RECONO.DIAGRAM'!$D$6)</c:f>
              <c:numCache>
                <c:formatCode>0.0%</c:formatCode>
                <c:ptCount val="4"/>
                <c:pt idx="0">
                  <c:v>0.55999999999999994</c:v>
                </c:pt>
                <c:pt idx="1">
                  <c:v>0.68</c:v>
                </c:pt>
                <c:pt idx="2">
                  <c:v>0.8</c:v>
                </c:pt>
                <c:pt idx="3">
                  <c:v>0.76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4B4-425D-82BD-53423C4490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8483328"/>
        <c:axId val="88503808"/>
        <c:axId val="0"/>
      </c:bar3DChart>
      <c:catAx>
        <c:axId val="8848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503808"/>
        <c:crosses val="autoZero"/>
        <c:auto val="1"/>
        <c:lblAlgn val="ctr"/>
        <c:lblOffset val="100"/>
        <c:noMultiLvlLbl val="0"/>
      </c:catAx>
      <c:valAx>
        <c:axId val="88503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48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PROCESOS COLABORATIVOS: DESCRIPTORES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PROC.COLAB.DIAGRAM!$B$3:$B$6</c:f>
              <c:strCache>
                <c:ptCount val="4"/>
                <c:pt idx="0">
                  <c:v>Asociatividad</c:v>
                </c:pt>
                <c:pt idx="1">
                  <c:v>Seguridad en el Trabajo</c:v>
                </c:pt>
                <c:pt idx="2">
                  <c:v>Acuerdos- Negociación- Consensos</c:v>
                </c:pt>
                <c:pt idx="3">
                  <c:v>Voluntariado corporativo</c:v>
                </c:pt>
              </c:strCache>
            </c:strRef>
          </c:cat>
          <c:val>
            <c:numRef>
              <c:f>PROC.COLAB.DIAGRAM!$C$3:$C$6</c:f>
              <c:numCache>
                <c:formatCode>General</c:formatCode>
                <c:ptCount val="4"/>
                <c:pt idx="0">
                  <c:v>4.8</c:v>
                </c:pt>
                <c:pt idx="1">
                  <c:v>4</c:v>
                </c:pt>
                <c:pt idx="2">
                  <c:v>4.2</c:v>
                </c:pt>
                <c:pt idx="3">
                  <c:v>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F0-47F5-8B86-B2573D9BA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8717952"/>
        <c:axId val="88723840"/>
      </c:barChart>
      <c:catAx>
        <c:axId val="88717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723840"/>
        <c:crosses val="autoZero"/>
        <c:auto val="1"/>
        <c:lblAlgn val="ctr"/>
        <c:lblOffset val="100"/>
        <c:noMultiLvlLbl val="0"/>
      </c:catAx>
      <c:valAx>
        <c:axId val="88723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717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PROCESOS COLABORATIVOS: DIMENSIONES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B32-49F4-B854-1A7AD4520B49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B32-49F4-B854-1A7AD4520B4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B32-49F4-B854-1A7AD4520B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(PROC.COLAB.DIAGRAM!$A$3,PROC.COLAB.DIAGRAM!$A$4,PROC.COLAB.DIAGRAM!$A$5,PROC.COLAB.DIAGRAM!$A$6)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(PROC.COLAB.DIAGRAM!$D$3,PROC.COLAB.DIAGRAM!$D$4,PROC.COLAB.DIAGRAM!$D$5,PROC.COLAB.DIAGRAM!$D$6)</c:f>
              <c:numCache>
                <c:formatCode>0.0%</c:formatCode>
                <c:ptCount val="4"/>
                <c:pt idx="0">
                  <c:v>0.96</c:v>
                </c:pt>
                <c:pt idx="1">
                  <c:v>0.8</c:v>
                </c:pt>
                <c:pt idx="2">
                  <c:v>0.84000000000000008</c:v>
                </c:pt>
                <c:pt idx="3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1B32-49F4-B854-1A7AD4520B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9154688"/>
        <c:axId val="89166976"/>
        <c:axId val="0"/>
      </c:bar3DChart>
      <c:catAx>
        <c:axId val="89154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166976"/>
        <c:crosses val="autoZero"/>
        <c:auto val="1"/>
        <c:lblAlgn val="ctr"/>
        <c:lblOffset val="100"/>
        <c:noMultiLvlLbl val="0"/>
      </c:catAx>
      <c:valAx>
        <c:axId val="89166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154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NUEVOS MECADOS:DESCRIPTORES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'NUEVMERC DIAGRAM'!$B$3:$B$6</c:f>
              <c:strCache>
                <c:ptCount val="4"/>
                <c:pt idx="0">
                  <c:v>Grado de Influencia en otros mercados de los Bienes y o Servicios.</c:v>
                </c:pt>
                <c:pt idx="1">
                  <c:v>Mercados Verdes</c:v>
                </c:pt>
                <c:pt idx="2">
                  <c:v>Plan Estratégico para entrar en nuevos mercados</c:v>
                </c:pt>
                <c:pt idx="3">
                  <c:v>Estrategia comercial</c:v>
                </c:pt>
              </c:strCache>
            </c:strRef>
          </c:cat>
          <c:val>
            <c:numRef>
              <c:f>'NUEVMERC DIAGRAM'!$C$3:$C$6</c:f>
              <c:numCache>
                <c:formatCode>General</c:formatCode>
                <c:ptCount val="4"/>
                <c:pt idx="0">
                  <c:v>3</c:v>
                </c:pt>
                <c:pt idx="1">
                  <c:v>2.4</c:v>
                </c:pt>
                <c:pt idx="2">
                  <c:v>2.6</c:v>
                </c:pt>
                <c:pt idx="3">
                  <c:v>2.2000000000000002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ED-42C1-B179-01AC3AA6A65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82384000"/>
        <c:axId val="82391040"/>
      </c:barChart>
      <c:catAx>
        <c:axId val="823840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391040"/>
        <c:crosses val="autoZero"/>
        <c:auto val="1"/>
        <c:lblAlgn val="ctr"/>
        <c:lblOffset val="100"/>
        <c:noMultiLvlLbl val="0"/>
      </c:catAx>
      <c:valAx>
        <c:axId val="82391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384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NUEVOS MERCADOS: DIMENSIONES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3BE-4035-953A-F3668A871DD2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3BE-4035-953A-F3668A871DD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3BE-4035-953A-F3668A871D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('NUEVMERC DIAGRAM'!$A$3,'NUEVMERC DIAGRAM'!$A$4,'NUEVMERC DIAGRAM'!$A$5,'NUEVMERC DIAGRAM'!$A$6)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('NUEVMERC DIAGRAM'!$D$3,'NUEVMERC DIAGRAM'!$D$4,'NUEVMERC DIAGRAM'!$D$5,'NUEVMERC DIAGRAM'!$D$6)</c:f>
              <c:numCache>
                <c:formatCode>0.0%</c:formatCode>
                <c:ptCount val="4"/>
                <c:pt idx="0">
                  <c:v>0.60000000000000009</c:v>
                </c:pt>
                <c:pt idx="1">
                  <c:v>0.48</c:v>
                </c:pt>
                <c:pt idx="2">
                  <c:v>0.52</c:v>
                </c:pt>
                <c:pt idx="3">
                  <c:v>0.44000000000000006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53BE-4035-953A-F3668A871D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2846464"/>
        <c:axId val="88875776"/>
        <c:axId val="0"/>
      </c:bar3DChart>
      <c:catAx>
        <c:axId val="82846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875776"/>
        <c:crosses val="autoZero"/>
        <c:auto val="1"/>
        <c:lblAlgn val="ctr"/>
        <c:lblOffset val="100"/>
        <c:noMultiLvlLbl val="0"/>
      </c:catAx>
      <c:valAx>
        <c:axId val="88875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84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TECNOLOGIA:</a:t>
            </a:r>
            <a:r>
              <a:rPr lang="es-CO" b="1" baseline="0"/>
              <a:t> DESCRIPTORES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'TECNOLOGIA DIAGRAM'!$B$3:$B$6</c:f>
              <c:strCache>
                <c:ptCount val="4"/>
                <c:pt idx="0">
                  <c:v>Democratización de la Tecnología</c:v>
                </c:pt>
                <c:pt idx="1">
                  <c:v>Tecnologías limpias</c:v>
                </c:pt>
                <c:pt idx="2">
                  <c:v>Prospectiva</c:v>
                </c:pt>
                <c:pt idx="3">
                  <c:v>Transferencia tecnológica</c:v>
                </c:pt>
              </c:strCache>
            </c:strRef>
          </c:cat>
          <c:val>
            <c:numRef>
              <c:f>'TECNOLOGIA DIAGRAM'!$C$3:$C$6</c:f>
              <c:numCache>
                <c:formatCode>General</c:formatCode>
                <c:ptCount val="4"/>
                <c:pt idx="0">
                  <c:v>4.5999999999999996</c:v>
                </c:pt>
                <c:pt idx="1">
                  <c:v>4</c:v>
                </c:pt>
                <c:pt idx="2">
                  <c:v>4</c:v>
                </c:pt>
                <c:pt idx="3">
                  <c:v>3.8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AB-4353-BA19-6406CBBB8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9057536"/>
        <c:axId val="89059328"/>
      </c:barChart>
      <c:catAx>
        <c:axId val="89057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059328"/>
        <c:crosses val="autoZero"/>
        <c:auto val="1"/>
        <c:lblAlgn val="ctr"/>
        <c:lblOffset val="100"/>
        <c:noMultiLvlLbl val="0"/>
      </c:catAx>
      <c:valAx>
        <c:axId val="89059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05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TECNOLOGIA: DIMENSIONES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97C-497D-BBE4-2613A9B22969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97C-497D-BBE4-2613A9B2296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97C-497D-BBE4-2613A9B229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('TECNOLOGIA DIAGRAM'!$A$3,'TECNOLOGIA DIAGRAM'!$A$4,'TECNOLOGIA DIAGRAM'!$A$5,'TECNOLOGIA DIAGRAM'!$A$6)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('TECNOLOGIA DIAGRAM'!$D$3,'TECNOLOGIA DIAGRAM'!$D$4,'TECNOLOGIA DIAGRAM'!$D$5,'TECNOLOGIA DIAGRAM'!$D$6)</c:f>
              <c:numCache>
                <c:formatCode>0.0%</c:formatCode>
                <c:ptCount val="4"/>
                <c:pt idx="0">
                  <c:v>0.91999999999999993</c:v>
                </c:pt>
                <c:pt idx="1">
                  <c:v>0.8</c:v>
                </c:pt>
                <c:pt idx="2">
                  <c:v>0.8</c:v>
                </c:pt>
                <c:pt idx="3">
                  <c:v>0.76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597C-497D-BBE4-2613A9B229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9117440"/>
        <c:axId val="89121536"/>
        <c:axId val="0"/>
      </c:bar3DChart>
      <c:catAx>
        <c:axId val="89117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121536"/>
        <c:crosses val="autoZero"/>
        <c:auto val="1"/>
        <c:lblAlgn val="ctr"/>
        <c:lblOffset val="100"/>
        <c:noMultiLvlLbl val="0"/>
      </c:catAx>
      <c:valAx>
        <c:axId val="89121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117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INDICADORES FINANCIEROS: DESCRIPTORES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'INDFINAN DIAGRAM'!$B$3:$B$6</c:f>
              <c:strCache>
                <c:ptCount val="4"/>
                <c:pt idx="0">
                  <c:v>Impacto en la Sociedad</c:v>
                </c:pt>
                <c:pt idx="1">
                  <c:v>Protección y/o recuperación del entorno</c:v>
                </c:pt>
                <c:pt idx="2">
                  <c:v>Valor Agregado ( EVA)</c:v>
                </c:pt>
                <c:pt idx="3">
                  <c:v>Desempeño financiero. De Liquidez- Endeudamiento-Rentabilidad- Actividad. En el ultimo año fiscal</c:v>
                </c:pt>
              </c:strCache>
            </c:strRef>
          </c:cat>
          <c:val>
            <c:numRef>
              <c:f>'INDFINAN DIAGRAM'!$C$3:$C$6</c:f>
              <c:numCache>
                <c:formatCode>0.0</c:formatCode>
                <c:ptCount val="4"/>
                <c:pt idx="0">
                  <c:v>4.666666666666667</c:v>
                </c:pt>
                <c:pt idx="1">
                  <c:v>4</c:v>
                </c:pt>
                <c:pt idx="2">
                  <c:v>4.666666666666667</c:v>
                </c:pt>
                <c:pt idx="3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B29-45D4-AB04-39B72420DD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89547520"/>
        <c:axId val="89550208"/>
      </c:barChart>
      <c:catAx>
        <c:axId val="89547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550208"/>
        <c:crosses val="autoZero"/>
        <c:auto val="1"/>
        <c:lblAlgn val="ctr"/>
        <c:lblOffset val="100"/>
        <c:noMultiLvlLbl val="0"/>
      </c:catAx>
      <c:valAx>
        <c:axId val="89550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547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INDICADORES</a:t>
            </a:r>
            <a:r>
              <a:rPr lang="es-CO" b="1" baseline="0"/>
              <a:t> FINANCIEROS: DIMENSIONES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EF4-41CA-8A21-12C8EAB69FC3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EF4-41CA-8A21-12C8EAB69FC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EF4-41CA-8A21-12C8EAB69F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('INDFINAN DIAGRAM'!$A$3,'INDFINAN DIAGRAM'!$A$4,'INDFINAN DIAGRAM'!$A$5,'INDFINAN DIAGRAM'!$A$6)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('INDFINAN DIAGRAM'!$D$3,'INDFINAN DIAGRAM'!$D$4,'INDFINAN DIAGRAM'!$D$5,'INDFINAN DIAGRAM'!$D$6)</c:f>
              <c:numCache>
                <c:formatCode>0.0%</c:formatCode>
                <c:ptCount val="4"/>
                <c:pt idx="0">
                  <c:v>0.93333333333333346</c:v>
                </c:pt>
                <c:pt idx="1">
                  <c:v>0.8</c:v>
                </c:pt>
                <c:pt idx="2">
                  <c:v>0.93333333333333346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CEF4-41CA-8A21-12C8EAB69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590400"/>
        <c:axId val="89600384"/>
        <c:axId val="0"/>
      </c:bar3DChart>
      <c:catAx>
        <c:axId val="89590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600384"/>
        <c:crosses val="autoZero"/>
        <c:auto val="1"/>
        <c:lblAlgn val="ctr"/>
        <c:lblOffset val="100"/>
        <c:noMultiLvlLbl val="0"/>
      </c:catAx>
      <c:valAx>
        <c:axId val="8960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590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INNOVACION: DESCRIPTORES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INNOV.DIAGRAM!$B$3:$B$7</c:f>
              <c:strCache>
                <c:ptCount val="5"/>
                <c:pt idx="0">
                  <c:v>Modo de innovar</c:v>
                </c:pt>
                <c:pt idx="1">
                  <c:v>Ecodiseño</c:v>
                </c:pt>
                <c:pt idx="2">
                  <c:v>Economía circular</c:v>
                </c:pt>
                <c:pt idx="3">
                  <c:v>Tipo de innovación</c:v>
                </c:pt>
                <c:pt idx="4">
                  <c:v>Creación de Valor</c:v>
                </c:pt>
              </c:strCache>
            </c:strRef>
          </c:cat>
          <c:val>
            <c:numRef>
              <c:f>INNOV.DIAGRAM!$C$3:$C$7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3.75</c:v>
                </c:pt>
                <c:pt idx="4">
                  <c:v>3.5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FD0-4627-895C-F020FEF35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8363136"/>
        <c:axId val="38364672"/>
      </c:barChart>
      <c:catAx>
        <c:axId val="383631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364672"/>
        <c:crosses val="autoZero"/>
        <c:auto val="1"/>
        <c:lblAlgn val="ctr"/>
        <c:lblOffset val="100"/>
        <c:noMultiLvlLbl val="0"/>
      </c:catAx>
      <c:valAx>
        <c:axId val="38364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8363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INFORME CONSOLIDADO FACTORES RISE</a:t>
            </a:r>
          </a:p>
        </c:rich>
      </c:tx>
      <c:layout>
        <c:manualLayout>
          <c:xMode val="edge"/>
          <c:yMode val="edge"/>
          <c:x val="0.27603237095363081"/>
          <c:y val="1.612252919066426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'INFORME CONSOLIDADO FACTORES'!$A$3:$A$12</c:f>
              <c:strCache>
                <c:ptCount val="10"/>
                <c:pt idx="0">
                  <c:v>INNOVACIÓN</c:v>
                </c:pt>
                <c:pt idx="1">
                  <c:v>PRODUCCION SOSTENIBLE</c:v>
                </c:pt>
                <c:pt idx="2">
                  <c:v>LIDERAZGO Y DIRECCIONAMIENTO ESTRATÉGICO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  <c:pt idx="9">
                  <c:v>PROMEDIO</c:v>
                </c:pt>
              </c:strCache>
            </c:strRef>
          </c:cat>
          <c:val>
            <c:numRef>
              <c:f>'INFORME CONSOLIDADO FACTORES'!$B$3:$B$12</c:f>
              <c:numCache>
                <c:formatCode>0.0%</c:formatCode>
                <c:ptCount val="10"/>
                <c:pt idx="0">
                  <c:v>0.66250000000000009</c:v>
                </c:pt>
                <c:pt idx="1">
                  <c:v>0.63400000000000012</c:v>
                </c:pt>
                <c:pt idx="2">
                  <c:v>0.89383333333333337</c:v>
                </c:pt>
                <c:pt idx="3">
                  <c:v>0.87750000000000006</c:v>
                </c:pt>
                <c:pt idx="4">
                  <c:v>0.7</c:v>
                </c:pt>
                <c:pt idx="5">
                  <c:v>0.77500000000000002</c:v>
                </c:pt>
                <c:pt idx="6">
                  <c:v>0.51</c:v>
                </c:pt>
                <c:pt idx="7">
                  <c:v>0.82000000000000006</c:v>
                </c:pt>
                <c:pt idx="8">
                  <c:v>0.91666666666666674</c:v>
                </c:pt>
                <c:pt idx="9" formatCode="0.00%">
                  <c:v>0.754388888888889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BF7-42AA-82E4-80310A97E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649536"/>
        <c:axId val="89651456"/>
      </c:radarChart>
      <c:catAx>
        <c:axId val="8964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651456"/>
        <c:crosses val="autoZero"/>
        <c:auto val="1"/>
        <c:lblAlgn val="ctr"/>
        <c:lblOffset val="100"/>
        <c:noMultiLvlLbl val="0"/>
      </c:catAx>
      <c:valAx>
        <c:axId val="8965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649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CO"/>
              <a:t>CONSOLIDADO FACTORES Y DIMENSIONES</a:t>
            </a:r>
          </a:p>
        </c:rich>
      </c:tx>
      <c:layout>
        <c:manualLayout>
          <c:xMode val="edge"/>
          <c:yMode val="edge"/>
          <c:x val="0.33519299058205959"/>
          <c:y val="1.1425781290386527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4191755442334414"/>
          <c:y val="6.5733503376885202E-2"/>
          <c:w val="0.73270607105484364"/>
          <c:h val="0.8504713822850464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'CONSOL.BARRAS.FACT.DIM.'!$A$3</c:f>
              <c:strCache>
                <c:ptCount val="1"/>
                <c:pt idx="0">
                  <c:v>Social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'CONSOL.BARRAS.FACT.DIM.'!$C$2:$K$2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LIDERAZGO Y DIRECCIONAMIENTO ESTRATÉGICO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'CONSOL.BARRAS.FACT.DIM.'!$C$3:$K$3</c:f>
              <c:numCache>
                <c:formatCode>0.00%</c:formatCode>
                <c:ptCount val="9"/>
                <c:pt idx="0">
                  <c:v>0.60000000000000009</c:v>
                </c:pt>
                <c:pt idx="1">
                  <c:v>0.64000000000000012</c:v>
                </c:pt>
                <c:pt idx="2">
                  <c:v>0.90200000000000002</c:v>
                </c:pt>
                <c:pt idx="3">
                  <c:v>0.86</c:v>
                </c:pt>
                <c:pt idx="4">
                  <c:v>0.55999999999999994</c:v>
                </c:pt>
                <c:pt idx="5">
                  <c:v>0.96</c:v>
                </c:pt>
                <c:pt idx="6">
                  <c:v>0.60000000000000009</c:v>
                </c:pt>
                <c:pt idx="7">
                  <c:v>0.91999999999999993</c:v>
                </c:pt>
                <c:pt idx="8">
                  <c:v>0.93333333333333346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DAE-491E-99A2-3760E7195D83}"/>
            </c:ext>
          </c:extLst>
        </c:ser>
        <c:ser>
          <c:idx val="1"/>
          <c:order val="1"/>
          <c:tx>
            <c:strRef>
              <c:f>'CONSOL.BARRAS.FACT.DIM.'!$A$4</c:f>
              <c:strCache>
                <c:ptCount val="1"/>
                <c:pt idx="0">
                  <c:v>Ambiental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2940065072510697E-3"/>
                  <c:y val="-2.50340461649316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'CONSOL.BARRAS.FACT.DIM.'!$C$2:$K$2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LIDERAZGO Y DIRECCIONAMIENTO ESTRATÉGICO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'CONSOL.BARRAS.FACT.DIM.'!$C$4:$K$4</c:f>
              <c:numCache>
                <c:formatCode>0.00%</c:formatCode>
                <c:ptCount val="9"/>
                <c:pt idx="0">
                  <c:v>0.60000000000000009</c:v>
                </c:pt>
                <c:pt idx="1">
                  <c:v>0.6160000000000001</c:v>
                </c:pt>
                <c:pt idx="2">
                  <c:v>0.84000000000000008</c:v>
                </c:pt>
                <c:pt idx="3">
                  <c:v>0.86</c:v>
                </c:pt>
                <c:pt idx="4">
                  <c:v>0.68</c:v>
                </c:pt>
                <c:pt idx="5">
                  <c:v>0.8</c:v>
                </c:pt>
                <c:pt idx="6">
                  <c:v>0.48</c:v>
                </c:pt>
                <c:pt idx="7">
                  <c:v>0.8</c:v>
                </c:pt>
                <c:pt idx="8">
                  <c:v>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DAE-491E-99A2-3760E7195D83}"/>
            </c:ext>
          </c:extLst>
        </c:ser>
        <c:ser>
          <c:idx val="2"/>
          <c:order val="2"/>
          <c:tx>
            <c:strRef>
              <c:f>'CONSOL.BARRAS.FACT.DIM.'!$A$5</c:f>
              <c:strCache>
                <c:ptCount val="1"/>
                <c:pt idx="0">
                  <c:v>Gerencial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'CONSOL.BARRAS.FACT.DIM.'!$C$2:$K$2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LIDERAZGO Y DIRECCIONAMIENTO ESTRATÉGICO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'CONSOL.BARRAS.FACT.DIM.'!$C$5:$K$5</c:f>
              <c:numCache>
                <c:formatCode>0.00%</c:formatCode>
                <c:ptCount val="9"/>
                <c:pt idx="0">
                  <c:v>0.75</c:v>
                </c:pt>
                <c:pt idx="1">
                  <c:v>0.64000000000000012</c:v>
                </c:pt>
                <c:pt idx="2">
                  <c:v>0.93333333333333346</c:v>
                </c:pt>
                <c:pt idx="3">
                  <c:v>0.85000000000000009</c:v>
                </c:pt>
                <c:pt idx="4">
                  <c:v>0.8</c:v>
                </c:pt>
                <c:pt idx="5">
                  <c:v>0.84000000000000008</c:v>
                </c:pt>
                <c:pt idx="6">
                  <c:v>0.52</c:v>
                </c:pt>
                <c:pt idx="7">
                  <c:v>0.8</c:v>
                </c:pt>
                <c:pt idx="8">
                  <c:v>0.93333333333333346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DAE-491E-99A2-3760E7195D83}"/>
            </c:ext>
          </c:extLst>
        </c:ser>
        <c:ser>
          <c:idx val="3"/>
          <c:order val="3"/>
          <c:tx>
            <c:strRef>
              <c:f>'CONSOL.BARRAS.FACT.DIM.'!$A$6</c:f>
              <c:strCache>
                <c:ptCount val="1"/>
                <c:pt idx="0">
                  <c:v>Económica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dLbl>
              <c:idx val="8"/>
              <c:layout>
                <c:manualLayout>
                  <c:x val="0"/>
                  <c:y val="-1.75072899941977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'CONSOL.BARRAS.FACT.DIM.'!$C$2:$K$2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LIDERAZGO Y DIRECCIONAMIENTO ESTRATÉGICO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'CONSOL.BARRAS.FACT.DIM.'!$C$6:$K$6</c:f>
              <c:numCache>
                <c:formatCode>0.00%</c:formatCode>
                <c:ptCount val="9"/>
                <c:pt idx="0">
                  <c:v>0.70000000000000007</c:v>
                </c:pt>
                <c:pt idx="1">
                  <c:v>0.64000000000000012</c:v>
                </c:pt>
                <c:pt idx="2">
                  <c:v>0.9</c:v>
                </c:pt>
                <c:pt idx="3">
                  <c:v>0.94000000000000006</c:v>
                </c:pt>
                <c:pt idx="4">
                  <c:v>0.76</c:v>
                </c:pt>
                <c:pt idx="5">
                  <c:v>0.5</c:v>
                </c:pt>
                <c:pt idx="6">
                  <c:v>0.44000000000000006</c:v>
                </c:pt>
                <c:pt idx="7">
                  <c:v>0.76</c:v>
                </c:pt>
                <c:pt idx="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DAE-491E-99A2-3760E7195D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9899008"/>
        <c:axId val="89900544"/>
      </c:barChart>
      <c:catAx>
        <c:axId val="8989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89900544"/>
        <c:crosses val="autoZero"/>
        <c:auto val="1"/>
        <c:lblAlgn val="ctr"/>
        <c:lblOffset val="100"/>
        <c:noMultiLvlLbl val="0"/>
      </c:catAx>
      <c:valAx>
        <c:axId val="89900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CO"/>
          </a:p>
        </c:txPr>
        <c:crossAx val="89899008"/>
        <c:crosses val="autoZero"/>
        <c:crossBetween val="between"/>
      </c:valAx>
      <c:spPr>
        <a:noFill/>
        <a:ln>
          <a:noFill/>
        </a:ln>
        <a:effectLst/>
        <a:sp3d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vert="horz"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CONSOLIDADO DIMENSIONES Y FACTORES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'CONSOLDIM.FACT.RADAR'!$A$2</c:f>
              <c:strCache>
                <c:ptCount val="1"/>
                <c:pt idx="0">
                  <c:v>Social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8"/>
            <c:marker>
              <c:spPr>
                <a:solidFill>
                  <a:schemeClr val="accent2">
                    <a:lumMod val="60000"/>
                    <a:lumOff val="40000"/>
                  </a:schemeClr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</c:dPt>
          <c:cat>
            <c:strRef>
              <c:f>'CONSOLDIM.FACT.RADAR'!$B$1:$J$1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LIDERAZGO Y DIRECCIONAMIENTO ESTRATÉGICO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'CONSOLDIM.FACT.RADAR'!$B$2:$J$2</c:f>
              <c:numCache>
                <c:formatCode>0.00%</c:formatCode>
                <c:ptCount val="9"/>
                <c:pt idx="0">
                  <c:v>0.60000000000000009</c:v>
                </c:pt>
                <c:pt idx="1">
                  <c:v>0.64000000000000012</c:v>
                </c:pt>
                <c:pt idx="2">
                  <c:v>0.90200000000000002</c:v>
                </c:pt>
                <c:pt idx="3">
                  <c:v>0.86</c:v>
                </c:pt>
                <c:pt idx="4">
                  <c:v>0.55999999999999994</c:v>
                </c:pt>
                <c:pt idx="5">
                  <c:v>0.96</c:v>
                </c:pt>
                <c:pt idx="6">
                  <c:v>0.60000000000000009</c:v>
                </c:pt>
                <c:pt idx="7">
                  <c:v>0.91999999999999993</c:v>
                </c:pt>
                <c:pt idx="8">
                  <c:v>0.93333333333333346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743-4961-9CA6-1FB6167B75FD}"/>
            </c:ext>
          </c:extLst>
        </c:ser>
        <c:ser>
          <c:idx val="1"/>
          <c:order val="1"/>
          <c:tx>
            <c:strRef>
              <c:f>'CONSOLDIM.FACT.RADAR'!$A$3</c:f>
              <c:strCache>
                <c:ptCount val="1"/>
                <c:pt idx="0">
                  <c:v>Ambiental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'CONSOLDIM.FACT.RADAR'!$B$1:$J$1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LIDERAZGO Y DIRECCIONAMIENTO ESTRATÉGICO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'CONSOLDIM.FACT.RADAR'!$B$3:$J$3</c:f>
              <c:numCache>
                <c:formatCode>0.00%</c:formatCode>
                <c:ptCount val="9"/>
                <c:pt idx="0">
                  <c:v>0.60000000000000009</c:v>
                </c:pt>
                <c:pt idx="1">
                  <c:v>0.6160000000000001</c:v>
                </c:pt>
                <c:pt idx="2">
                  <c:v>0.84000000000000008</c:v>
                </c:pt>
                <c:pt idx="3">
                  <c:v>0.86</c:v>
                </c:pt>
                <c:pt idx="4">
                  <c:v>0.68</c:v>
                </c:pt>
                <c:pt idx="5">
                  <c:v>0.8</c:v>
                </c:pt>
                <c:pt idx="6">
                  <c:v>0.48</c:v>
                </c:pt>
                <c:pt idx="7">
                  <c:v>0.8</c:v>
                </c:pt>
                <c:pt idx="8">
                  <c:v>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743-4961-9CA6-1FB6167B75FD}"/>
            </c:ext>
          </c:extLst>
        </c:ser>
        <c:ser>
          <c:idx val="2"/>
          <c:order val="2"/>
          <c:tx>
            <c:strRef>
              <c:f>'CONSOLDIM.FACT.RADAR'!$A$4</c:f>
              <c:strCache>
                <c:ptCount val="1"/>
                <c:pt idx="0">
                  <c:v>Gerencial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'CONSOLDIM.FACT.RADAR'!$B$1:$J$1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LIDERAZGO Y DIRECCIONAMIENTO ESTRATÉGICO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'CONSOLDIM.FACT.RADAR'!$B$4:$J$4</c:f>
              <c:numCache>
                <c:formatCode>0.00%</c:formatCode>
                <c:ptCount val="9"/>
                <c:pt idx="0">
                  <c:v>0.75</c:v>
                </c:pt>
                <c:pt idx="1">
                  <c:v>0.64000000000000012</c:v>
                </c:pt>
                <c:pt idx="2">
                  <c:v>0.93333333333333346</c:v>
                </c:pt>
                <c:pt idx="3">
                  <c:v>0.85000000000000009</c:v>
                </c:pt>
                <c:pt idx="4">
                  <c:v>0.8</c:v>
                </c:pt>
                <c:pt idx="5">
                  <c:v>0.84000000000000008</c:v>
                </c:pt>
                <c:pt idx="6">
                  <c:v>0.52</c:v>
                </c:pt>
                <c:pt idx="7">
                  <c:v>0.8</c:v>
                </c:pt>
                <c:pt idx="8">
                  <c:v>0.93333333333333346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743-4961-9CA6-1FB6167B75FD}"/>
            </c:ext>
          </c:extLst>
        </c:ser>
        <c:ser>
          <c:idx val="3"/>
          <c:order val="3"/>
          <c:tx>
            <c:strRef>
              <c:f>'CONSOLDIM.FACT.RADAR'!$A$5</c:f>
              <c:strCache>
                <c:ptCount val="1"/>
                <c:pt idx="0">
                  <c:v>Económica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'CONSOLDIM.FACT.RADAR'!$B$1:$J$1</c:f>
              <c:strCache>
                <c:ptCount val="9"/>
                <c:pt idx="0">
                  <c:v>INNOVACIÓN</c:v>
                </c:pt>
                <c:pt idx="1">
                  <c:v>PRODUCCION SOSTENIBLE</c:v>
                </c:pt>
                <c:pt idx="2">
                  <c:v>LIDERAZGO Y DIRECCIONAMIENTO ESTRATÉGICO</c:v>
                </c:pt>
                <c:pt idx="3">
                  <c:v>CULTURA ORGANIZACIONAL</c:v>
                </c:pt>
                <c:pt idx="4">
                  <c:v>RECONOCIMIENTO</c:v>
                </c:pt>
                <c:pt idx="5">
                  <c:v>PROCESOS COLABORATIVOS</c:v>
                </c:pt>
                <c:pt idx="6">
                  <c:v>NUEVOS MERCADOS</c:v>
                </c:pt>
                <c:pt idx="7">
                  <c:v>TECNOLOGÍA</c:v>
                </c:pt>
                <c:pt idx="8">
                  <c:v>INDICADORES FINANCIEROS</c:v>
                </c:pt>
              </c:strCache>
            </c:strRef>
          </c:cat>
          <c:val>
            <c:numRef>
              <c:f>'CONSOLDIM.FACT.RADAR'!$B$5:$J$5</c:f>
              <c:numCache>
                <c:formatCode>0.00%</c:formatCode>
                <c:ptCount val="9"/>
                <c:pt idx="0">
                  <c:v>0.70000000000000007</c:v>
                </c:pt>
                <c:pt idx="1">
                  <c:v>0.64000000000000012</c:v>
                </c:pt>
                <c:pt idx="2">
                  <c:v>0.9</c:v>
                </c:pt>
                <c:pt idx="3">
                  <c:v>0.94000000000000006</c:v>
                </c:pt>
                <c:pt idx="4">
                  <c:v>0.76</c:v>
                </c:pt>
                <c:pt idx="5">
                  <c:v>0.5</c:v>
                </c:pt>
                <c:pt idx="6">
                  <c:v>0.44000000000000006</c:v>
                </c:pt>
                <c:pt idx="7">
                  <c:v>0.76</c:v>
                </c:pt>
                <c:pt idx="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743-4961-9CA6-1FB6167B7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61984"/>
        <c:axId val="89963904"/>
      </c:radarChart>
      <c:catAx>
        <c:axId val="8996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963904"/>
        <c:crosses val="autoZero"/>
        <c:auto val="1"/>
        <c:lblAlgn val="ctr"/>
        <c:lblOffset val="100"/>
        <c:noMultiLvlLbl val="0"/>
      </c:catAx>
      <c:valAx>
        <c:axId val="8996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96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r>
              <a:rPr lang="es-CO" sz="1600" b="1">
                <a:solidFill>
                  <a:srgbClr val="FF0000"/>
                </a:solidFill>
              </a:rPr>
              <a:t>INFORME CONSOLIDADO BARRAS DESCRIPTORES</a:t>
            </a:r>
            <a:r>
              <a:rPr lang="es-CO" sz="1600" b="1" baseline="0">
                <a:solidFill>
                  <a:srgbClr val="FF0000"/>
                </a:solidFill>
              </a:rPr>
              <a:t> Y FAC</a:t>
            </a:r>
            <a:r>
              <a:rPr lang="es-CO" sz="1600" b="1">
                <a:solidFill>
                  <a:srgbClr val="FF0000"/>
                </a:solidFill>
              </a:rPr>
              <a:t>TORES RISE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tx>
            <c:strRef>
              <c:f>'CONS.DESCRIP.FACT.'!$B$1</c:f>
              <c:strCache>
                <c:ptCount val="1"/>
                <c:pt idx="0">
                  <c:v>INNOVACIÓN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'CONS.DESCRIP.FACT.'!$B$2:$B$49</c:f>
              <c:numCache>
                <c:formatCode>0.00%</c:formatCode>
                <c:ptCount val="48"/>
                <c:pt idx="0">
                  <c:v>0.60000000000000009</c:v>
                </c:pt>
                <c:pt idx="1">
                  <c:v>0.70000000000000007</c:v>
                </c:pt>
                <c:pt idx="2">
                  <c:v>0.75</c:v>
                </c:pt>
                <c:pt idx="3">
                  <c:v>0.60000000000000009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71A-4F76-B98F-7D49A4BB8811}"/>
            </c:ext>
          </c:extLst>
        </c:ser>
        <c:ser>
          <c:idx val="1"/>
          <c:order val="1"/>
          <c:tx>
            <c:strRef>
              <c:f>'CONS.DESCRIP.FACT.'!$C$1</c:f>
              <c:strCache>
                <c:ptCount val="1"/>
                <c:pt idx="0">
                  <c:v>PRODUCCION SOSTENIBLE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'CONS.DESCRIP.FACT.'!$C$2:$C$49</c:f>
              <c:numCache>
                <c:formatCode>General</c:formatCode>
                <c:ptCount val="48"/>
                <c:pt idx="5" formatCode="0.00%">
                  <c:v>0.64000000000000012</c:v>
                </c:pt>
                <c:pt idx="6" formatCode="0.00%">
                  <c:v>0.64000000000000012</c:v>
                </c:pt>
                <c:pt idx="8" formatCode="0.00%">
                  <c:v>0.64000000000000012</c:v>
                </c:pt>
                <c:pt idx="9" formatCode="0.00%">
                  <c:v>0.6160000000000001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71A-4F76-B98F-7D49A4BB8811}"/>
            </c:ext>
          </c:extLst>
        </c:ser>
        <c:ser>
          <c:idx val="3"/>
          <c:order val="2"/>
          <c:tx>
            <c:strRef>
              <c:f>'CONS.DESCRIP.FACT.'!$D$1</c:f>
              <c:strCache>
                <c:ptCount val="1"/>
                <c:pt idx="0">
                  <c:v>LIDERAZGO Y DIRECCIONAMIENTO ESTRATÉGICO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'CONS.DESCRIP.FACT.'!$D$2:$D$49</c:f>
              <c:numCache>
                <c:formatCode>General</c:formatCode>
                <c:ptCount val="48"/>
                <c:pt idx="14" formatCode="0.00%">
                  <c:v>0.90200000000000002</c:v>
                </c:pt>
                <c:pt idx="17" formatCode="0.00%">
                  <c:v>0.84000000000000008</c:v>
                </c:pt>
                <c:pt idx="19" formatCode="0.00%">
                  <c:v>0.93333333333333346</c:v>
                </c:pt>
                <c:pt idx="22" formatCode="0.00%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71A-4F76-B98F-7D49A4BB8811}"/>
            </c:ext>
          </c:extLst>
        </c:ser>
        <c:ser>
          <c:idx val="4"/>
          <c:order val="3"/>
          <c:tx>
            <c:strRef>
              <c:f>'CONS.DESCRIP.FACT.'!$E$1</c:f>
              <c:strCache>
                <c:ptCount val="1"/>
                <c:pt idx="0">
                  <c:v>CULTURA ORGANIZACIONAL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'CONS.DESCRIP.FACT.'!$E$2:$E$49</c:f>
              <c:numCache>
                <c:formatCode>General</c:formatCode>
                <c:ptCount val="48"/>
                <c:pt idx="24" formatCode="0.00%">
                  <c:v>0.86</c:v>
                </c:pt>
                <c:pt idx="25" formatCode="0.00%">
                  <c:v>0.94000000000000006</c:v>
                </c:pt>
                <c:pt idx="26" formatCode="0.00%">
                  <c:v>0.85000000000000009</c:v>
                </c:pt>
                <c:pt idx="27" formatCode="0.00%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71A-4F76-B98F-7D49A4BB8811}"/>
            </c:ext>
          </c:extLst>
        </c:ser>
        <c:ser>
          <c:idx val="5"/>
          <c:order val="4"/>
          <c:tx>
            <c:strRef>
              <c:f>'CONS.DESCRIP.FACT.'!$F$1</c:f>
              <c:strCache>
                <c:ptCount val="1"/>
                <c:pt idx="0">
                  <c:v>RECONOCIMIENTO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'CONS.DESCRIP.FACT.'!$F$2:$F$49</c:f>
              <c:numCache>
                <c:formatCode>General</c:formatCode>
                <c:ptCount val="48"/>
                <c:pt idx="28" formatCode="0.00%">
                  <c:v>0.55999999999999994</c:v>
                </c:pt>
                <c:pt idx="29" formatCode="0.00%">
                  <c:v>0.76</c:v>
                </c:pt>
                <c:pt idx="30" formatCode="0.00%">
                  <c:v>0.8</c:v>
                </c:pt>
                <c:pt idx="31" formatCode="0.00%">
                  <c:v>0.68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71A-4F76-B98F-7D49A4BB8811}"/>
            </c:ext>
          </c:extLst>
        </c:ser>
        <c:ser>
          <c:idx val="6"/>
          <c:order val="5"/>
          <c:tx>
            <c:strRef>
              <c:f>'CONS.DESCRIP.FACT.'!$G$1</c:f>
              <c:strCache>
                <c:ptCount val="1"/>
                <c:pt idx="0">
                  <c:v>PROCESOS COLABORATIVOS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'CONS.DESCRIP.FACT.'!$G$2:$G$49</c:f>
              <c:numCache>
                <c:formatCode>General</c:formatCode>
                <c:ptCount val="48"/>
                <c:pt idx="32" formatCode="0.00%">
                  <c:v>0.96</c:v>
                </c:pt>
                <c:pt idx="33" formatCode="0.00%">
                  <c:v>0.5</c:v>
                </c:pt>
                <c:pt idx="34" formatCode="0.00%">
                  <c:v>0.84000000000000008</c:v>
                </c:pt>
                <c:pt idx="35" formatCode="0.00%">
                  <c:v>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71A-4F76-B98F-7D49A4BB8811}"/>
            </c:ext>
          </c:extLst>
        </c:ser>
        <c:ser>
          <c:idx val="8"/>
          <c:order val="6"/>
          <c:tx>
            <c:strRef>
              <c:f>'CONS.DESCRIP.FACT.'!$H$1</c:f>
              <c:strCache>
                <c:ptCount val="1"/>
                <c:pt idx="0">
                  <c:v>NUEVOS MERCADOS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'CONS.DESCRIP.FACT.'!$H$2:$H$49</c:f>
              <c:numCache>
                <c:formatCode>General</c:formatCode>
                <c:ptCount val="48"/>
                <c:pt idx="36" formatCode="0.00%">
                  <c:v>0.60000000000000009</c:v>
                </c:pt>
                <c:pt idx="37" formatCode="0.00%">
                  <c:v>0.44000000000000006</c:v>
                </c:pt>
                <c:pt idx="38" formatCode="0.00%">
                  <c:v>0.52</c:v>
                </c:pt>
                <c:pt idx="39" formatCode="0.00%">
                  <c:v>0.48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71A-4F76-B98F-7D49A4BB8811}"/>
            </c:ext>
          </c:extLst>
        </c:ser>
        <c:ser>
          <c:idx val="9"/>
          <c:order val="7"/>
          <c:tx>
            <c:strRef>
              <c:f>'CONS.DESCRIP.FACT.'!$I$1</c:f>
              <c:strCache>
                <c:ptCount val="1"/>
                <c:pt idx="0">
                  <c:v>TECNOLOGÍA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'CONS.DESCRIP.FACT.'!$I$2:$I$49</c:f>
              <c:numCache>
                <c:formatCode>General</c:formatCode>
                <c:ptCount val="48"/>
                <c:pt idx="40" formatCode="0.00%">
                  <c:v>0.91999999999999993</c:v>
                </c:pt>
                <c:pt idx="41" formatCode="0.00%">
                  <c:v>0.76</c:v>
                </c:pt>
                <c:pt idx="42" formatCode="0.00%">
                  <c:v>0.8</c:v>
                </c:pt>
                <c:pt idx="43" formatCode="0.00%">
                  <c:v>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71A-4F76-B98F-7D49A4BB8811}"/>
            </c:ext>
          </c:extLst>
        </c:ser>
        <c:ser>
          <c:idx val="10"/>
          <c:order val="8"/>
          <c:tx>
            <c:strRef>
              <c:f>'CONS.DESCRIP.FACT.'!$J$1</c:f>
              <c:strCache>
                <c:ptCount val="1"/>
                <c:pt idx="0">
                  <c:v>INDICADORES FINANCIEROS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'CONS.DESCRIP.FACT.'!$A$2:$A$49</c:f>
              <c:strCache>
                <c:ptCount val="48"/>
                <c:pt idx="0">
                  <c:v>Modo de innovar</c:v>
                </c:pt>
                <c:pt idx="1">
                  <c:v>Creación de Valor</c:v>
                </c:pt>
                <c:pt idx="2">
                  <c:v>Tipo de innovación</c:v>
                </c:pt>
                <c:pt idx="3">
                  <c:v>Ecodiseño</c:v>
                </c:pt>
                <c:pt idx="4">
                  <c:v>Economía circular</c:v>
                </c:pt>
                <c:pt idx="5">
                  <c:v>Proveedores- Materias primas y/ o insumos para la operación</c:v>
                </c:pt>
                <c:pt idx="6">
                  <c:v>Presupuesto asignado a un programa de gestión  Ambiental</c:v>
                </c:pt>
                <c:pt idx="7">
                  <c:v>Modelo de negocio que incluye Economía circular</c:v>
                </c:pt>
                <c:pt idx="8">
                  <c:v>Planes, sellos y certificaciones ambientales</c:v>
                </c:pt>
                <c:pt idx="9">
                  <c:v>Agua- uso eficiente</c:v>
                </c:pt>
                <c:pt idx="10">
                  <c:v>Aguas residuales</c:v>
                </c:pt>
                <c:pt idx="11">
                  <c:v>Energía</c:v>
                </c:pt>
                <c:pt idx="12">
                  <c:v>Emisiones Atmosféricas</c:v>
                </c:pt>
                <c:pt idx="13">
                  <c:v>Residuos sólidos</c:v>
                </c:pt>
                <c:pt idx="14">
                  <c:v>Tendencias sociales</c:v>
                </c:pt>
                <c:pt idx="15">
                  <c:v>Capacidad de movilización</c:v>
                </c:pt>
                <c:pt idx="16">
                  <c:v>Ética, Valores y Política Anticorrupción</c:v>
                </c:pt>
                <c:pt idx="17">
                  <c:v>Rendición de cuentas  en Desarrollo Sostenible</c:v>
                </c:pt>
                <c:pt idx="18">
                  <c:v>Valor de la Sostenibilidad</c:v>
                </c:pt>
                <c:pt idx="19">
                  <c:v>Gobierno  Corporativo</c:v>
                </c:pt>
                <c:pt idx="20">
                  <c:v>Gestión del Conocimiento</c:v>
                </c:pt>
                <c:pt idx="21">
                  <c:v> Estrategias corporativas</c:v>
                </c:pt>
                <c:pt idx="22">
                  <c:v>Análisis de entornos</c:v>
                </c:pt>
                <c:pt idx="23">
                  <c:v>Toma de Decisiones</c:v>
                </c:pt>
                <c:pt idx="24">
                  <c:v>Ambiente Laboral</c:v>
                </c:pt>
                <c:pt idx="25">
                  <c:v>Valor Compartido</c:v>
                </c:pt>
                <c:pt idx="26">
                  <c:v>Comunicación</c:v>
                </c:pt>
                <c:pt idx="27">
                  <c:v>Cambio de paradigmas</c:v>
                </c:pt>
                <c:pt idx="28">
                  <c:v>Felicidad en el trabajo</c:v>
                </c:pt>
                <c:pt idx="29">
                  <c:v>Valoración en el trabajo</c:v>
                </c:pt>
                <c:pt idx="30">
                  <c:v>Practicas de motivación</c:v>
                </c:pt>
                <c:pt idx="31">
                  <c:v>Trabajador con consciencia ambiental</c:v>
                </c:pt>
                <c:pt idx="32">
                  <c:v>Asociatividad</c:v>
                </c:pt>
                <c:pt idx="33">
                  <c:v>Voluntariado corporativo</c:v>
                </c:pt>
                <c:pt idx="34">
                  <c:v>Acuerdos- Negociación- Consensos</c:v>
                </c:pt>
                <c:pt idx="35">
                  <c:v>Seguridad en el Trabajo</c:v>
                </c:pt>
                <c:pt idx="36">
                  <c:v>Grado de Influencia en otros mercados de los Bienes y o Servicios.</c:v>
                </c:pt>
                <c:pt idx="37">
                  <c:v>Estrategia comercial</c:v>
                </c:pt>
                <c:pt idx="38">
                  <c:v>Plan Estratégico para entrar en nuevos mercados</c:v>
                </c:pt>
                <c:pt idx="39">
                  <c:v>Mercados Verdes</c:v>
                </c:pt>
                <c:pt idx="40">
                  <c:v>Democratización de la Tecnología</c:v>
                </c:pt>
                <c:pt idx="41">
                  <c:v>Transferencia tecnológica</c:v>
                </c:pt>
                <c:pt idx="42">
                  <c:v>Prospectiva</c:v>
                </c:pt>
                <c:pt idx="43">
                  <c:v>Tecnologías limpias</c:v>
                </c:pt>
                <c:pt idx="44">
                  <c:v>Impacto en la Sociedad</c:v>
                </c:pt>
                <c:pt idx="45">
                  <c:v>Desempeño financiero. De Liquidez- Endeudamiento-Rentabilidad- Actividad. En el ultimo año fiscal</c:v>
                </c:pt>
                <c:pt idx="46">
                  <c:v>Valor Agregado ( EVA)</c:v>
                </c:pt>
                <c:pt idx="47">
                  <c:v>Protección y/o recuperación del entorno</c:v>
                </c:pt>
              </c:strCache>
            </c:strRef>
          </c:cat>
          <c:val>
            <c:numRef>
              <c:f>'CONS.DESCRIP.FACT.'!$J$2:$J$49</c:f>
              <c:numCache>
                <c:formatCode>General</c:formatCode>
                <c:ptCount val="48"/>
                <c:pt idx="44" formatCode="0.00%">
                  <c:v>0.93333333333333346</c:v>
                </c:pt>
                <c:pt idx="45" formatCode="0.00%">
                  <c:v>1</c:v>
                </c:pt>
                <c:pt idx="46" formatCode="0.00%">
                  <c:v>0.93333333333333346</c:v>
                </c:pt>
                <c:pt idx="47" formatCode="0.00%">
                  <c:v>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71A-4F76-B98F-7D49A4BB88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8615168"/>
        <c:axId val="108616704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'CONS.DESCRIP.FACT.'!#REF!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'CONS.DESCRIP.FACT.'!$A$2:$A$49</c15:sqref>
                        </c15:formulaRef>
                      </c:ext>
                    </c:extLst>
                    <c:strCache>
                      <c:ptCount val="48"/>
                      <c:pt idx="0">
                        <c:v>Modo de innovar</c:v>
                      </c:pt>
                      <c:pt idx="1">
                        <c:v>Creación de Valor</c:v>
                      </c:pt>
                      <c:pt idx="2">
                        <c:v>Tipo de innovación</c:v>
                      </c:pt>
                      <c:pt idx="3">
                        <c:v>Ecodiseño</c:v>
                      </c:pt>
                      <c:pt idx="4">
                        <c:v>Economía circular</c:v>
                      </c:pt>
                      <c:pt idx="5">
                        <c:v>Proveedores- Materias primas y/ o insumos para la operación</c:v>
                      </c:pt>
                      <c:pt idx="6">
                        <c:v>Presupuesto asignado a un programa de gestión  Ambiental</c:v>
                      </c:pt>
                      <c:pt idx="7">
                        <c:v>Modelo de negocio que incluye Economía circular</c:v>
                      </c:pt>
                      <c:pt idx="8">
                        <c:v>Planes, sellos y certificaciones ambientales</c:v>
                      </c:pt>
                      <c:pt idx="9">
                        <c:v>Agua- uso eficiente</c:v>
                      </c:pt>
                      <c:pt idx="10">
                        <c:v>Aguas residuales</c:v>
                      </c:pt>
                      <c:pt idx="11">
                        <c:v>Energía</c:v>
                      </c:pt>
                      <c:pt idx="12">
                        <c:v>Emisiones Atmosféricas</c:v>
                      </c:pt>
                      <c:pt idx="13">
                        <c:v>Residuos sólidos</c:v>
                      </c:pt>
                      <c:pt idx="14">
                        <c:v>Tendencias sociales</c:v>
                      </c:pt>
                      <c:pt idx="15">
                        <c:v>Capacidad de movilización</c:v>
                      </c:pt>
                      <c:pt idx="16">
                        <c:v>Ética, Valores y Política Anticorrupción</c:v>
                      </c:pt>
                      <c:pt idx="17">
                        <c:v>Rendición de cuentas  en Desarrollo Sostenible</c:v>
                      </c:pt>
                      <c:pt idx="18">
                        <c:v>Valor de la Sostenibilidad</c:v>
                      </c:pt>
                      <c:pt idx="19">
                        <c:v>Gobierno  Corporativo</c:v>
                      </c:pt>
                      <c:pt idx="20">
                        <c:v>Gestión del Conocimiento</c:v>
                      </c:pt>
                      <c:pt idx="21">
                        <c:v> Estrategias corporativas</c:v>
                      </c:pt>
                      <c:pt idx="22">
                        <c:v>Análisis de entornos</c:v>
                      </c:pt>
                      <c:pt idx="23">
                        <c:v>Toma de Decisiones</c:v>
                      </c:pt>
                      <c:pt idx="24">
                        <c:v>Ambiente Laboral</c:v>
                      </c:pt>
                      <c:pt idx="25">
                        <c:v>Valor Compartido</c:v>
                      </c:pt>
                      <c:pt idx="26">
                        <c:v>Comunicación</c:v>
                      </c:pt>
                      <c:pt idx="27">
                        <c:v>Cambio de paradigmas</c:v>
                      </c:pt>
                      <c:pt idx="28">
                        <c:v>Felicidad en el trabajo</c:v>
                      </c:pt>
                      <c:pt idx="29">
                        <c:v>Valoración en el trabajo</c:v>
                      </c:pt>
                      <c:pt idx="30">
                        <c:v>Practicas de motivación</c:v>
                      </c:pt>
                      <c:pt idx="31">
                        <c:v>Trabajador con consciencia ambiental</c:v>
                      </c:pt>
                      <c:pt idx="32">
                        <c:v>Asociatividad</c:v>
                      </c:pt>
                      <c:pt idx="33">
                        <c:v>Voluntariado corporativo</c:v>
                      </c:pt>
                      <c:pt idx="34">
                        <c:v>Acuerdos- Negociación- Consensos</c:v>
                      </c:pt>
                      <c:pt idx="35">
                        <c:v>Seguridad en el Trabajo</c:v>
                      </c:pt>
                      <c:pt idx="36">
                        <c:v>Grado de Influencia en otros mercados de los Bienes y o Servicios.</c:v>
                      </c:pt>
                      <c:pt idx="37">
                        <c:v>Estrategia comercial</c:v>
                      </c:pt>
                      <c:pt idx="38">
                        <c:v>Plan Estratégico para entrar en nuevos mercados</c:v>
                      </c:pt>
                      <c:pt idx="39">
                        <c:v>Mercados Verdes</c:v>
                      </c:pt>
                      <c:pt idx="40">
                        <c:v>Democratización de la Tecnología</c:v>
                      </c:pt>
                      <c:pt idx="41">
                        <c:v>Transferencia tecnológica</c:v>
                      </c:pt>
                      <c:pt idx="42">
                        <c:v>Prospectiva</c:v>
                      </c:pt>
                      <c:pt idx="43">
                        <c:v>Tecnologías limpias</c:v>
                      </c:pt>
                      <c:pt idx="44">
                        <c:v>Impacto en la Sociedad</c:v>
                      </c:pt>
                      <c:pt idx="45">
                        <c:v>Desempeño financiero. De Liquidez- Endeudamiento-Rentabilidad- Actividad. En el ultimo año fiscal</c:v>
                      </c:pt>
                      <c:pt idx="46">
                        <c:v>Valor Agregado ( EVA)</c:v>
                      </c:pt>
                      <c:pt idx="47">
                        <c:v>Protección y/o recuperación del entorno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'CONS.DESCRIP.FACT.'!#REF!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2-F71A-4F76-B98F-7D49A4BB88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'CONS.DESCRIP.FACT.'!#REF!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6">
                      <a:lumMod val="75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'CONS.DESCRIP.FACT.'!$A$2:$A$49</c15:sqref>
                        </c15:formulaRef>
                      </c:ext>
                    </c:extLst>
                    <c:strCache>
                      <c:ptCount val="48"/>
                      <c:pt idx="0">
                        <c:v>Modo de innovar</c:v>
                      </c:pt>
                      <c:pt idx="1">
                        <c:v>Creación de Valor</c:v>
                      </c:pt>
                      <c:pt idx="2">
                        <c:v>Tipo de innovación</c:v>
                      </c:pt>
                      <c:pt idx="3">
                        <c:v>Ecodiseño</c:v>
                      </c:pt>
                      <c:pt idx="4">
                        <c:v>Economía circular</c:v>
                      </c:pt>
                      <c:pt idx="5">
                        <c:v>Proveedores- Materias primas y/ o insumos para la operación</c:v>
                      </c:pt>
                      <c:pt idx="6">
                        <c:v>Presupuesto asignado a un programa de gestión  Ambiental</c:v>
                      </c:pt>
                      <c:pt idx="7">
                        <c:v>Modelo de negocio que incluye Economía circular</c:v>
                      </c:pt>
                      <c:pt idx="8">
                        <c:v>Planes, sellos y certificaciones ambientales</c:v>
                      </c:pt>
                      <c:pt idx="9">
                        <c:v>Agua- uso eficiente</c:v>
                      </c:pt>
                      <c:pt idx="10">
                        <c:v>Aguas residuales</c:v>
                      </c:pt>
                      <c:pt idx="11">
                        <c:v>Energía</c:v>
                      </c:pt>
                      <c:pt idx="12">
                        <c:v>Emisiones Atmosféricas</c:v>
                      </c:pt>
                      <c:pt idx="13">
                        <c:v>Residuos sólidos</c:v>
                      </c:pt>
                      <c:pt idx="14">
                        <c:v>Tendencias sociales</c:v>
                      </c:pt>
                      <c:pt idx="15">
                        <c:v>Capacidad de movilización</c:v>
                      </c:pt>
                      <c:pt idx="16">
                        <c:v>Ética, Valores y Política Anticorrupción</c:v>
                      </c:pt>
                      <c:pt idx="17">
                        <c:v>Rendición de cuentas  en Desarrollo Sostenible</c:v>
                      </c:pt>
                      <c:pt idx="18">
                        <c:v>Valor de la Sostenibilidad</c:v>
                      </c:pt>
                      <c:pt idx="19">
                        <c:v>Gobierno  Corporativo</c:v>
                      </c:pt>
                      <c:pt idx="20">
                        <c:v>Gestión del Conocimiento</c:v>
                      </c:pt>
                      <c:pt idx="21">
                        <c:v> Estrategias corporativas</c:v>
                      </c:pt>
                      <c:pt idx="22">
                        <c:v>Análisis de entornos</c:v>
                      </c:pt>
                      <c:pt idx="23">
                        <c:v>Toma de Decisiones</c:v>
                      </c:pt>
                      <c:pt idx="24">
                        <c:v>Ambiente Laboral</c:v>
                      </c:pt>
                      <c:pt idx="25">
                        <c:v>Valor Compartido</c:v>
                      </c:pt>
                      <c:pt idx="26">
                        <c:v>Comunicación</c:v>
                      </c:pt>
                      <c:pt idx="27">
                        <c:v>Cambio de paradigmas</c:v>
                      </c:pt>
                      <c:pt idx="28">
                        <c:v>Felicidad en el trabajo</c:v>
                      </c:pt>
                      <c:pt idx="29">
                        <c:v>Valoración en el trabajo</c:v>
                      </c:pt>
                      <c:pt idx="30">
                        <c:v>Practicas de motivación</c:v>
                      </c:pt>
                      <c:pt idx="31">
                        <c:v>Trabajador con consciencia ambiental</c:v>
                      </c:pt>
                      <c:pt idx="32">
                        <c:v>Asociatividad</c:v>
                      </c:pt>
                      <c:pt idx="33">
                        <c:v>Voluntariado corporativo</c:v>
                      </c:pt>
                      <c:pt idx="34">
                        <c:v>Acuerdos- Negociación- Consensos</c:v>
                      </c:pt>
                      <c:pt idx="35">
                        <c:v>Seguridad en el Trabajo</c:v>
                      </c:pt>
                      <c:pt idx="36">
                        <c:v>Grado de Influencia en otros mercados de los Bienes y o Servicios.</c:v>
                      </c:pt>
                      <c:pt idx="37">
                        <c:v>Estrategia comercial</c:v>
                      </c:pt>
                      <c:pt idx="38">
                        <c:v>Plan Estratégico para entrar en nuevos mercados</c:v>
                      </c:pt>
                      <c:pt idx="39">
                        <c:v>Mercados Verdes</c:v>
                      </c:pt>
                      <c:pt idx="40">
                        <c:v>Democratización de la Tecnología</c:v>
                      </c:pt>
                      <c:pt idx="41">
                        <c:v>Transferencia tecnológica</c:v>
                      </c:pt>
                      <c:pt idx="42">
                        <c:v>Prospectiva</c:v>
                      </c:pt>
                      <c:pt idx="43">
                        <c:v>Tecnologías limpias</c:v>
                      </c:pt>
                      <c:pt idx="44">
                        <c:v>Impacto en la Sociedad</c:v>
                      </c:pt>
                      <c:pt idx="45">
                        <c:v>Desempeño financiero. De Liquidez- Endeudamiento-Rentabilidad- Actividad. En el ultimo año fiscal</c:v>
                      </c:pt>
                      <c:pt idx="46">
                        <c:v>Valor Agregado ( EVA)</c:v>
                      </c:pt>
                      <c:pt idx="47">
                        <c:v>Protección y/o recuperación del entorno</c:v>
                      </c:pt>
                    </c:strCache>
                  </c:str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'CONS.DESCRIP.FACT.'!#REF!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7-F71A-4F76-B98F-7D49A4BB8811}"/>
                  </c:ext>
                </c:extLst>
              </c15:ser>
            </c15:filteredBarSeries>
          </c:ext>
        </c:extLst>
      </c:bar3DChart>
      <c:catAx>
        <c:axId val="1086151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616704"/>
        <c:crosses val="autoZero"/>
        <c:auto val="1"/>
        <c:lblAlgn val="ctr"/>
        <c:lblOffset val="100"/>
        <c:noMultiLvlLbl val="0"/>
      </c:catAx>
      <c:valAx>
        <c:axId val="108616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8615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6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INNOVACION: DIMENSIONES</a:t>
            </a:r>
          </a:p>
        </c:rich>
      </c:tx>
      <c:layout>
        <c:manualLayout>
          <c:xMode val="edge"/>
          <c:yMode val="edge"/>
          <c:x val="0.36523600174978127"/>
          <c:y val="3.248318611458891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62E-465C-B2E3-A3A35493D05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62E-465C-B2E3-A3A35493D05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62E-465C-B2E3-A3A35493D0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(INNOV.DIAGRAM!$A$3,INNOV.DIAGRAM!$A$4:$A$5,INNOV.DIAGRAM!$A$6,INNOV.DIAGRAM!$A$7)</c:f>
              <c:strCache>
                <c:ptCount val="5"/>
                <c:pt idx="0">
                  <c:v>Social</c:v>
                </c:pt>
                <c:pt idx="1">
                  <c:v>Ambiental</c:v>
                </c:pt>
                <c:pt idx="3">
                  <c:v>Gerencial</c:v>
                </c:pt>
                <c:pt idx="4">
                  <c:v>Económica</c:v>
                </c:pt>
              </c:strCache>
            </c:strRef>
          </c:cat>
          <c:val>
            <c:numRef>
              <c:f>(INNOV.DIAGRAM!$D$3,INNOV.DIAGRAM!$D$4:$D$5,INNOV.DIAGRAM!$D$6,INNOV.DIAGRAM!$D$7)</c:f>
              <c:numCache>
                <c:formatCode>0.0%</c:formatCode>
                <c:ptCount val="5"/>
                <c:pt idx="0" formatCode="0%">
                  <c:v>0.60000000000000009</c:v>
                </c:pt>
                <c:pt idx="1">
                  <c:v>0.60000000000000009</c:v>
                </c:pt>
                <c:pt idx="3" formatCode="0%">
                  <c:v>0.75</c:v>
                </c:pt>
                <c:pt idx="4" formatCode="0%">
                  <c:v>0.70000000000000007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62E-465C-B2E3-A3A35493D0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9282944"/>
        <c:axId val="39291136"/>
        <c:axId val="0"/>
      </c:bar3DChart>
      <c:catAx>
        <c:axId val="392829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291136"/>
        <c:crosses val="autoZero"/>
        <c:auto val="1"/>
        <c:lblAlgn val="ctr"/>
        <c:lblOffset val="100"/>
        <c:noMultiLvlLbl val="0"/>
      </c:catAx>
      <c:valAx>
        <c:axId val="3929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9282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PRODUCCION</a:t>
            </a:r>
            <a:r>
              <a:rPr lang="es-CO" b="1" baseline="0"/>
              <a:t> SOSTENIBLE: DESCRIPTORES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PROD.SOS.DIAGRAM!$B$3:$B$11</c:f>
              <c:strCache>
                <c:ptCount val="9"/>
                <c:pt idx="0">
                  <c:v>Proveedores- Materias primas y/ o insumos para la operación</c:v>
                </c:pt>
                <c:pt idx="1">
                  <c:v>Agua- uso eficiente</c:v>
                </c:pt>
                <c:pt idx="2">
                  <c:v>Aguas residuales</c:v>
                </c:pt>
                <c:pt idx="3">
                  <c:v>Energía</c:v>
                </c:pt>
                <c:pt idx="4">
                  <c:v>Emisiones Atmosféricas</c:v>
                </c:pt>
                <c:pt idx="5">
                  <c:v>Residuos sólidos</c:v>
                </c:pt>
                <c:pt idx="6">
                  <c:v>Planes, sellos y certificaciones ambientales</c:v>
                </c:pt>
                <c:pt idx="7">
                  <c:v>Presupuesto asignado a un programa de gestión  Ambiental</c:v>
                </c:pt>
                <c:pt idx="8">
                  <c:v>Modelo de negocio que incluye Economía circular</c:v>
                </c:pt>
              </c:strCache>
            </c:strRef>
          </c:cat>
          <c:val>
            <c:numRef>
              <c:f>PROD.SOS.DIAGRAM!$C$3:$C$11</c:f>
              <c:numCache>
                <c:formatCode>General</c:formatCode>
                <c:ptCount val="9"/>
                <c:pt idx="0">
                  <c:v>3.2</c:v>
                </c:pt>
                <c:pt idx="1">
                  <c:v>4</c:v>
                </c:pt>
                <c:pt idx="2">
                  <c:v>3.6</c:v>
                </c:pt>
                <c:pt idx="3">
                  <c:v>2.4</c:v>
                </c:pt>
                <c:pt idx="4">
                  <c:v>1.4</c:v>
                </c:pt>
                <c:pt idx="5">
                  <c:v>4</c:v>
                </c:pt>
                <c:pt idx="6">
                  <c:v>3.2</c:v>
                </c:pt>
                <c:pt idx="7">
                  <c:v>4.2</c:v>
                </c:pt>
                <c:pt idx="8">
                  <c:v>2.2000000000000002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20B-42FB-B598-BB01272DE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2098816"/>
        <c:axId val="82461056"/>
      </c:barChart>
      <c:catAx>
        <c:axId val="82098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461056"/>
        <c:crosses val="autoZero"/>
        <c:auto val="1"/>
        <c:lblAlgn val="ctr"/>
        <c:lblOffset val="100"/>
        <c:noMultiLvlLbl val="0"/>
      </c:catAx>
      <c:valAx>
        <c:axId val="824610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09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PRODUCCION SOSTENIBLE: DIMENSIONES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B2-44E4-B688-FA624188AE95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B2-44E4-B688-FA624188AE9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B2-44E4-B688-FA624188AE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(PROD.SOS.DIAGRAM!$A$3,PROD.SOS.DIAGRAM!$A$4:$A$8,PROD.SOS.DIAGRAM!$A$9,PROD.SOS.DIAGRAM!$A$10:$A$11)</c:f>
              <c:strCache>
                <c:ptCount val="8"/>
                <c:pt idx="0">
                  <c:v>Social</c:v>
                </c:pt>
                <c:pt idx="1">
                  <c:v>Ambiental</c:v>
                </c:pt>
                <c:pt idx="6">
                  <c:v>Gerencial</c:v>
                </c:pt>
                <c:pt idx="7">
                  <c:v>Económica</c:v>
                </c:pt>
              </c:strCache>
            </c:strRef>
          </c:cat>
          <c:val>
            <c:numRef>
              <c:f>(PROD.SOS.DIAGRAM!$D$3,PROD.SOS.DIAGRAM!$D$4:$D$8,PROD.SOS.DIAGRAM!$D$9,PROD.SOS.DIAGRAM!$D$10:$D$11)</c:f>
              <c:numCache>
                <c:formatCode>0.0%</c:formatCode>
                <c:ptCount val="9"/>
                <c:pt idx="0">
                  <c:v>0.64000000000000012</c:v>
                </c:pt>
                <c:pt idx="1">
                  <c:v>0.6160000000000001</c:v>
                </c:pt>
                <c:pt idx="6">
                  <c:v>0.64000000000000012</c:v>
                </c:pt>
                <c:pt idx="7">
                  <c:v>0.64000000000000012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5B2-44E4-B688-FA624188AE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2490112"/>
        <c:axId val="82494208"/>
        <c:axId val="0"/>
      </c:bar3DChart>
      <c:catAx>
        <c:axId val="82490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494208"/>
        <c:crosses val="autoZero"/>
        <c:auto val="1"/>
        <c:lblAlgn val="ctr"/>
        <c:lblOffset val="100"/>
        <c:noMultiLvlLbl val="0"/>
      </c:catAx>
      <c:valAx>
        <c:axId val="82494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49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/>
              <a:t>DIRECCIONAMIENTO ESTRATEGICO</a:t>
            </a:r>
            <a:r>
              <a:rPr lang="es-CO" sz="1200" b="1" baseline="0"/>
              <a:t> Y LIDERAZGO</a:t>
            </a:r>
            <a:r>
              <a:rPr lang="es-CO" sz="1200" b="1"/>
              <a:t>: DESCRIPTORES</a:t>
            </a:r>
          </a:p>
        </c:rich>
      </c:tx>
      <c:layout>
        <c:manualLayout>
          <c:xMode val="edge"/>
          <c:yMode val="edge"/>
          <c:x val="0.16922222222222222"/>
          <c:y val="2.777777777777777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LIDER.DIREST.DIAGRAM!$B$3:$B$12</c:f>
              <c:strCache>
                <c:ptCount val="10"/>
                <c:pt idx="0">
                  <c:v>Tendencias sociales</c:v>
                </c:pt>
                <c:pt idx="1">
                  <c:v>Capacidad de movilización</c:v>
                </c:pt>
                <c:pt idx="2">
                  <c:v>Ética, Valores y Política Anticorrupción</c:v>
                </c:pt>
                <c:pt idx="3">
                  <c:v>Rendición de cuentas  en Desarrollo Sostenible</c:v>
                </c:pt>
                <c:pt idx="4">
                  <c:v>Valor de la Sostenibilidad</c:v>
                </c:pt>
                <c:pt idx="5">
                  <c:v>Gobierno  Corporativo</c:v>
                </c:pt>
                <c:pt idx="6">
                  <c:v>Gestión del Conocimiento</c:v>
                </c:pt>
                <c:pt idx="7">
                  <c:v> Estrategias corporativas</c:v>
                </c:pt>
                <c:pt idx="8">
                  <c:v>Análisis de entornos</c:v>
                </c:pt>
                <c:pt idx="9">
                  <c:v>Toma de Decisiones</c:v>
                </c:pt>
              </c:strCache>
            </c:strRef>
          </c:cat>
          <c:val>
            <c:numRef>
              <c:f>LIDER.DIREST.DIAGRAM!$C$3:$C$12</c:f>
              <c:numCache>
                <c:formatCode>General</c:formatCode>
                <c:ptCount val="10"/>
                <c:pt idx="0">
                  <c:v>4.3</c:v>
                </c:pt>
                <c:pt idx="1">
                  <c:v>4.7</c:v>
                </c:pt>
                <c:pt idx="2">
                  <c:v>4.7</c:v>
                </c:pt>
                <c:pt idx="3">
                  <c:v>3.7</c:v>
                </c:pt>
                <c:pt idx="4">
                  <c:v>4.7</c:v>
                </c:pt>
                <c:pt idx="5">
                  <c:v>4.3</c:v>
                </c:pt>
                <c:pt idx="6">
                  <c:v>5</c:v>
                </c:pt>
                <c:pt idx="7">
                  <c:v>4.7</c:v>
                </c:pt>
                <c:pt idx="8">
                  <c:v>4.3</c:v>
                </c:pt>
                <c:pt idx="9">
                  <c:v>4.7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78-4E89-B9BA-719A86D261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82785408"/>
        <c:axId val="82786560"/>
      </c:barChart>
      <c:catAx>
        <c:axId val="82785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786560"/>
        <c:crosses val="autoZero"/>
        <c:auto val="1"/>
        <c:lblAlgn val="ctr"/>
        <c:lblOffset val="100"/>
        <c:noMultiLvlLbl val="0"/>
      </c:catAx>
      <c:valAx>
        <c:axId val="82786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785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/>
              <a:t>DIRECCIONAMIENTO ESTRATEGICO Y LIDERAZGO: DIMENSIONES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EFA-481F-A561-83C61F5EBD1D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EFA-481F-A561-83C61F5EBD1D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EFA-481F-A561-83C61F5EBD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(LIDER.DIREST.DIAGRAM!$A$3,LIDER.DIREST.DIAGRAM!$A$6,LIDER.DIREST.DIAGRAM!$A$8,LIDER.DIREST.DIAGRAM!$A$11)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(LIDER.DIREST.DIAGRAM!$D$3,LIDER.DIREST.DIAGRAM!$D$6,LIDER.DIREST.DIAGRAM!$D$8,LIDER.DIREST.DIAGRAM!$D$11)</c:f>
              <c:numCache>
                <c:formatCode>0.0%</c:formatCode>
                <c:ptCount val="4"/>
                <c:pt idx="0">
                  <c:v>0.90200000000000002</c:v>
                </c:pt>
                <c:pt idx="1">
                  <c:v>0.84000000000000008</c:v>
                </c:pt>
                <c:pt idx="2">
                  <c:v>0.93333333333333346</c:v>
                </c:pt>
                <c:pt idx="3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EFA-481F-A561-83C61F5EBD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2811520"/>
        <c:axId val="82836096"/>
        <c:axId val="0"/>
      </c:bar3DChart>
      <c:catAx>
        <c:axId val="82811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836096"/>
        <c:crosses val="autoZero"/>
        <c:auto val="1"/>
        <c:lblAlgn val="ctr"/>
        <c:lblOffset val="100"/>
        <c:noMultiLvlLbl val="0"/>
      </c:catAx>
      <c:valAx>
        <c:axId val="82836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811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CULTURA ORGANIZACIONAL: DESCRIPTORES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'CULTOR.DIAGRAM'!$B$3:$B$6</c:f>
              <c:strCache>
                <c:ptCount val="4"/>
                <c:pt idx="0">
                  <c:v>Ambiente Laboral</c:v>
                </c:pt>
                <c:pt idx="1">
                  <c:v>Cambio de paradigmas</c:v>
                </c:pt>
                <c:pt idx="2">
                  <c:v>Comunicación</c:v>
                </c:pt>
                <c:pt idx="3">
                  <c:v>Valor Compartido</c:v>
                </c:pt>
              </c:strCache>
            </c:strRef>
          </c:cat>
          <c:val>
            <c:numRef>
              <c:f>'CULTOR.DIAGRAM'!$C$3:$C$6</c:f>
              <c:numCache>
                <c:formatCode>General</c:formatCode>
                <c:ptCount val="4"/>
                <c:pt idx="0">
                  <c:v>4.3</c:v>
                </c:pt>
                <c:pt idx="1">
                  <c:v>4.3</c:v>
                </c:pt>
                <c:pt idx="2">
                  <c:v>4.25</c:v>
                </c:pt>
                <c:pt idx="3">
                  <c:v>4.7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585-4070-A6BD-2E4A54A0D6C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82958976"/>
        <c:axId val="82986496"/>
      </c:barChart>
      <c:catAx>
        <c:axId val="82958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86496"/>
        <c:crosses val="autoZero"/>
        <c:auto val="1"/>
        <c:lblAlgn val="ctr"/>
        <c:lblOffset val="100"/>
        <c:noMultiLvlLbl val="0"/>
      </c:catAx>
      <c:valAx>
        <c:axId val="82986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295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CULTURA ORGANIZACIONAL: DIMENSIONES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A08-4A0F-954B-3F71CABADE07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A08-4A0F-954B-3F71CABADE07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A08-4A0F-954B-3F71CABADE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('CULTOR.DIAGRAM'!$A$3,'CULTOR.DIAGRAM'!$A$4,'CULTOR.DIAGRAM'!$A$5,'CULTOR.DIAGRAM'!$A$6)</c:f>
              <c:strCache>
                <c:ptCount val="4"/>
                <c:pt idx="0">
                  <c:v>Social</c:v>
                </c:pt>
                <c:pt idx="1">
                  <c:v>Ambiental</c:v>
                </c:pt>
                <c:pt idx="2">
                  <c:v>Gerencial</c:v>
                </c:pt>
                <c:pt idx="3">
                  <c:v>Económica</c:v>
                </c:pt>
              </c:strCache>
            </c:strRef>
          </c:cat>
          <c:val>
            <c:numRef>
              <c:f>('CULTOR.DIAGRAM'!$D$3,'CULTOR.DIAGRAM'!$D$4,'CULTOR.DIAGRAM'!$D$5,'CULTOR.DIAGRAM'!$D$6)</c:f>
              <c:numCache>
                <c:formatCode>0.0%</c:formatCode>
                <c:ptCount val="4"/>
                <c:pt idx="0">
                  <c:v>0.86</c:v>
                </c:pt>
                <c:pt idx="1">
                  <c:v>0.86</c:v>
                </c:pt>
                <c:pt idx="2">
                  <c:v>0.85000000000000009</c:v>
                </c:pt>
                <c:pt idx="3">
                  <c:v>0.94000000000000006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8A08-4A0F-954B-3F71CABADE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88803584"/>
        <c:axId val="88807680"/>
        <c:axId val="0"/>
      </c:bar3DChart>
      <c:catAx>
        <c:axId val="888035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807680"/>
        <c:crosses val="autoZero"/>
        <c:auto val="1"/>
        <c:lblAlgn val="ctr"/>
        <c:lblOffset val="100"/>
        <c:noMultiLvlLbl val="0"/>
      </c:catAx>
      <c:valAx>
        <c:axId val="88807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8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2416969</xdr:colOff>
      <xdr:row>3</xdr:row>
      <xdr:rowOff>15815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416968" cy="694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7</xdr:row>
      <xdr:rowOff>109537</xdr:rowOff>
    </xdr:from>
    <xdr:to>
      <xdr:col>3</xdr:col>
      <xdr:colOff>523875</xdr:colOff>
      <xdr:row>21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752475</xdr:colOff>
      <xdr:row>7</xdr:row>
      <xdr:rowOff>147637</xdr:rowOff>
    </xdr:from>
    <xdr:to>
      <xdr:col>8</xdr:col>
      <xdr:colOff>0</xdr:colOff>
      <xdr:row>22</xdr:row>
      <xdr:rowOff>33337</xdr:rowOff>
    </xdr:to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7</xdr:row>
      <xdr:rowOff>157162</xdr:rowOff>
    </xdr:from>
    <xdr:to>
      <xdr:col>4</xdr:col>
      <xdr:colOff>542925</xdr:colOff>
      <xdr:row>22</xdr:row>
      <xdr:rowOff>42862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33337</xdr:rowOff>
    </xdr:from>
    <xdr:to>
      <xdr:col>10</xdr:col>
      <xdr:colOff>190500</xdr:colOff>
      <xdr:row>22</xdr:row>
      <xdr:rowOff>109537</xdr:rowOff>
    </xdr:to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7</xdr:row>
      <xdr:rowOff>157162</xdr:rowOff>
    </xdr:from>
    <xdr:to>
      <xdr:col>3</xdr:col>
      <xdr:colOff>476250</xdr:colOff>
      <xdr:row>22</xdr:row>
      <xdr:rowOff>42862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47625</xdr:colOff>
      <xdr:row>8</xdr:row>
      <xdr:rowOff>14287</xdr:rowOff>
    </xdr:from>
    <xdr:to>
      <xdr:col>9</xdr:col>
      <xdr:colOff>1276350</xdr:colOff>
      <xdr:row>22</xdr:row>
      <xdr:rowOff>90487</xdr:rowOff>
    </xdr:to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00000000-0008-0000-1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238124</xdr:colOff>
      <xdr:row>1</xdr:row>
      <xdr:rowOff>52387</xdr:rowOff>
    </xdr:from>
    <xdr:to>
      <xdr:col>12</xdr:col>
      <xdr:colOff>152399</xdr:colOff>
      <xdr:row>21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54430</xdr:colOff>
      <xdr:row>7</xdr:row>
      <xdr:rowOff>148165</xdr:rowOff>
    </xdr:from>
    <xdr:to>
      <xdr:col>10</xdr:col>
      <xdr:colOff>1197430</xdr:colOff>
      <xdr:row>46</xdr:row>
      <xdr:rowOff>97971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0000000-0008-0000-1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511968</xdr:colOff>
      <xdr:row>7</xdr:row>
      <xdr:rowOff>3571</xdr:rowOff>
    </xdr:from>
    <xdr:to>
      <xdr:col>9</xdr:col>
      <xdr:colOff>511968</xdr:colOff>
      <xdr:row>40</xdr:row>
      <xdr:rowOff>154781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1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8675914" cy="6291943"/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3</xdr:row>
      <xdr:rowOff>219075</xdr:rowOff>
    </xdr:from>
    <xdr:to>
      <xdr:col>6</xdr:col>
      <xdr:colOff>19050</xdr:colOff>
      <xdr:row>3</xdr:row>
      <xdr:rowOff>219075</xdr:rowOff>
    </xdr:to>
    <xdr:cxnSp macro="">
      <xdr:nvCxnSpPr>
        <xdr:cNvPr id="2" name="Conector recto 1">
          <a:extLst>
            <a:ext uri="{FF2B5EF4-FFF2-40B4-BE49-F238E27FC236}">
              <a16:creationId xmlns="" xmlns:a16="http://schemas.microsoft.com/office/drawing/2014/main" id="{00000000-0008-0000-1C00-000002000000}"/>
            </a:ext>
          </a:extLst>
        </xdr:cNvPr>
        <xdr:cNvCxnSpPr/>
      </xdr:nvCxnSpPr>
      <xdr:spPr>
        <a:xfrm>
          <a:off x="5200650" y="809625"/>
          <a:ext cx="409575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742950</xdr:colOff>
      <xdr:row>4</xdr:row>
      <xdr:rowOff>304800</xdr:rowOff>
    </xdr:from>
    <xdr:to>
      <xdr:col>9</xdr:col>
      <xdr:colOff>9525</xdr:colOff>
      <xdr:row>4</xdr:row>
      <xdr:rowOff>304800</xdr:rowOff>
    </xdr:to>
    <xdr:cxnSp macro="">
      <xdr:nvCxnSpPr>
        <xdr:cNvPr id="3" name="Conector recto 2">
          <a:extLst>
            <a:ext uri="{FF2B5EF4-FFF2-40B4-BE49-F238E27FC236}">
              <a16:creationId xmlns="" xmlns:a16="http://schemas.microsoft.com/office/drawing/2014/main" id="{00000000-0008-0000-1C00-000003000000}"/>
            </a:ext>
          </a:extLst>
        </xdr:cNvPr>
        <xdr:cNvCxnSpPr/>
      </xdr:nvCxnSpPr>
      <xdr:spPr>
        <a:xfrm>
          <a:off x="5172075" y="1343025"/>
          <a:ext cx="828675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5</xdr:row>
      <xdr:rowOff>247650</xdr:rowOff>
    </xdr:from>
    <xdr:to>
      <xdr:col>9</xdr:col>
      <xdr:colOff>38100</xdr:colOff>
      <xdr:row>5</xdr:row>
      <xdr:rowOff>247650</xdr:rowOff>
    </xdr:to>
    <xdr:cxnSp macro="">
      <xdr:nvCxnSpPr>
        <xdr:cNvPr id="4" name="Conector recto 3">
          <a:extLst>
            <a:ext uri="{FF2B5EF4-FFF2-40B4-BE49-F238E27FC236}">
              <a16:creationId xmlns="" xmlns:a16="http://schemas.microsoft.com/office/drawing/2014/main" id="{00000000-0008-0000-1C00-000004000000}"/>
            </a:ext>
          </a:extLst>
        </xdr:cNvPr>
        <xdr:cNvCxnSpPr/>
      </xdr:nvCxnSpPr>
      <xdr:spPr>
        <a:xfrm>
          <a:off x="5191125" y="1866900"/>
          <a:ext cx="838200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742950</xdr:colOff>
      <xdr:row>6</xdr:row>
      <xdr:rowOff>409575</xdr:rowOff>
    </xdr:from>
    <xdr:to>
      <xdr:col>14</xdr:col>
      <xdr:colOff>190500</xdr:colOff>
      <xdr:row>6</xdr:row>
      <xdr:rowOff>409575</xdr:rowOff>
    </xdr:to>
    <xdr:cxnSp macro="">
      <xdr:nvCxnSpPr>
        <xdr:cNvPr id="5" name="Conector recto 4">
          <a:extLst>
            <a:ext uri="{FF2B5EF4-FFF2-40B4-BE49-F238E27FC236}">
              <a16:creationId xmlns="" xmlns:a16="http://schemas.microsoft.com/office/drawing/2014/main" id="{00000000-0008-0000-1C00-000005000000}"/>
            </a:ext>
          </a:extLst>
        </xdr:cNvPr>
        <xdr:cNvCxnSpPr/>
      </xdr:nvCxnSpPr>
      <xdr:spPr>
        <a:xfrm>
          <a:off x="5172075" y="2600325"/>
          <a:ext cx="1809750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219075</xdr:rowOff>
    </xdr:from>
    <xdr:to>
      <xdr:col>12</xdr:col>
      <xdr:colOff>0</xdr:colOff>
      <xdr:row>7</xdr:row>
      <xdr:rowOff>219075</xdr:rowOff>
    </xdr:to>
    <xdr:cxnSp macro="">
      <xdr:nvCxnSpPr>
        <xdr:cNvPr id="6" name="Conector recto 5">
          <a:extLst>
            <a:ext uri="{FF2B5EF4-FFF2-40B4-BE49-F238E27FC236}">
              <a16:creationId xmlns="" xmlns:a16="http://schemas.microsoft.com/office/drawing/2014/main" id="{00000000-0008-0000-1C00-000006000000}"/>
            </a:ext>
          </a:extLst>
        </xdr:cNvPr>
        <xdr:cNvCxnSpPr/>
      </xdr:nvCxnSpPr>
      <xdr:spPr>
        <a:xfrm>
          <a:off x="6124575" y="3276600"/>
          <a:ext cx="266700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8</xdr:row>
      <xdr:rowOff>152400</xdr:rowOff>
    </xdr:from>
    <xdr:to>
      <xdr:col>12</xdr:col>
      <xdr:colOff>152400</xdr:colOff>
      <xdr:row>8</xdr:row>
      <xdr:rowOff>152400</xdr:rowOff>
    </xdr:to>
    <xdr:cxnSp macro="">
      <xdr:nvCxnSpPr>
        <xdr:cNvPr id="7" name="Conector recto 6">
          <a:extLst>
            <a:ext uri="{FF2B5EF4-FFF2-40B4-BE49-F238E27FC236}">
              <a16:creationId xmlns="" xmlns:a16="http://schemas.microsoft.com/office/drawing/2014/main" id="{00000000-0008-0000-1C00-000007000000}"/>
            </a:ext>
          </a:extLst>
        </xdr:cNvPr>
        <xdr:cNvCxnSpPr/>
      </xdr:nvCxnSpPr>
      <xdr:spPr>
        <a:xfrm>
          <a:off x="6134100" y="3648075"/>
          <a:ext cx="409575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9</xdr:row>
      <xdr:rowOff>133350</xdr:rowOff>
    </xdr:from>
    <xdr:to>
      <xdr:col>14</xdr:col>
      <xdr:colOff>171450</xdr:colOff>
      <xdr:row>9</xdr:row>
      <xdr:rowOff>133350</xdr:rowOff>
    </xdr:to>
    <xdr:cxnSp macro="">
      <xdr:nvCxnSpPr>
        <xdr:cNvPr id="8" name="Conector recto 7">
          <a:extLst>
            <a:ext uri="{FF2B5EF4-FFF2-40B4-BE49-F238E27FC236}">
              <a16:creationId xmlns="" xmlns:a16="http://schemas.microsoft.com/office/drawing/2014/main" id="{00000000-0008-0000-1C00-000008000000}"/>
            </a:ext>
          </a:extLst>
        </xdr:cNvPr>
        <xdr:cNvCxnSpPr/>
      </xdr:nvCxnSpPr>
      <xdr:spPr>
        <a:xfrm>
          <a:off x="5191125" y="3933825"/>
          <a:ext cx="1771650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10</xdr:row>
      <xdr:rowOff>228600</xdr:rowOff>
    </xdr:from>
    <xdr:to>
      <xdr:col>15</xdr:col>
      <xdr:colOff>0</xdr:colOff>
      <xdr:row>10</xdr:row>
      <xdr:rowOff>228600</xdr:rowOff>
    </xdr:to>
    <xdr:cxnSp macro="">
      <xdr:nvCxnSpPr>
        <xdr:cNvPr id="9" name="Conector recto 8">
          <a:extLst>
            <a:ext uri="{FF2B5EF4-FFF2-40B4-BE49-F238E27FC236}">
              <a16:creationId xmlns="" xmlns:a16="http://schemas.microsoft.com/office/drawing/2014/main" id="{00000000-0008-0000-1C00-000009000000}"/>
            </a:ext>
          </a:extLst>
        </xdr:cNvPr>
        <xdr:cNvCxnSpPr/>
      </xdr:nvCxnSpPr>
      <xdr:spPr>
        <a:xfrm>
          <a:off x="5219700" y="4333875"/>
          <a:ext cx="1771650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</xdr:row>
      <xdr:rowOff>180975</xdr:rowOff>
    </xdr:from>
    <xdr:to>
      <xdr:col>14</xdr:col>
      <xdr:colOff>190500</xdr:colOff>
      <xdr:row>11</xdr:row>
      <xdr:rowOff>180975</xdr:rowOff>
    </xdr:to>
    <xdr:cxnSp macro="">
      <xdr:nvCxnSpPr>
        <xdr:cNvPr id="10" name="Conector recto 9">
          <a:extLst>
            <a:ext uri="{FF2B5EF4-FFF2-40B4-BE49-F238E27FC236}">
              <a16:creationId xmlns="" xmlns:a16="http://schemas.microsoft.com/office/drawing/2014/main" id="{00000000-0008-0000-1C00-00000A000000}"/>
            </a:ext>
          </a:extLst>
        </xdr:cNvPr>
        <xdr:cNvCxnSpPr/>
      </xdr:nvCxnSpPr>
      <xdr:spPr>
        <a:xfrm>
          <a:off x="6000750" y="4733925"/>
          <a:ext cx="981075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12</xdr:row>
      <xdr:rowOff>228600</xdr:rowOff>
    </xdr:from>
    <xdr:to>
      <xdr:col>14</xdr:col>
      <xdr:colOff>190500</xdr:colOff>
      <xdr:row>12</xdr:row>
      <xdr:rowOff>228600</xdr:rowOff>
    </xdr:to>
    <xdr:cxnSp macro="">
      <xdr:nvCxnSpPr>
        <xdr:cNvPr id="11" name="Conector recto 10">
          <a:extLst>
            <a:ext uri="{FF2B5EF4-FFF2-40B4-BE49-F238E27FC236}">
              <a16:creationId xmlns="" xmlns:a16="http://schemas.microsoft.com/office/drawing/2014/main" id="{00000000-0008-0000-1C00-00000B000000}"/>
            </a:ext>
          </a:extLst>
        </xdr:cNvPr>
        <xdr:cNvCxnSpPr/>
      </xdr:nvCxnSpPr>
      <xdr:spPr>
        <a:xfrm>
          <a:off x="5210175" y="5086350"/>
          <a:ext cx="1771650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650080</xdr:colOff>
      <xdr:row>14</xdr:row>
      <xdr:rowOff>50005</xdr:rowOff>
    </xdr:from>
    <xdr:to>
      <xdr:col>11</xdr:col>
      <xdr:colOff>295274</xdr:colOff>
      <xdr:row>32</xdr:row>
      <xdr:rowOff>104774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114300</xdr:rowOff>
    </xdr:from>
    <xdr:to>
      <xdr:col>6</xdr:col>
      <xdr:colOff>0</xdr:colOff>
      <xdr:row>24</xdr:row>
      <xdr:rowOff>11906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7</xdr:row>
      <xdr:rowOff>146446</xdr:rowOff>
    </xdr:from>
    <xdr:to>
      <xdr:col>9</xdr:col>
      <xdr:colOff>35718</xdr:colOff>
      <xdr:row>24</xdr:row>
      <xdr:rowOff>35718</xdr:rowOff>
    </xdr:to>
    <xdr:graphicFrame macro="">
      <xdr:nvGraphicFramePr>
        <xdr:cNvPr id="5" name="Gráfico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815340</xdr:colOff>
      <xdr:row>38</xdr:row>
      <xdr:rowOff>99060</xdr:rowOff>
    </xdr:to>
    <xdr:sp macro="" textlink="">
      <xdr:nvSpPr>
        <xdr:cNvPr id="1027" name="Rectangle 3" hidden="1">
          <a:extLst>
            <a:ext uri="{FF2B5EF4-FFF2-40B4-BE49-F238E27FC236}">
              <a16:creationId xmlns="" xmlns:a16="http://schemas.microsoft.com/office/drawing/2014/main" id="{00000000-0008-0000-0500-000003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2" name="AutoShape 3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792480</xdr:colOff>
      <xdr:row>38</xdr:row>
      <xdr:rowOff>99060</xdr:rowOff>
    </xdr:to>
    <xdr:sp macro="" textlink="">
      <xdr:nvSpPr>
        <xdr:cNvPr id="3" name="AutoShape 3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716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792480</xdr:colOff>
      <xdr:row>38</xdr:row>
      <xdr:rowOff>99060</xdr:rowOff>
    </xdr:to>
    <xdr:sp macro="" textlink="">
      <xdr:nvSpPr>
        <xdr:cNvPr id="4" name="AutoShap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716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5" name="AutoShape 3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792480</xdr:colOff>
      <xdr:row>38</xdr:row>
      <xdr:rowOff>99060</xdr:rowOff>
    </xdr:to>
    <xdr:sp macro="" textlink="">
      <xdr:nvSpPr>
        <xdr:cNvPr id="6" name="AutoShape 3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7160" cy="88468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7" name="AutoShape 3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8848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8" name="AutoShape 3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8848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9" name="AutoShape 3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8848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10" name="AutoShape 3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8848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11" name="AutoShape 3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7753350" cy="8848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12" name="AutoShape 3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15475" cy="117157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38</xdr:row>
      <xdr:rowOff>9525</xdr:rowOff>
    </xdr:to>
    <xdr:sp macro="" textlink="">
      <xdr:nvSpPr>
        <xdr:cNvPr id="13" name="AutoShape 3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15475" cy="117157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12</xdr:row>
      <xdr:rowOff>14286</xdr:rowOff>
    </xdr:from>
    <xdr:to>
      <xdr:col>3</xdr:col>
      <xdr:colOff>571498</xdr:colOff>
      <xdr:row>31</xdr:row>
      <xdr:rowOff>142873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59530</xdr:colOff>
      <xdr:row>12</xdr:row>
      <xdr:rowOff>47625</xdr:rowOff>
    </xdr:from>
    <xdr:to>
      <xdr:col>12</xdr:col>
      <xdr:colOff>285750</xdr:colOff>
      <xdr:row>31</xdr:row>
      <xdr:rowOff>166687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13</xdr:row>
      <xdr:rowOff>23811</xdr:rowOff>
    </xdr:from>
    <xdr:to>
      <xdr:col>6</xdr:col>
      <xdr:colOff>0</xdr:colOff>
      <xdr:row>28</xdr:row>
      <xdr:rowOff>104774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228600</xdr:colOff>
      <xdr:row>13</xdr:row>
      <xdr:rowOff>4762</xdr:rowOff>
    </xdr:from>
    <xdr:to>
      <xdr:col>10</xdr:col>
      <xdr:colOff>314325</xdr:colOff>
      <xdr:row>27</xdr:row>
      <xdr:rowOff>80962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23812</xdr:rowOff>
    </xdr:from>
    <xdr:to>
      <xdr:col>5</xdr:col>
      <xdr:colOff>400050</xdr:colOff>
      <xdr:row>21</xdr:row>
      <xdr:rowOff>100012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19050</xdr:colOff>
      <xdr:row>7</xdr:row>
      <xdr:rowOff>14287</xdr:rowOff>
    </xdr:from>
    <xdr:to>
      <xdr:col>9</xdr:col>
      <xdr:colOff>0</xdr:colOff>
      <xdr:row>21</xdr:row>
      <xdr:rowOff>90487</xdr:rowOff>
    </xdr:to>
    <xdr:graphicFrame macro="">
      <xdr:nvGraphicFramePr>
        <xdr:cNvPr id="5" name="Gráfico 4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4762</xdr:rowOff>
    </xdr:from>
    <xdr:to>
      <xdr:col>5</xdr:col>
      <xdr:colOff>381000</xdr:colOff>
      <xdr:row>21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66675</xdr:colOff>
      <xdr:row>6</xdr:row>
      <xdr:rowOff>166687</xdr:rowOff>
    </xdr:from>
    <xdr:to>
      <xdr:col>10</xdr:col>
      <xdr:colOff>514350</xdr:colOff>
      <xdr:row>21</xdr:row>
      <xdr:rowOff>52387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</xdr:colOff>
      <xdr:row>7</xdr:row>
      <xdr:rowOff>82020</xdr:rowOff>
    </xdr:from>
    <xdr:to>
      <xdr:col>4</xdr:col>
      <xdr:colOff>266700</xdr:colOff>
      <xdr:row>21</xdr:row>
      <xdr:rowOff>158220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709083</xdr:colOff>
      <xdr:row>7</xdr:row>
      <xdr:rowOff>94191</xdr:rowOff>
    </xdr:from>
    <xdr:to>
      <xdr:col>9</xdr:col>
      <xdr:colOff>148167</xdr:colOff>
      <xdr:row>21</xdr:row>
      <xdr:rowOff>117474</xdr:rowOff>
    </xdr:to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Downloads/MATRIZ.RISE.V4.ABRIL.2019.xlsx" TargetMode="External"/><Relationship Id="rId1" Type="http://schemas.openxmlformats.org/officeDocument/2006/relationships/hyperlink" Target="../../../../Downloads/MATRIZ.RISE.V4.ABRIL.2019.xlsx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../../../../Downloads/MATRIZ.RISE.V4.ABRIL.2019.xlsx" TargetMode="External"/><Relationship Id="rId1" Type="http://schemas.openxmlformats.org/officeDocument/2006/relationships/hyperlink" Target="../../../../Downloads/MATRIZ.RISE.V4.ABRIL.2019.xlsx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Downloads/MATRIZ.RISE.V4.ABRIL.2019.xlsx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Downloads/MATRIZ.RISE.V4.ABRIL.2019.xlsx" TargetMode="External"/><Relationship Id="rId2" Type="http://schemas.openxmlformats.org/officeDocument/2006/relationships/hyperlink" Target="../../../../Downloads/MATRIZ.RISE.V4.ABRIL.2019.xlsx" TargetMode="External"/><Relationship Id="rId1" Type="http://schemas.openxmlformats.org/officeDocument/2006/relationships/hyperlink" Target="../../../../2018/NOVIEMBRE/MATRIZ.RISE.V3.NOVIEMBRE.2018.xlsx" TargetMode="External"/><Relationship Id="rId4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Downloads/MATRIZ.RISE.V4.ABRIL.2019.xlsx" TargetMode="External"/><Relationship Id="rId2" Type="http://schemas.openxmlformats.org/officeDocument/2006/relationships/hyperlink" Target="../../../../Downloads/MATRIZ.RISE.V4.ABRIL.2019.xlsx" TargetMode="External"/><Relationship Id="rId1" Type="http://schemas.openxmlformats.org/officeDocument/2006/relationships/hyperlink" Target="../../../../Downloads/MATRIZ.RISE.V4.ABRIL.2019.xlsx" TargetMode="External"/><Relationship Id="rId5" Type="http://schemas.openxmlformats.org/officeDocument/2006/relationships/drawing" Target="../drawings/drawing9.xml"/><Relationship Id="rId4" Type="http://schemas.openxmlformats.org/officeDocument/2006/relationships/hyperlink" Target="../../../../Downloads/MATRIZ.RISE.V4.ABRIL.2019.xlsx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Downloads/MATRIZ.RISE.V4.ABRIL.2019.xlsx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hyperlink" Target="../../../../Downloads/MATRIZ.RISE.V4.ABRIL.2019.xlsx" TargetMode="External"/><Relationship Id="rId1" Type="http://schemas.openxmlformats.org/officeDocument/2006/relationships/hyperlink" Target="../../../../Downloads/MATRIZ.RISE.V4.ABRIL.2019.xlsx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Downloads/MATRIZ.RISE.V4.ABRIL.2019.xls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..\..\..\..\Downloads\MATRIZ.RISE.V4.ABRIL.2019.xlsx" TargetMode="External"/><Relationship Id="rId2" Type="http://schemas.openxmlformats.org/officeDocument/2006/relationships/hyperlink" Target="../../../../Downloads/MATRIZ.RISE.V4.ABRIL.2019.xlsx" TargetMode="External"/><Relationship Id="rId1" Type="http://schemas.openxmlformats.org/officeDocument/2006/relationships/hyperlink" Target="../../../../Downloads/MATRIZ.RISE.V4.ABRIL.2019.xlsx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../../../../Downloads/MATRIZ.RISE.V4.ABRIL.2019.xlsx" TargetMode="External"/><Relationship Id="rId4" Type="http://schemas.openxmlformats.org/officeDocument/2006/relationships/hyperlink" Target="../../../../Downloads/MATRIZ.RISE.V4.ABRIL.2019.xlsx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Downloads/MATRIZ.RISE.V4.ABRIL.2019.xlsx" TargetMode="External"/><Relationship Id="rId2" Type="http://schemas.openxmlformats.org/officeDocument/2006/relationships/hyperlink" Target="../../../../Downloads/MATRIZ.RISE.V4.ABRIL.2019.xlsx" TargetMode="External"/><Relationship Id="rId1" Type="http://schemas.openxmlformats.org/officeDocument/2006/relationships/hyperlink" Target="../../../../2018/ENERO/MATRIZ%20EAN-RISE.V1.ENERO%2012.2018.xlsx" TargetMode="External"/><Relationship Id="rId4" Type="http://schemas.openxmlformats.org/officeDocument/2006/relationships/drawing" Target="../drawings/drawing1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Downloads/MATRIZ.RISE.V4.ABRIL.2019.xlsx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hyperlink" Target="../../../../Downloads/MATRIZ.RISE.V4.ABRIL.2019.xlsx" TargetMode="External"/><Relationship Id="rId1" Type="http://schemas.openxmlformats.org/officeDocument/2006/relationships/hyperlink" Target="../../../../2018/ENERO/MATRIZ%20EAN-RISE.V1.ENERO%2012.2018.xlsx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Downloads/MATRIZ.RISE.V4.ABRIL.2019.xlsx" TargetMode="External"/><Relationship Id="rId3" Type="http://schemas.openxmlformats.org/officeDocument/2006/relationships/hyperlink" Target="../../../../Downloads/MATRIZ.RISE.V4.ABRIL.2019.xlsx" TargetMode="External"/><Relationship Id="rId7" Type="http://schemas.openxmlformats.org/officeDocument/2006/relationships/hyperlink" Target="../../../../Downloads/MATRIZ.RISE.V4.ABRIL.2019.xlsx" TargetMode="External"/><Relationship Id="rId2" Type="http://schemas.openxmlformats.org/officeDocument/2006/relationships/hyperlink" Target="../../../../Downloads/MATRIZ.RISE.V4.ABRIL.2019.xlsx" TargetMode="External"/><Relationship Id="rId1" Type="http://schemas.openxmlformats.org/officeDocument/2006/relationships/hyperlink" Target="../../../../Downloads/MATRIZ.RISE.V4.ABRIL.2019.xlsx" TargetMode="External"/><Relationship Id="rId6" Type="http://schemas.openxmlformats.org/officeDocument/2006/relationships/hyperlink" Target="../../../../Downloads/MATRIZ.RISE.V4.ABRIL.2019.xlsx" TargetMode="External"/><Relationship Id="rId5" Type="http://schemas.openxmlformats.org/officeDocument/2006/relationships/hyperlink" Target="../../../../Downloads/MATRIZ.RISE.V4.ABRIL.2019.xlsx" TargetMode="External"/><Relationship Id="rId10" Type="http://schemas.openxmlformats.org/officeDocument/2006/relationships/drawing" Target="../drawings/drawing13.xml"/><Relationship Id="rId4" Type="http://schemas.openxmlformats.org/officeDocument/2006/relationships/hyperlink" Target="../../../../Downloads/MATRIZ.RISE.V4.ABRIL.2019.xlsx" TargetMode="External"/><Relationship Id="rId9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Downloads/MATRIZ.RISE.V4.ABRIL.2019.xlsx" TargetMode="External"/><Relationship Id="rId3" Type="http://schemas.openxmlformats.org/officeDocument/2006/relationships/hyperlink" Target="..\..\..\..\Downloads\MATRIZ.RISE.V4.ABRIL.2019.xlsx" TargetMode="External"/><Relationship Id="rId7" Type="http://schemas.openxmlformats.org/officeDocument/2006/relationships/hyperlink" Target="../../../../Downloads/MATRIZ.RISE.V4.ABRIL.2019.xlsx" TargetMode="External"/><Relationship Id="rId2" Type="http://schemas.openxmlformats.org/officeDocument/2006/relationships/hyperlink" Target="..\..\..\..\Downloads\MATRIZ.RISE.V4.ABRIL.2019.xlsx" TargetMode="External"/><Relationship Id="rId1" Type="http://schemas.openxmlformats.org/officeDocument/2006/relationships/hyperlink" Target="../../../../Downloads/MATRIZ.RISE.V4.ABRIL.2019.xlsx" TargetMode="External"/><Relationship Id="rId6" Type="http://schemas.openxmlformats.org/officeDocument/2006/relationships/hyperlink" Target="..\..\..\..\Downloads\MATRIZ.RISE.V4.ABRIL.2019.xlsx" TargetMode="External"/><Relationship Id="rId11" Type="http://schemas.openxmlformats.org/officeDocument/2006/relationships/drawing" Target="../drawings/drawing14.xml"/><Relationship Id="rId5" Type="http://schemas.openxmlformats.org/officeDocument/2006/relationships/hyperlink" Target="../../../../Downloads/MATRIZ.RISE.V4.ABRIL.2019.xlsx" TargetMode="External"/><Relationship Id="rId10" Type="http://schemas.openxmlformats.org/officeDocument/2006/relationships/printerSettings" Target="../printerSettings/printerSettings6.bin"/><Relationship Id="rId4" Type="http://schemas.openxmlformats.org/officeDocument/2006/relationships/hyperlink" Target="..\..\..\..\Downloads\MATRIZ.RISE.V4.ABRIL.2019.xlsx" TargetMode="External"/><Relationship Id="rId9" Type="http://schemas.openxmlformats.org/officeDocument/2006/relationships/hyperlink" Target="../../../../Downloads/MATRIZ.RISE.V4.ABRIL.2019.xlsx" TargetMode="External"/></Relationships>
</file>

<file path=xl/worksheets/_rels/sheet25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Downloads/MATRIZ.RISE.V4.ABRIL.2019.xlsx" TargetMode="External"/><Relationship Id="rId3" Type="http://schemas.openxmlformats.org/officeDocument/2006/relationships/hyperlink" Target="../../../../Downloads/MATRIZ.RISE.V4.ABRIL.2019.xlsx" TargetMode="External"/><Relationship Id="rId7" Type="http://schemas.openxmlformats.org/officeDocument/2006/relationships/hyperlink" Target="../../../../Downloads/MATRIZ.RISE.V4.ABRIL.2019.xlsx" TargetMode="External"/><Relationship Id="rId2" Type="http://schemas.openxmlformats.org/officeDocument/2006/relationships/hyperlink" Target="../../../../Downloads/MATRIZ.RISE.V4.ABRIL.2019.xlsx" TargetMode="External"/><Relationship Id="rId1" Type="http://schemas.openxmlformats.org/officeDocument/2006/relationships/hyperlink" Target="../../../../Downloads/MATRIZ.RISE.V4.ABRIL.2019.xlsx" TargetMode="External"/><Relationship Id="rId6" Type="http://schemas.openxmlformats.org/officeDocument/2006/relationships/hyperlink" Target="../../../../Downloads/MATRIZ.RISE.V4.ABRIL.2019.xlsx" TargetMode="External"/><Relationship Id="rId5" Type="http://schemas.openxmlformats.org/officeDocument/2006/relationships/hyperlink" Target="../../../../Downloads/MATRIZ.RISE.V4.ABRIL.2019.xlsx" TargetMode="External"/><Relationship Id="rId10" Type="http://schemas.openxmlformats.org/officeDocument/2006/relationships/drawing" Target="../drawings/drawing15.xml"/><Relationship Id="rId4" Type="http://schemas.openxmlformats.org/officeDocument/2006/relationships/hyperlink" Target="../../../../Downloads/MATRIZ.RISE.V4.ABRIL.2019.xlsx" TargetMode="External"/><Relationship Id="rId9" Type="http://schemas.openxmlformats.org/officeDocument/2006/relationships/hyperlink" Target="../../../../Downloads/MATRIZ.RISE.V4.ABRIL.2019.xlsx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Downloads/MATRIZ.RISE.V4.ABRIL.2019.xlsx" TargetMode="External"/><Relationship Id="rId3" Type="http://schemas.openxmlformats.org/officeDocument/2006/relationships/hyperlink" Target="../../../../Downloads/MATRIZ.RISE.V4.ABRIL.2019.xlsx" TargetMode="External"/><Relationship Id="rId7" Type="http://schemas.openxmlformats.org/officeDocument/2006/relationships/hyperlink" Target="../../../../Downloads/MATRIZ.RISE.V4.ABRIL.2019.xlsx" TargetMode="External"/><Relationship Id="rId2" Type="http://schemas.openxmlformats.org/officeDocument/2006/relationships/hyperlink" Target="../../../../Downloads/MATRIZ.RISE.V4.ABRIL.2019.xlsx" TargetMode="External"/><Relationship Id="rId1" Type="http://schemas.openxmlformats.org/officeDocument/2006/relationships/hyperlink" Target="../../../../Downloads/MATRIZ.RISE.V4.ABRIL.2019.xlsx" TargetMode="External"/><Relationship Id="rId6" Type="http://schemas.openxmlformats.org/officeDocument/2006/relationships/hyperlink" Target="../../../../Downloads/MATRIZ.RISE.V4.ABRIL.2019.xlsx" TargetMode="External"/><Relationship Id="rId5" Type="http://schemas.openxmlformats.org/officeDocument/2006/relationships/hyperlink" Target="../../../../Downloads/MATRIZ.RISE.V4.ABRIL.2019.xlsx" TargetMode="External"/><Relationship Id="rId4" Type="http://schemas.openxmlformats.org/officeDocument/2006/relationships/hyperlink" Target="../../../../Downloads/MATRIZ.RISE.V4.ABRIL.2019.xlsx" TargetMode="External"/><Relationship Id="rId9" Type="http://schemas.openxmlformats.org/officeDocument/2006/relationships/hyperlink" Target="../../../../Downloads/MATRIZ.RISE.V4.ABRIL.2019.xlsx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Downloads/MATRIZ.RISE.V4.ABRIL.2019.xlsx" TargetMode="External"/><Relationship Id="rId1" Type="http://schemas.openxmlformats.org/officeDocument/2006/relationships/hyperlink" Target="../../../../Downloads/MATRIZ.RISE.V4.ABRIL.2019.xlsx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hyperlink" Target="../../../../Downloads/MATRIZ.RISE.V4.ABRIL.2019.xls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cc.edu.co/santamarta/Paginas/inicio.aspx" TargetMode="External"/><Relationship Id="rId2" Type="http://schemas.openxmlformats.org/officeDocument/2006/relationships/hyperlink" Target="mailto:monica.rodriguez@ucc.edu.co" TargetMode="External"/><Relationship Id="rId1" Type="http://schemas.openxmlformats.org/officeDocument/2006/relationships/hyperlink" Target="../../../../Downloads/MATRIZ.RISE.V4.ABRIL.2019.xlsx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../../../../Downloads/MATRIZ.RISE.V4.ABRIL.2019.xlsx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../../../../Downloads/MATRIZ.RISE.V4.ABRIL.2019.xlsx" TargetMode="External"/><Relationship Id="rId1" Type="http://schemas.openxmlformats.org/officeDocument/2006/relationships/hyperlink" Target="..\..\..\..\Downloads\MATRIZ.RISE.V4.ABRIL.2019.xlsx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Downloads/MATRIZ.RISE.V4.ABRIL.2019.xlsx" TargetMode="External"/><Relationship Id="rId2" Type="http://schemas.openxmlformats.org/officeDocument/2006/relationships/hyperlink" Target="..\..\..\..\Downloads\MATRIZ.RISE.V4.ABRIL.2019.xlsx" TargetMode="External"/><Relationship Id="rId1" Type="http://schemas.openxmlformats.org/officeDocument/2006/relationships/hyperlink" Target="../../../../Downloads/MATRIZ.RISE.V4.ABRIL.2019.xlsx" TargetMode="External"/><Relationship Id="rId6" Type="http://schemas.openxmlformats.org/officeDocument/2006/relationships/drawing" Target="../drawings/drawing3.xml"/><Relationship Id="rId5" Type="http://schemas.openxmlformats.org/officeDocument/2006/relationships/hyperlink" Target="../../../../Downloads/MATRIZ.RISE.V4.ABRIL.2019.xlsx" TargetMode="External"/><Relationship Id="rId4" Type="http://schemas.openxmlformats.org/officeDocument/2006/relationships/hyperlink" Target="../../../../Downloads/MATRIZ.RISE.V4.ABRIL.2019.xlsx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../../../../Downloads/MATRIZ.RISE.V4.ABRIL.2019.xlsx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Downloads/MATRIZ.RISE.V4.ABRIL.2019.xlsx" TargetMode="External"/><Relationship Id="rId2" Type="http://schemas.openxmlformats.org/officeDocument/2006/relationships/hyperlink" Target="../../../../Downloads/MATRIZ.RISE.V4.ABRIL.2019.xlsx" TargetMode="External"/><Relationship Id="rId1" Type="http://schemas.openxmlformats.org/officeDocument/2006/relationships/hyperlink" Target="../../../../Downloads/MATRIZ.RISE.V4.ABRIL.2019.xlsx" TargetMode="External"/><Relationship Id="rId4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Downloads/MATRIZ.RISE.V4.ABRIL.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topLeftCell="A15" zoomScale="70" zoomScaleNormal="70" workbookViewId="0">
      <selection activeCell="A19" sqref="A19:O33"/>
    </sheetView>
  </sheetViews>
  <sheetFormatPr baseColWidth="10" defaultRowHeight="15.6" x14ac:dyDescent="0.3"/>
  <cols>
    <col min="1" max="1" width="73.33203125" style="746" customWidth="1"/>
    <col min="2" max="2" width="13.88671875" style="19" bestFit="1" customWidth="1"/>
    <col min="3" max="3" width="13" style="19" bestFit="1" customWidth="1"/>
    <col min="4" max="15" width="3.77734375" style="19" customWidth="1"/>
    <col min="16" max="16384" width="11.5546875" style="19"/>
  </cols>
  <sheetData>
    <row r="1" spans="1:17" ht="27" customHeight="1" x14ac:dyDescent="0.3">
      <c r="A1" s="763" t="s">
        <v>458</v>
      </c>
      <c r="B1" s="764"/>
      <c r="C1" s="764"/>
      <c r="D1" s="764"/>
      <c r="E1" s="764"/>
      <c r="F1" s="764"/>
      <c r="G1" s="764"/>
      <c r="H1" s="764"/>
      <c r="I1" s="764"/>
      <c r="J1" s="764"/>
      <c r="K1" s="764"/>
      <c r="L1" s="764"/>
      <c r="M1" s="764"/>
      <c r="N1" s="764"/>
      <c r="O1" s="765"/>
    </row>
    <row r="2" spans="1:17" s="746" customFormat="1" ht="31.2" x14ac:dyDescent="0.3">
      <c r="A2" s="745" t="s">
        <v>422</v>
      </c>
      <c r="B2" s="745" t="s">
        <v>423</v>
      </c>
      <c r="C2" s="745" t="s">
        <v>528</v>
      </c>
      <c r="D2" s="762">
        <v>1</v>
      </c>
      <c r="E2" s="762">
        <v>2</v>
      </c>
      <c r="F2" s="762">
        <v>3</v>
      </c>
      <c r="G2" s="762">
        <v>4</v>
      </c>
      <c r="H2" s="762">
        <v>5</v>
      </c>
      <c r="I2" s="762">
        <v>6</v>
      </c>
      <c r="J2" s="762">
        <v>7</v>
      </c>
      <c r="K2" s="762">
        <v>8</v>
      </c>
      <c r="L2" s="762">
        <v>9</v>
      </c>
      <c r="M2" s="762">
        <v>10</v>
      </c>
      <c r="N2" s="762">
        <v>11</v>
      </c>
      <c r="O2" s="762">
        <v>12</v>
      </c>
      <c r="Q2" s="747" t="s">
        <v>460</v>
      </c>
    </row>
    <row r="3" spans="1:17" x14ac:dyDescent="0.3">
      <c r="A3" s="748" t="s">
        <v>522</v>
      </c>
      <c r="B3" s="749">
        <v>1</v>
      </c>
      <c r="C3" s="749">
        <v>6</v>
      </c>
      <c r="D3" s="750"/>
      <c r="E3" s="750"/>
      <c r="F3" s="750"/>
      <c r="G3" s="750"/>
      <c r="H3" s="750"/>
      <c r="I3" s="750"/>
      <c r="J3" s="751"/>
      <c r="K3" s="751"/>
      <c r="L3" s="751"/>
      <c r="M3" s="751"/>
      <c r="N3" s="751"/>
      <c r="O3" s="751"/>
    </row>
    <row r="4" spans="1:17" x14ac:dyDescent="0.3">
      <c r="A4" s="748" t="s">
        <v>523</v>
      </c>
      <c r="B4" s="749">
        <v>2</v>
      </c>
      <c r="C4" s="749">
        <v>6</v>
      </c>
      <c r="D4" s="752"/>
      <c r="E4" s="752"/>
      <c r="F4" s="752"/>
      <c r="G4" s="752"/>
      <c r="H4" s="752"/>
      <c r="I4" s="752"/>
      <c r="J4" s="751"/>
      <c r="K4" s="751"/>
      <c r="L4" s="751"/>
      <c r="M4" s="751"/>
      <c r="N4" s="751"/>
      <c r="O4" s="751"/>
    </row>
    <row r="5" spans="1:17" x14ac:dyDescent="0.3">
      <c r="A5" s="753" t="s">
        <v>524</v>
      </c>
      <c r="B5" s="749">
        <v>2</v>
      </c>
      <c r="C5" s="749">
        <v>3</v>
      </c>
      <c r="D5" s="752"/>
      <c r="E5" s="752"/>
      <c r="F5" s="752"/>
      <c r="G5" s="751"/>
      <c r="H5" s="751"/>
      <c r="I5" s="751"/>
      <c r="J5" s="751"/>
      <c r="K5" s="751"/>
      <c r="L5" s="751"/>
      <c r="M5" s="751"/>
      <c r="N5" s="751"/>
      <c r="O5" s="751"/>
    </row>
    <row r="6" spans="1:17" x14ac:dyDescent="0.3">
      <c r="A6" s="753" t="s">
        <v>525</v>
      </c>
      <c r="B6" s="749">
        <v>2</v>
      </c>
      <c r="C6" s="749">
        <v>12</v>
      </c>
      <c r="D6" s="752"/>
      <c r="E6" s="752"/>
      <c r="F6" s="752"/>
      <c r="G6" s="752"/>
      <c r="H6" s="752"/>
      <c r="I6" s="752"/>
      <c r="J6" s="752"/>
      <c r="K6" s="752"/>
      <c r="L6" s="752"/>
      <c r="M6" s="752"/>
      <c r="N6" s="752"/>
      <c r="O6" s="752"/>
    </row>
    <row r="7" spans="1:17" ht="31.2" x14ac:dyDescent="0.3">
      <c r="A7" s="754" t="s">
        <v>500</v>
      </c>
      <c r="B7" s="749">
        <v>2</v>
      </c>
      <c r="C7" s="749">
        <v>12</v>
      </c>
      <c r="D7" s="752"/>
      <c r="E7" s="752"/>
      <c r="F7" s="752"/>
      <c r="G7" s="752"/>
      <c r="H7" s="752"/>
      <c r="I7" s="752"/>
      <c r="J7" s="752"/>
      <c r="K7" s="752"/>
      <c r="L7" s="752"/>
      <c r="M7" s="752"/>
      <c r="N7" s="752"/>
      <c r="O7" s="752"/>
    </row>
    <row r="8" spans="1:17" x14ac:dyDescent="0.3">
      <c r="A8" s="755" t="s">
        <v>499</v>
      </c>
      <c r="B8" s="756">
        <v>2</v>
      </c>
      <c r="C8" s="756">
        <v>12</v>
      </c>
      <c r="D8" s="752"/>
      <c r="E8" s="752"/>
      <c r="F8" s="752"/>
      <c r="G8" s="752"/>
      <c r="H8" s="752"/>
      <c r="I8" s="752"/>
      <c r="J8" s="752"/>
      <c r="K8" s="752"/>
      <c r="L8" s="752"/>
      <c r="M8" s="752"/>
      <c r="N8" s="752"/>
      <c r="O8" s="752"/>
    </row>
    <row r="9" spans="1:17" x14ac:dyDescent="0.3">
      <c r="A9" s="748" t="s">
        <v>501</v>
      </c>
      <c r="B9" s="749">
        <v>2</v>
      </c>
      <c r="C9" s="749">
        <v>3</v>
      </c>
      <c r="D9" s="752"/>
      <c r="E9" s="752"/>
      <c r="F9" s="752"/>
      <c r="G9" s="757"/>
      <c r="H9" s="757"/>
      <c r="I9" s="757"/>
      <c r="J9" s="757"/>
      <c r="K9" s="757"/>
      <c r="L9" s="757"/>
      <c r="M9" s="757"/>
      <c r="N9" s="757"/>
      <c r="O9" s="757"/>
    </row>
    <row r="10" spans="1:17" x14ac:dyDescent="0.3">
      <c r="A10" s="748" t="s">
        <v>502</v>
      </c>
      <c r="B10" s="758">
        <v>2</v>
      </c>
      <c r="C10" s="758">
        <v>12</v>
      </c>
      <c r="D10" s="752"/>
      <c r="E10" s="752"/>
      <c r="F10" s="752"/>
      <c r="G10" s="752"/>
      <c r="H10" s="752"/>
      <c r="I10" s="752"/>
      <c r="J10" s="752"/>
      <c r="K10" s="752"/>
      <c r="L10" s="752"/>
      <c r="M10" s="752"/>
      <c r="N10" s="752"/>
      <c r="O10" s="752"/>
    </row>
    <row r="11" spans="1:17" ht="31.2" x14ac:dyDescent="0.3">
      <c r="A11" s="748" t="s">
        <v>503</v>
      </c>
      <c r="B11" s="749">
        <v>2</v>
      </c>
      <c r="C11" s="749">
        <v>3</v>
      </c>
      <c r="D11" s="752"/>
      <c r="E11" s="752"/>
      <c r="F11" s="752"/>
      <c r="G11" s="751"/>
      <c r="H11" s="751"/>
      <c r="I11" s="751"/>
      <c r="J11" s="751"/>
      <c r="K11" s="751"/>
      <c r="L11" s="751"/>
      <c r="M11" s="751"/>
      <c r="N11" s="751"/>
      <c r="O11" s="751"/>
    </row>
    <row r="12" spans="1:17" x14ac:dyDescent="0.3">
      <c r="A12" s="748" t="s">
        <v>504</v>
      </c>
      <c r="B12" s="749">
        <v>2</v>
      </c>
      <c r="C12" s="758">
        <v>6</v>
      </c>
      <c r="D12" s="752"/>
      <c r="E12" s="752"/>
      <c r="F12" s="752"/>
      <c r="G12" s="752"/>
      <c r="H12" s="752"/>
      <c r="I12" s="752"/>
      <c r="J12" s="751"/>
      <c r="K12" s="751"/>
      <c r="L12" s="751"/>
      <c r="M12" s="751"/>
      <c r="N12" s="751"/>
      <c r="O12" s="751"/>
    </row>
    <row r="13" spans="1:17" ht="31.2" x14ac:dyDescent="0.3">
      <c r="A13" s="754" t="s">
        <v>526</v>
      </c>
      <c r="B13" s="749">
        <v>2</v>
      </c>
      <c r="C13" s="749">
        <v>3</v>
      </c>
      <c r="D13" s="752"/>
      <c r="E13" s="752"/>
      <c r="F13" s="752"/>
      <c r="G13" s="751"/>
      <c r="H13" s="751"/>
      <c r="I13" s="751"/>
      <c r="J13" s="751"/>
      <c r="K13" s="751"/>
      <c r="L13" s="751"/>
      <c r="M13" s="751"/>
      <c r="N13" s="751"/>
      <c r="O13" s="751"/>
    </row>
    <row r="14" spans="1:17" ht="31.2" x14ac:dyDescent="0.3">
      <c r="A14" s="754" t="s">
        <v>506</v>
      </c>
      <c r="B14" s="749">
        <v>2</v>
      </c>
      <c r="C14" s="749">
        <v>6</v>
      </c>
      <c r="D14" s="752"/>
      <c r="E14" s="752"/>
      <c r="F14" s="752"/>
      <c r="G14" s="752"/>
      <c r="H14" s="752"/>
      <c r="I14" s="752"/>
      <c r="J14" s="751"/>
      <c r="K14" s="751"/>
      <c r="L14" s="751"/>
      <c r="M14" s="751"/>
      <c r="N14" s="751"/>
      <c r="O14" s="751"/>
    </row>
    <row r="15" spans="1:17" ht="31.2" x14ac:dyDescent="0.3">
      <c r="A15" s="754" t="s">
        <v>513</v>
      </c>
      <c r="B15" s="749">
        <v>2</v>
      </c>
      <c r="C15" s="749">
        <v>6</v>
      </c>
      <c r="D15" s="752"/>
      <c r="E15" s="752"/>
      <c r="F15" s="752"/>
      <c r="G15" s="752"/>
      <c r="H15" s="752"/>
      <c r="I15" s="752"/>
      <c r="J15" s="752"/>
      <c r="K15" s="752"/>
      <c r="L15" s="752"/>
      <c r="M15" s="752"/>
      <c r="N15" s="752"/>
      <c r="O15" s="752"/>
    </row>
    <row r="16" spans="1:17" ht="31.2" x14ac:dyDescent="0.3">
      <c r="A16" s="754" t="s">
        <v>514</v>
      </c>
      <c r="B16" s="749">
        <v>2</v>
      </c>
      <c r="C16" s="749">
        <v>12</v>
      </c>
      <c r="D16" s="752"/>
      <c r="E16" s="752"/>
      <c r="F16" s="752"/>
      <c r="G16" s="752"/>
      <c r="H16" s="752"/>
      <c r="I16" s="752"/>
      <c r="J16" s="752"/>
      <c r="K16" s="752"/>
      <c r="L16" s="752"/>
      <c r="M16" s="752"/>
      <c r="N16" s="752"/>
      <c r="O16" s="752"/>
    </row>
    <row r="17" spans="1:17" ht="31.2" x14ac:dyDescent="0.3">
      <c r="A17" s="754" t="s">
        <v>515</v>
      </c>
      <c r="B17" s="749">
        <v>2</v>
      </c>
      <c r="C17" s="749">
        <v>6</v>
      </c>
      <c r="D17" s="752"/>
      <c r="E17" s="752"/>
      <c r="F17" s="752"/>
      <c r="G17" s="752"/>
      <c r="H17" s="752"/>
      <c r="I17" s="752"/>
      <c r="J17" s="751"/>
      <c r="K17" s="751"/>
      <c r="L17" s="751"/>
      <c r="M17" s="751"/>
      <c r="N17" s="751"/>
      <c r="O17" s="751"/>
    </row>
    <row r="18" spans="1:17" ht="31.2" x14ac:dyDescent="0.3">
      <c r="A18" s="754" t="s">
        <v>516</v>
      </c>
      <c r="B18" s="749">
        <v>2</v>
      </c>
      <c r="C18" s="749">
        <v>6</v>
      </c>
      <c r="D18" s="752"/>
      <c r="E18" s="752"/>
      <c r="F18" s="752"/>
      <c r="G18" s="752"/>
      <c r="H18" s="752"/>
      <c r="I18" s="752"/>
      <c r="J18" s="751"/>
      <c r="K18" s="751"/>
      <c r="L18" s="751"/>
      <c r="M18" s="751"/>
      <c r="N18" s="751"/>
      <c r="O18" s="751"/>
    </row>
    <row r="19" spans="1:17" ht="27" customHeight="1" x14ac:dyDescent="0.3">
      <c r="A19" s="763" t="s">
        <v>458</v>
      </c>
      <c r="B19" s="764"/>
      <c r="C19" s="764"/>
      <c r="D19" s="764"/>
      <c r="E19" s="764"/>
      <c r="F19" s="764"/>
      <c r="G19" s="764"/>
      <c r="H19" s="764"/>
      <c r="I19" s="764"/>
      <c r="J19" s="764"/>
      <c r="K19" s="764"/>
      <c r="L19" s="764"/>
      <c r="M19" s="764"/>
      <c r="N19" s="764"/>
      <c r="O19" s="765"/>
    </row>
    <row r="20" spans="1:17" s="746" customFormat="1" ht="31.2" x14ac:dyDescent="0.3">
      <c r="A20" s="745" t="s">
        <v>422</v>
      </c>
      <c r="B20" s="745" t="s">
        <v>423</v>
      </c>
      <c r="C20" s="745" t="s">
        <v>528</v>
      </c>
      <c r="D20" s="762">
        <v>1</v>
      </c>
      <c r="E20" s="762">
        <v>2</v>
      </c>
      <c r="F20" s="762">
        <v>3</v>
      </c>
      <c r="G20" s="762">
        <v>4</v>
      </c>
      <c r="H20" s="762">
        <v>5</v>
      </c>
      <c r="I20" s="762">
        <v>6</v>
      </c>
      <c r="J20" s="762">
        <v>7</v>
      </c>
      <c r="K20" s="762">
        <v>8</v>
      </c>
      <c r="L20" s="762">
        <v>9</v>
      </c>
      <c r="M20" s="762">
        <v>10</v>
      </c>
      <c r="N20" s="762">
        <v>11</v>
      </c>
      <c r="O20" s="762">
        <v>12</v>
      </c>
      <c r="Q20" s="747" t="s">
        <v>460</v>
      </c>
    </row>
    <row r="21" spans="1:17" x14ac:dyDescent="0.3">
      <c r="A21" s="754" t="s">
        <v>518</v>
      </c>
      <c r="B21" s="749">
        <v>3</v>
      </c>
      <c r="C21" s="749">
        <v>12</v>
      </c>
      <c r="D21" s="759"/>
      <c r="E21" s="759"/>
      <c r="F21" s="759"/>
      <c r="G21" s="759"/>
      <c r="H21" s="759"/>
      <c r="I21" s="759"/>
      <c r="J21" s="759"/>
      <c r="K21" s="759"/>
      <c r="L21" s="759"/>
      <c r="M21" s="759"/>
      <c r="N21" s="759"/>
      <c r="O21" s="759"/>
    </row>
    <row r="22" spans="1:17" x14ac:dyDescent="0.3">
      <c r="A22" s="754" t="s">
        <v>519</v>
      </c>
      <c r="B22" s="749">
        <v>3</v>
      </c>
      <c r="C22" s="749">
        <v>12</v>
      </c>
      <c r="D22" s="759"/>
      <c r="E22" s="759"/>
      <c r="F22" s="759"/>
      <c r="G22" s="759"/>
      <c r="H22" s="759"/>
      <c r="I22" s="759"/>
      <c r="J22" s="759"/>
      <c r="K22" s="759"/>
      <c r="L22" s="759"/>
      <c r="M22" s="759"/>
      <c r="N22" s="759"/>
      <c r="O22" s="759"/>
    </row>
    <row r="23" spans="1:17" ht="31.2" x14ac:dyDescent="0.3">
      <c r="A23" s="754" t="s">
        <v>520</v>
      </c>
      <c r="B23" s="749">
        <v>3</v>
      </c>
      <c r="C23" s="749">
        <v>12</v>
      </c>
      <c r="D23" s="759"/>
      <c r="E23" s="759"/>
      <c r="F23" s="759"/>
      <c r="G23" s="759"/>
      <c r="H23" s="759"/>
      <c r="I23" s="759"/>
      <c r="J23" s="759"/>
      <c r="K23" s="759"/>
      <c r="L23" s="759"/>
      <c r="M23" s="759"/>
      <c r="N23" s="759"/>
      <c r="O23" s="759"/>
    </row>
    <row r="24" spans="1:17" ht="31.2" x14ac:dyDescent="0.3">
      <c r="A24" s="754" t="s">
        <v>505</v>
      </c>
      <c r="B24" s="749">
        <v>3</v>
      </c>
      <c r="C24" s="749">
        <v>12</v>
      </c>
      <c r="D24" s="759"/>
      <c r="E24" s="759"/>
      <c r="F24" s="759"/>
      <c r="G24" s="759"/>
      <c r="H24" s="759"/>
      <c r="I24" s="759"/>
      <c r="J24" s="759"/>
      <c r="K24" s="759"/>
      <c r="L24" s="759"/>
      <c r="M24" s="759"/>
      <c r="N24" s="759"/>
      <c r="O24" s="759"/>
    </row>
    <row r="25" spans="1:17" ht="31.2" x14ac:dyDescent="0.3">
      <c r="A25" s="754" t="s">
        <v>507</v>
      </c>
      <c r="B25" s="749">
        <v>3</v>
      </c>
      <c r="C25" s="749">
        <v>6</v>
      </c>
      <c r="D25" s="759"/>
      <c r="E25" s="759"/>
      <c r="F25" s="759"/>
      <c r="G25" s="759"/>
      <c r="H25" s="759"/>
      <c r="I25" s="759"/>
      <c r="J25" s="751"/>
      <c r="K25" s="751"/>
      <c r="L25" s="751"/>
      <c r="M25" s="751"/>
      <c r="N25" s="751"/>
      <c r="O25" s="751"/>
    </row>
    <row r="26" spans="1:17" ht="31.2" x14ac:dyDescent="0.3">
      <c r="A26" s="754" t="s">
        <v>521</v>
      </c>
      <c r="B26" s="749">
        <v>3</v>
      </c>
      <c r="C26" s="749">
        <v>12</v>
      </c>
      <c r="D26" s="759"/>
      <c r="E26" s="759"/>
      <c r="F26" s="759"/>
      <c r="G26" s="759"/>
      <c r="H26" s="759"/>
      <c r="I26" s="759"/>
      <c r="J26" s="759"/>
      <c r="K26" s="759"/>
      <c r="L26" s="759"/>
      <c r="M26" s="759"/>
      <c r="N26" s="759"/>
      <c r="O26" s="759"/>
    </row>
    <row r="27" spans="1:17" ht="31.2" x14ac:dyDescent="0.3">
      <c r="A27" s="754" t="s">
        <v>509</v>
      </c>
      <c r="B27" s="749">
        <v>3</v>
      </c>
      <c r="C27" s="749">
        <v>12</v>
      </c>
      <c r="D27" s="759"/>
      <c r="E27" s="759"/>
      <c r="F27" s="759"/>
      <c r="G27" s="759"/>
      <c r="H27" s="759"/>
      <c r="I27" s="759"/>
      <c r="J27" s="759"/>
      <c r="K27" s="759"/>
      <c r="L27" s="759"/>
      <c r="M27" s="759"/>
      <c r="N27" s="759"/>
      <c r="O27" s="759"/>
    </row>
    <row r="28" spans="1:17" ht="46.8" x14ac:dyDescent="0.3">
      <c r="A28" s="754" t="s">
        <v>510</v>
      </c>
      <c r="B28" s="749">
        <v>3</v>
      </c>
      <c r="C28" s="749">
        <v>12</v>
      </c>
      <c r="D28" s="759"/>
      <c r="E28" s="759"/>
      <c r="F28" s="759"/>
      <c r="G28" s="759"/>
      <c r="H28" s="759"/>
      <c r="I28" s="759"/>
      <c r="J28" s="759"/>
      <c r="K28" s="759"/>
      <c r="L28" s="759"/>
      <c r="M28" s="759"/>
      <c r="N28" s="759"/>
      <c r="O28" s="759"/>
    </row>
    <row r="29" spans="1:17" ht="46.8" x14ac:dyDescent="0.3">
      <c r="A29" s="754" t="s">
        <v>512</v>
      </c>
      <c r="B29" s="749">
        <v>3</v>
      </c>
      <c r="C29" s="749">
        <v>12</v>
      </c>
      <c r="D29" s="759"/>
      <c r="E29" s="759"/>
      <c r="F29" s="759"/>
      <c r="G29" s="759"/>
      <c r="H29" s="759"/>
      <c r="I29" s="759"/>
      <c r="J29" s="759"/>
      <c r="K29" s="759"/>
      <c r="L29" s="759"/>
      <c r="M29" s="759"/>
      <c r="N29" s="759"/>
      <c r="O29" s="759"/>
    </row>
    <row r="30" spans="1:17" ht="31.2" x14ac:dyDescent="0.3">
      <c r="A30" s="754" t="s">
        <v>511</v>
      </c>
      <c r="B30" s="749">
        <v>3</v>
      </c>
      <c r="C30" s="749">
        <v>6</v>
      </c>
      <c r="D30" s="759"/>
      <c r="E30" s="759"/>
      <c r="F30" s="759"/>
      <c r="G30" s="759"/>
      <c r="H30" s="759"/>
      <c r="I30" s="759"/>
      <c r="J30" s="751"/>
      <c r="K30" s="751"/>
      <c r="L30" s="751"/>
      <c r="M30" s="751"/>
      <c r="N30" s="751"/>
      <c r="O30" s="751"/>
    </row>
    <row r="31" spans="1:17" ht="62.4" x14ac:dyDescent="0.3">
      <c r="A31" s="754" t="s">
        <v>517</v>
      </c>
      <c r="B31" s="749">
        <v>3</v>
      </c>
      <c r="C31" s="749">
        <v>6</v>
      </c>
      <c r="D31" s="759"/>
      <c r="E31" s="759"/>
      <c r="F31" s="759"/>
      <c r="G31" s="759"/>
      <c r="H31" s="759"/>
      <c r="I31" s="759"/>
      <c r="J31" s="751"/>
      <c r="K31" s="751"/>
      <c r="L31" s="751"/>
      <c r="M31" s="751"/>
      <c r="N31" s="751"/>
      <c r="O31" s="751"/>
    </row>
    <row r="32" spans="1:17" ht="31.2" x14ac:dyDescent="0.3">
      <c r="A32" s="754" t="s">
        <v>508</v>
      </c>
      <c r="B32" s="749">
        <v>4</v>
      </c>
      <c r="C32" s="749">
        <v>12</v>
      </c>
      <c r="D32" s="760"/>
      <c r="E32" s="760"/>
      <c r="F32" s="760"/>
      <c r="G32" s="760"/>
      <c r="H32" s="760"/>
      <c r="I32" s="760"/>
      <c r="J32" s="760"/>
      <c r="K32" s="760"/>
      <c r="L32" s="760"/>
      <c r="M32" s="760"/>
      <c r="N32" s="760"/>
      <c r="O32" s="760"/>
    </row>
    <row r="33" spans="1:15" ht="36.6" customHeight="1" x14ac:dyDescent="0.3">
      <c r="A33" s="761" t="s">
        <v>527</v>
      </c>
      <c r="B33" s="761"/>
      <c r="C33" s="761"/>
      <c r="D33" s="761"/>
      <c r="E33" s="761"/>
      <c r="F33" s="761"/>
      <c r="G33" s="761"/>
      <c r="H33" s="761"/>
      <c r="I33" s="761"/>
      <c r="J33" s="761"/>
      <c r="K33" s="761"/>
      <c r="L33" s="761"/>
      <c r="M33" s="761"/>
      <c r="N33" s="761"/>
      <c r="O33" s="761"/>
    </row>
  </sheetData>
  <mergeCells count="3">
    <mergeCell ref="A1:O1"/>
    <mergeCell ref="A33:O33"/>
    <mergeCell ref="A19:O19"/>
  </mergeCells>
  <hyperlinks>
    <hyperlink ref="Q2" r:id="rId1" location="'PLAN RISE'!A1"/>
    <hyperlink ref="Q20" r:id="rId2" location="'PLAN RISE'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90" zoomScaleNormal="90" workbookViewId="0">
      <selection activeCell="M17" sqref="M17"/>
    </sheetView>
  </sheetViews>
  <sheetFormatPr baseColWidth="10" defaultRowHeight="14.4" x14ac:dyDescent="0.3"/>
  <cols>
    <col min="2" max="2" width="25.88671875" customWidth="1"/>
    <col min="3" max="3" width="5.33203125" bestFit="1" customWidth="1"/>
    <col min="4" max="4" width="10.33203125" bestFit="1" customWidth="1"/>
    <col min="5" max="5" width="10.44140625" bestFit="1" customWidth="1"/>
    <col min="6" max="6" width="4.5546875" customWidth="1"/>
    <col min="7" max="7" width="4.109375" customWidth="1"/>
    <col min="8" max="8" width="36.44140625" customWidth="1"/>
    <col min="14" max="14" width="16.44140625" customWidth="1"/>
  </cols>
  <sheetData>
    <row r="1" spans="1:14" ht="32.25" customHeight="1" x14ac:dyDescent="0.3">
      <c r="A1" s="617" t="s">
        <v>394</v>
      </c>
      <c r="B1" s="617"/>
      <c r="C1" s="618" t="s">
        <v>0</v>
      </c>
      <c r="D1" s="565"/>
      <c r="E1" s="565"/>
      <c r="H1" s="252" t="s">
        <v>397</v>
      </c>
      <c r="J1" s="154" t="s">
        <v>15</v>
      </c>
    </row>
    <row r="2" spans="1:14" x14ac:dyDescent="0.3">
      <c r="A2" s="26" t="s">
        <v>1</v>
      </c>
      <c r="B2" s="26" t="s">
        <v>3</v>
      </c>
      <c r="C2" s="26" t="s">
        <v>9</v>
      </c>
      <c r="D2" s="26" t="s">
        <v>1</v>
      </c>
      <c r="E2" s="26" t="s">
        <v>10</v>
      </c>
    </row>
    <row r="3" spans="1:14" ht="15.6" x14ac:dyDescent="0.3">
      <c r="A3" s="612" t="s">
        <v>11</v>
      </c>
      <c r="B3" s="31" t="s">
        <v>109</v>
      </c>
      <c r="C3" s="21">
        <f>'3. LIDER.DIR.ESTRA'!H3</f>
        <v>4.3</v>
      </c>
      <c r="D3" s="613">
        <f>'3. LIDER.DIR.ESTRA'!I3:I5</f>
        <v>0.90200000000000002</v>
      </c>
      <c r="E3" s="616">
        <f>'3. LIDER.DIR.ESTRA'!J3:J12</f>
        <v>0.89383333333333337</v>
      </c>
      <c r="H3" s="251" t="s">
        <v>462</v>
      </c>
      <c r="J3" s="611" t="s">
        <v>464</v>
      </c>
      <c r="K3" s="611"/>
      <c r="L3" s="611"/>
      <c r="M3" s="611"/>
      <c r="N3" s="611"/>
    </row>
    <row r="4" spans="1:14" s="189" customFormat="1" ht="18" x14ac:dyDescent="0.3">
      <c r="A4" s="612"/>
      <c r="B4" s="53" t="s">
        <v>91</v>
      </c>
      <c r="C4" s="21">
        <f>'3. LIDER.DIR.ESTRA'!H4</f>
        <v>4.7</v>
      </c>
      <c r="D4" s="613"/>
      <c r="E4" s="616"/>
      <c r="H4" s="152"/>
      <c r="J4" s="234"/>
      <c r="K4" s="234"/>
      <c r="L4" s="234"/>
      <c r="M4" s="234"/>
      <c r="N4" s="234"/>
    </row>
    <row r="5" spans="1:14" s="189" customFormat="1" ht="31.2" x14ac:dyDescent="0.3">
      <c r="A5" s="612"/>
      <c r="B5" s="53" t="s">
        <v>292</v>
      </c>
      <c r="C5" s="21">
        <f>'3. LIDER.DIR.ESTRA'!H5</f>
        <v>4.7</v>
      </c>
      <c r="D5" s="613"/>
      <c r="E5" s="616"/>
      <c r="H5" s="334" t="s">
        <v>472</v>
      </c>
      <c r="I5" s="330"/>
      <c r="J5" s="611" t="s">
        <v>473</v>
      </c>
      <c r="K5" s="611"/>
      <c r="L5" s="611"/>
      <c r="M5" s="611"/>
      <c r="N5" s="611"/>
    </row>
    <row r="6" spans="1:14" s="113" customFormat="1" ht="28.8" x14ac:dyDescent="0.3">
      <c r="A6" s="614" t="s">
        <v>43</v>
      </c>
      <c r="B6" s="31" t="s">
        <v>122</v>
      </c>
      <c r="C6" s="21">
        <f>'3. LIDER.DIR.ESTRA'!H6</f>
        <v>3.7</v>
      </c>
      <c r="D6" s="613">
        <f>'3. LIDER.DIR.ESTRA'!I6:I7</f>
        <v>0.84000000000000008</v>
      </c>
      <c r="E6" s="616"/>
      <c r="H6" s="152"/>
    </row>
    <row r="7" spans="1:14" s="189" customFormat="1" ht="15.6" x14ac:dyDescent="0.3">
      <c r="A7" s="614"/>
      <c r="B7" s="53" t="s">
        <v>105</v>
      </c>
      <c r="C7" s="21">
        <f>'3. LIDER.DIR.ESTRA'!H7</f>
        <v>4.7</v>
      </c>
      <c r="D7" s="613"/>
      <c r="E7" s="616"/>
      <c r="H7" s="152"/>
    </row>
    <row r="8" spans="1:14" x14ac:dyDescent="0.3">
      <c r="A8" s="619" t="s">
        <v>38</v>
      </c>
      <c r="B8" s="53" t="s">
        <v>293</v>
      </c>
      <c r="C8" s="21">
        <f>'3. LIDER.DIR.ESTRA'!H8</f>
        <v>4.3</v>
      </c>
      <c r="D8" s="613">
        <f>'3. LIDER.DIR.ESTRA'!I8:I10</f>
        <v>0.93333333333333346</v>
      </c>
      <c r="E8" s="616"/>
    </row>
    <row r="9" spans="1:14" s="189" customFormat="1" ht="18" x14ac:dyDescent="0.3">
      <c r="A9" s="619"/>
      <c r="B9" s="53" t="s">
        <v>395</v>
      </c>
      <c r="C9" s="21">
        <f>'3. LIDER.DIR.ESTRA'!H9</f>
        <v>5</v>
      </c>
      <c r="D9" s="613"/>
      <c r="E9" s="616"/>
      <c r="G9" s="152"/>
      <c r="H9" s="152"/>
      <c r="I9" s="152"/>
      <c r="J9" s="234"/>
      <c r="K9" s="234"/>
      <c r="L9" s="234"/>
      <c r="M9" s="234"/>
      <c r="N9" s="234"/>
    </row>
    <row r="10" spans="1:14" s="189" customFormat="1" ht="18" x14ac:dyDescent="0.3">
      <c r="A10" s="619"/>
      <c r="B10" s="53" t="s">
        <v>398</v>
      </c>
      <c r="C10" s="21">
        <f>'3. LIDER.DIR.ESTRA'!H10</f>
        <v>4.7</v>
      </c>
      <c r="D10" s="613"/>
      <c r="E10" s="616"/>
      <c r="G10" s="152"/>
      <c r="H10" s="152"/>
      <c r="I10" s="152"/>
      <c r="J10" s="234"/>
      <c r="K10" s="234"/>
      <c r="L10" s="234"/>
      <c r="M10" s="234"/>
      <c r="N10" s="234"/>
    </row>
    <row r="11" spans="1:14" x14ac:dyDescent="0.3">
      <c r="A11" s="615" t="s">
        <v>24</v>
      </c>
      <c r="B11" s="53" t="s">
        <v>237</v>
      </c>
      <c r="C11" s="21">
        <f>'3. LIDER.DIR.ESTRA'!H11</f>
        <v>4.3</v>
      </c>
      <c r="D11" s="613">
        <f>'3. LIDER.DIR.ESTRA'!I11:I12</f>
        <v>0.9</v>
      </c>
      <c r="E11" s="616"/>
    </row>
    <row r="12" spans="1:14" s="189" customFormat="1" x14ac:dyDescent="0.3">
      <c r="A12" s="615"/>
      <c r="B12" s="53" t="s">
        <v>236</v>
      </c>
      <c r="C12" s="21">
        <f>'3. LIDER.DIR.ESTRA'!H12</f>
        <v>4.7</v>
      </c>
      <c r="D12" s="613"/>
      <c r="E12" s="616"/>
    </row>
  </sheetData>
  <mergeCells count="13">
    <mergeCell ref="A11:A12"/>
    <mergeCell ref="D8:D10"/>
    <mergeCell ref="D11:D12"/>
    <mergeCell ref="E3:E12"/>
    <mergeCell ref="A1:B1"/>
    <mergeCell ref="C1:E1"/>
    <mergeCell ref="A8:A10"/>
    <mergeCell ref="J3:N3"/>
    <mergeCell ref="J5:N5"/>
    <mergeCell ref="A3:A5"/>
    <mergeCell ref="D3:D5"/>
    <mergeCell ref="A6:A7"/>
    <mergeCell ref="D6:D7"/>
  </mergeCells>
  <hyperlinks>
    <hyperlink ref="H3" r:id="rId1" location="'INFORME CONSOLIDADO FACTORES'!A1"/>
    <hyperlink ref="H1" r:id="rId2" location="'3. LIDER.DIR.ESTRA'!A1"/>
    <hyperlink ref="J1" location="INDICE!A1" display="INDICE"/>
    <hyperlink ref="J3" location="'CONSOL. DIM.FACT.BARR.'!A1" display="CONSOLIDADO DIMENSIONES Y FACTORES BARRAS"/>
    <hyperlink ref="J5:M5" location="CONSOLDIM.FACT.RADAR!A1" display="CONSOLIDADO DIMENSIONES Y FACTORES RADAR"/>
    <hyperlink ref="H5:I5" location="CONS.DESCRIP.FACT.!A1" display="CONSOLIDADO DESCRIPTORES Y FACTORES EAN RISE"/>
    <hyperlink ref="J3:N3" location="CONSOLDIM.FACT.RADAR!A1" display="CONSOLIDADO RADAR DIMENSIONES Y FACTORES "/>
    <hyperlink ref="J5:N5" location="CONSOL.BARRAS.FACT.DIM.!A1" display="CONSOLIDADO BARRAS DIMENSIONES Y FACTORES "/>
  </hyperlinks>
  <pageMargins left="0.7" right="0.7" top="0.75" bottom="0.75" header="0.3" footer="0.3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90" zoomScaleNormal="90" workbookViewId="0">
      <selection sqref="A1:G1"/>
    </sheetView>
  </sheetViews>
  <sheetFormatPr baseColWidth="10" defaultColWidth="12.6640625" defaultRowHeight="15" customHeight="1" x14ac:dyDescent="0.3"/>
  <cols>
    <col min="1" max="1" width="10.88671875" customWidth="1"/>
    <col min="2" max="2" width="22.33203125" customWidth="1"/>
    <col min="3" max="7" width="18.33203125" customWidth="1"/>
    <col min="8" max="8" width="5.33203125" bestFit="1" customWidth="1"/>
    <col min="9" max="9" width="10.33203125" bestFit="1" customWidth="1"/>
    <col min="10" max="10" width="9" bestFit="1" customWidth="1"/>
    <col min="11" max="26" width="9.33203125" customWidth="1"/>
  </cols>
  <sheetData>
    <row r="1" spans="1:26" ht="30" customHeight="1" x14ac:dyDescent="0.3">
      <c r="A1" s="622" t="s">
        <v>188</v>
      </c>
      <c r="B1" s="622"/>
      <c r="C1" s="622"/>
      <c r="D1" s="622"/>
      <c r="E1" s="622"/>
      <c r="F1" s="622"/>
      <c r="G1" s="622"/>
      <c r="H1" s="593" t="s">
        <v>0</v>
      </c>
      <c r="I1" s="570"/>
      <c r="J1" s="571"/>
      <c r="K1" s="13"/>
      <c r="L1" s="154" t="s">
        <v>15</v>
      </c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2.75" customHeight="1" x14ac:dyDescent="0.3">
      <c r="A2" s="137" t="s">
        <v>1</v>
      </c>
      <c r="B2" s="25" t="s">
        <v>3</v>
      </c>
      <c r="C2" s="25" t="s">
        <v>4</v>
      </c>
      <c r="D2" s="25" t="s">
        <v>5</v>
      </c>
      <c r="E2" s="25" t="s">
        <v>6</v>
      </c>
      <c r="F2" s="25" t="s">
        <v>7</v>
      </c>
      <c r="G2" s="25" t="s">
        <v>8</v>
      </c>
      <c r="H2" s="25" t="s">
        <v>9</v>
      </c>
      <c r="I2" s="25" t="s">
        <v>1</v>
      </c>
      <c r="J2" s="143" t="s">
        <v>10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30.4" x14ac:dyDescent="0.3">
      <c r="A3" s="144" t="s">
        <v>11</v>
      </c>
      <c r="B3" s="31" t="s">
        <v>121</v>
      </c>
      <c r="C3" s="53" t="s">
        <v>243</v>
      </c>
      <c r="D3" s="53" t="s">
        <v>249</v>
      </c>
      <c r="E3" s="31" t="s">
        <v>128</v>
      </c>
      <c r="F3" s="53" t="s">
        <v>253</v>
      </c>
      <c r="G3" s="53" t="s">
        <v>254</v>
      </c>
      <c r="H3" s="21">
        <v>4.3</v>
      </c>
      <c r="I3" s="28">
        <f t="shared" ref="I3:I6" si="0">AVERAGE(H3)*0.2</f>
        <v>0.86</v>
      </c>
      <c r="J3" s="620">
        <f>AVERAGE(I3:I6)</f>
        <v>0.87750000000000006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s="113" customFormat="1" ht="216" x14ac:dyDescent="0.3">
      <c r="A4" s="144" t="s">
        <v>43</v>
      </c>
      <c r="B4" s="31" t="s">
        <v>138</v>
      </c>
      <c r="C4" s="31" t="s">
        <v>246</v>
      </c>
      <c r="D4" s="53" t="s">
        <v>252</v>
      </c>
      <c r="E4" s="31" t="s">
        <v>139</v>
      </c>
      <c r="F4" s="31" t="s">
        <v>247</v>
      </c>
      <c r="G4" s="31" t="s">
        <v>248</v>
      </c>
      <c r="H4" s="21">
        <v>4.3</v>
      </c>
      <c r="I4" s="28">
        <f>AVERAGE(H4)*0.2</f>
        <v>0.86</v>
      </c>
      <c r="J4" s="620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13" customFormat="1" ht="158.4" x14ac:dyDescent="0.3">
      <c r="A5" s="144" t="s">
        <v>38</v>
      </c>
      <c r="B5" s="31" t="s">
        <v>134</v>
      </c>
      <c r="C5" s="31" t="s">
        <v>135</v>
      </c>
      <c r="D5" s="53" t="s">
        <v>256</v>
      </c>
      <c r="E5" s="53" t="s">
        <v>257</v>
      </c>
      <c r="F5" s="53" t="s">
        <v>258</v>
      </c>
      <c r="G5" s="53" t="s">
        <v>259</v>
      </c>
      <c r="H5" s="21">
        <v>4.25</v>
      </c>
      <c r="I5" s="28">
        <f>AVERAGE(H5)*0.2</f>
        <v>0.85000000000000009</v>
      </c>
      <c r="J5" s="620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15.8" thickBot="1" x14ac:dyDescent="0.35">
      <c r="A6" s="145" t="s">
        <v>24</v>
      </c>
      <c r="B6" s="140" t="s">
        <v>130</v>
      </c>
      <c r="C6" s="140" t="s">
        <v>244</v>
      </c>
      <c r="D6" s="134" t="s">
        <v>250</v>
      </c>
      <c r="E6" s="134" t="s">
        <v>251</v>
      </c>
      <c r="F6" s="134" t="s">
        <v>255</v>
      </c>
      <c r="G6" s="135" t="s">
        <v>245</v>
      </c>
      <c r="H6" s="146">
        <v>4.7</v>
      </c>
      <c r="I6" s="147">
        <f t="shared" si="0"/>
        <v>0.94000000000000006</v>
      </c>
      <c r="J6" s="621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2.75" customHeight="1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2.75" customHeigh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2.75" customHeigh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2.75" customHeigh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2.75" customHeight="1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2.7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2.75" customHeight="1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2.75" customHeigh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2.7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2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2.75" customHeight="1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.75" customHeight="1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2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2.75" customHeight="1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2.75" customHeight="1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.75" customHeight="1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2.7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2.75" customHeight="1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2.75" customHeigh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2.75" customHeight="1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2.75" customHeight="1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2.75" customHeight="1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2.75" customHeight="1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2.75" customHeight="1" x14ac:dyDescent="0.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2.75" customHeight="1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2.75" customHeight="1" x14ac:dyDescent="0.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2.75" customHeigh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2.75" customHeight="1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2.75" customHeight="1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2.75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2.75" customHeigh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2.75" customHeight="1" x14ac:dyDescent="0.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2.75" customHeight="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.75" customHeight="1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2.75" customHeight="1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2.75" customHeight="1" x14ac:dyDescent="0.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2.75" customHeight="1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2.75" customHeight="1" x14ac:dyDescent="0.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2.75" customHeight="1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2.75" customHeight="1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2.75" customHeigh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.75" customHeight="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2.75" customHeight="1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.75" customHeight="1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customHeight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.75" customHeight="1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.75" customHeigh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.75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.75" customHeigh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.75" customHeight="1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.75" customHeigh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.75" customHeight="1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.75" customHeight="1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.75" customHeight="1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.75" customHeigh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.75" customHeight="1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.75" customHeight="1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.75" customHeight="1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.75" customHeigh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.75" customHeight="1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.75" customHeight="1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customHeigh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.75" customHeight="1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.75" customHeight="1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.75" customHeight="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.75" customHeight="1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customHeigh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.75" customHeight="1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.75" customHeigh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.75" customHeight="1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.75" customHeight="1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customHeight="1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.75" customHeight="1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.75" customHeight="1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.75" customHeigh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.75" customHeight="1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.75" customHeight="1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.75" customHeight="1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.75" customHeight="1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.75" customHeight="1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.75" customHeight="1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.75" customHeight="1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.75" customHeight="1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.75" customHeight="1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customHeight="1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.75" customHeight="1" x14ac:dyDescent="0.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customHeight="1" x14ac:dyDescent="0.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customHeight="1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customHeight="1" x14ac:dyDescent="0.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customHeigh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customHeigh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customHeigh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customHeight="1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.75" customHeight="1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.75" customHeight="1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customHeight="1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.75" customHeight="1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.75" customHeight="1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.75" customHeight="1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.75" customHeight="1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.75" customHeight="1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.75" customHeight="1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.75" customHeight="1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.75" customHeight="1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.75" customHeight="1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.75" customHeight="1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.75" customHeight="1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.75" customHeight="1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customHeight="1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.75" customHeight="1" x14ac:dyDescent="0.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.75" customHeight="1" x14ac:dyDescent="0.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.75" customHeight="1" x14ac:dyDescent="0.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.75" customHeight="1" x14ac:dyDescent="0.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.75" customHeight="1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.75" customHeight="1" x14ac:dyDescent="0.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.75" customHeight="1" x14ac:dyDescent="0.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.75" customHeight="1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.75" customHeight="1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.75" customHeight="1" x14ac:dyDescent="0.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.75" customHeight="1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.75" customHeight="1" x14ac:dyDescent="0.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.75" customHeight="1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.75" customHeight="1" x14ac:dyDescent="0.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.75" customHeight="1" x14ac:dyDescent="0.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.75" customHeight="1" x14ac:dyDescent="0.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.75" customHeight="1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.75" customHeight="1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.75" customHeight="1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.75" customHeight="1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.75" customHeight="1" x14ac:dyDescent="0.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.75" customHeight="1" x14ac:dyDescent="0.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.75" customHeight="1" x14ac:dyDescent="0.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.75" customHeight="1" x14ac:dyDescent="0.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.75" customHeight="1" x14ac:dyDescent="0.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.75" customHeight="1" x14ac:dyDescent="0.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customHeight="1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customHeight="1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customHeight="1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customHeight="1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customHeight="1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customHeight="1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customHeight="1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customHeight="1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customHeight="1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customHeight="1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customHeight="1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customHeight="1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customHeight="1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customHeight="1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customHeight="1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customHeight="1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customHeight="1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.75" customHeight="1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.75" customHeight="1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.75" customHeight="1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.75" customHeight="1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.75" customHeight="1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.75" customHeight="1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.75" customHeight="1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.75" customHeight="1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.75" customHeight="1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.75" customHeight="1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.75" customHeight="1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.75" customHeight="1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.75" customHeight="1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customHeight="1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.75" customHeight="1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.75" customHeight="1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customHeight="1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customHeight="1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customHeight="1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.75" customHeight="1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.75" customHeight="1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.75" customHeight="1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.75" customHeight="1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.75" customHeight="1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.75" customHeight="1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.75" customHeigh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.7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.75" customHeight="1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.75" customHeight="1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.75" customHeight="1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.75" customHeight="1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.75" customHeight="1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.75" customHeight="1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.75" customHeight="1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.75" customHeight="1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.75" customHeight="1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.75" customHeight="1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.75" customHeight="1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.75" customHeight="1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.75" customHeight="1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.75" customHeight="1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.75" customHeight="1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.75" customHeight="1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.75" customHeight="1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.75" customHeight="1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.75" customHeight="1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.75" customHeight="1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.75" customHeight="1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.75" customHeight="1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.75" customHeight="1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customHeight="1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.75" customHeight="1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customHeight="1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customHeight="1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customHeight="1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.75" customHeight="1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.75" customHeight="1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.75" customHeight="1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.75" customHeight="1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.75" customHeight="1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.75" customHeight="1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.75" customHeight="1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.75" customHeight="1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.75" customHeight="1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.75" customHeight="1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.75" customHeight="1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customHeight="1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.75" customHeight="1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.75" customHeight="1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.75" customHeight="1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.75" customHeight="1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.75" customHeight="1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.75" customHeight="1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.75" customHeight="1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.75" customHeight="1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.75" customHeight="1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.75" customHeight="1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.75" customHeight="1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.75" customHeight="1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.75" customHeight="1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.75" customHeight="1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.75" customHeight="1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.75" customHeight="1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.75" customHeight="1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.75" customHeight="1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.75" customHeight="1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.75" customHeight="1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.75" customHeight="1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.75" customHeight="1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.75" customHeight="1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.75" customHeight="1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.75" customHeight="1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.75" customHeight="1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.75" customHeight="1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.75" customHeight="1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.75" customHeight="1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.75" customHeight="1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.75" customHeight="1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.75" customHeight="1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.75" customHeight="1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.75" customHeight="1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.75" customHeight="1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.75" customHeight="1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.75" customHeight="1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.75" customHeight="1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.75" customHeight="1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.75" customHeight="1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.75" customHeight="1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.75" customHeight="1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.75" customHeight="1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.75" customHeight="1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.75" customHeight="1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.75" customHeight="1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.75" customHeight="1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.75" customHeight="1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.75" customHeight="1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.75" customHeight="1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.75" customHeight="1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.75" customHeight="1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.75" customHeight="1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.75" customHeight="1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.75" customHeight="1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.75" customHeight="1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.75" customHeight="1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.75" customHeight="1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.75" customHeight="1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.75" customHeight="1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.75" customHeight="1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.75" customHeight="1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.75" customHeight="1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.75" customHeight="1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.75" customHeight="1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.75" customHeight="1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.75" customHeight="1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.75" customHeight="1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.75" customHeight="1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.75" customHeight="1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.75" customHeight="1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.75" customHeight="1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.75" customHeight="1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.75" customHeight="1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.75" customHeight="1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.75" customHeight="1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.75" customHeight="1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.75" customHeight="1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.75" customHeight="1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.75" customHeight="1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.75" customHeight="1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.75" customHeight="1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.75" customHeight="1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.75" customHeight="1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.75" customHeight="1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.75" customHeight="1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.75" customHeight="1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.75" customHeight="1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.75" customHeight="1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.75" customHeight="1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.75" customHeight="1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.75" customHeight="1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.75" customHeight="1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.75" customHeight="1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.75" customHeight="1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.75" customHeight="1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.75" customHeight="1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.75" customHeight="1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.75" customHeight="1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.75" customHeight="1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.75" customHeight="1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.75" customHeight="1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.75" customHeight="1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.75" customHeight="1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.75" customHeight="1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.75" customHeight="1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.75" customHeight="1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.75" customHeight="1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.75" customHeight="1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.75" customHeight="1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.75" customHeight="1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.75" customHeight="1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.75" customHeight="1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.75" customHeight="1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.75" customHeight="1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.75" customHeight="1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.75" customHeight="1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.75" customHeight="1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.75" customHeight="1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.75" customHeight="1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.75" customHeight="1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.75" customHeight="1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.75" customHeight="1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.75" customHeight="1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.75" customHeight="1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.75" customHeight="1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.75" customHeight="1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.75" customHeight="1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.75" customHeight="1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.75" customHeight="1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.75" customHeight="1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.75" customHeight="1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.75" customHeight="1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.75" customHeight="1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.75" customHeight="1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.75" customHeight="1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.75" customHeight="1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.75" customHeight="1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.75" customHeight="1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.75" customHeight="1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.75" customHeight="1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.75" customHeight="1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.75" customHeight="1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.75" customHeight="1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.75" customHeight="1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.75" customHeight="1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.75" customHeight="1" x14ac:dyDescent="0.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.75" customHeight="1" x14ac:dyDescent="0.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.75" customHeight="1" x14ac:dyDescent="0.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.75" customHeight="1" x14ac:dyDescent="0.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.75" customHeight="1" x14ac:dyDescent="0.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.75" customHeight="1" x14ac:dyDescent="0.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.75" customHeight="1" x14ac:dyDescent="0.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.75" customHeight="1" x14ac:dyDescent="0.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.75" customHeight="1" x14ac:dyDescent="0.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.75" customHeight="1" x14ac:dyDescent="0.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.75" customHeight="1" x14ac:dyDescent="0.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.75" customHeight="1" x14ac:dyDescent="0.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.75" customHeight="1" x14ac:dyDescent="0.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.75" customHeight="1" x14ac:dyDescent="0.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.75" customHeight="1" x14ac:dyDescent="0.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.75" customHeight="1" x14ac:dyDescent="0.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.75" customHeight="1" x14ac:dyDescent="0.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.75" customHeight="1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.75" customHeight="1" x14ac:dyDescent="0.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.75" customHeight="1" x14ac:dyDescent="0.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.75" customHeight="1" x14ac:dyDescent="0.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.75" customHeight="1" x14ac:dyDescent="0.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.75" customHeight="1" x14ac:dyDescent="0.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.75" customHeight="1" x14ac:dyDescent="0.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.75" customHeight="1" x14ac:dyDescent="0.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.75" customHeight="1" x14ac:dyDescent="0.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.75" customHeight="1" x14ac:dyDescent="0.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.75" customHeight="1" x14ac:dyDescent="0.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.75" customHeight="1" x14ac:dyDescent="0.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.75" customHeight="1" x14ac:dyDescent="0.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.75" customHeight="1" x14ac:dyDescent="0.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.75" customHeight="1" x14ac:dyDescent="0.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.75" customHeight="1" x14ac:dyDescent="0.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.75" customHeight="1" x14ac:dyDescent="0.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.75" customHeight="1" x14ac:dyDescent="0.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.75" customHeight="1" x14ac:dyDescent="0.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.75" customHeight="1" x14ac:dyDescent="0.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.75" customHeight="1" x14ac:dyDescent="0.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.75" customHeight="1" x14ac:dyDescent="0.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.75" customHeight="1" x14ac:dyDescent="0.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.75" customHeight="1" x14ac:dyDescent="0.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.75" customHeight="1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.75" customHeight="1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.75" customHeight="1" x14ac:dyDescent="0.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.75" customHeight="1" x14ac:dyDescent="0.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.75" customHeight="1" x14ac:dyDescent="0.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.75" customHeight="1" x14ac:dyDescent="0.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.75" customHeight="1" x14ac:dyDescent="0.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.75" customHeight="1" x14ac:dyDescent="0.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.75" customHeight="1" x14ac:dyDescent="0.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.75" customHeight="1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.75" customHeight="1" x14ac:dyDescent="0.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.75" customHeight="1" x14ac:dyDescent="0.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.75" customHeight="1" x14ac:dyDescent="0.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.75" customHeight="1" x14ac:dyDescent="0.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.75" customHeight="1" x14ac:dyDescent="0.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.75" customHeight="1" x14ac:dyDescent="0.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.75" customHeight="1" x14ac:dyDescent="0.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.75" customHeight="1" x14ac:dyDescent="0.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.75" customHeight="1" x14ac:dyDescent="0.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.75" customHeight="1" x14ac:dyDescent="0.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.75" customHeight="1" x14ac:dyDescent="0.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.75" customHeight="1" x14ac:dyDescent="0.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.75" customHeight="1" x14ac:dyDescent="0.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.75" customHeight="1" x14ac:dyDescent="0.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.75" customHeight="1" x14ac:dyDescent="0.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.75" customHeight="1" x14ac:dyDescent="0.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.75" customHeight="1" x14ac:dyDescent="0.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.75" customHeight="1" x14ac:dyDescent="0.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.75" customHeight="1" x14ac:dyDescent="0.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.75" customHeight="1" x14ac:dyDescent="0.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.75" customHeight="1" x14ac:dyDescent="0.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.75" customHeight="1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.75" customHeight="1" x14ac:dyDescent="0.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.75" customHeight="1" x14ac:dyDescent="0.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.75" customHeight="1" x14ac:dyDescent="0.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.75" customHeight="1" x14ac:dyDescent="0.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.75" customHeight="1" x14ac:dyDescent="0.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.75" customHeight="1" x14ac:dyDescent="0.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.75" customHeight="1" x14ac:dyDescent="0.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.75" customHeight="1" x14ac:dyDescent="0.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.75" customHeight="1" x14ac:dyDescent="0.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.75" customHeight="1" x14ac:dyDescent="0.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.75" customHeight="1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.75" customHeight="1" x14ac:dyDescent="0.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.75" customHeight="1" x14ac:dyDescent="0.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.75" customHeight="1" x14ac:dyDescent="0.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.75" customHeight="1" x14ac:dyDescent="0.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.75" customHeight="1" x14ac:dyDescent="0.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.75" customHeight="1" x14ac:dyDescent="0.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.75" customHeight="1" x14ac:dyDescent="0.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.75" customHeight="1" x14ac:dyDescent="0.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.75" customHeight="1" x14ac:dyDescent="0.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.75" customHeight="1" x14ac:dyDescent="0.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.75" customHeight="1" x14ac:dyDescent="0.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.75" customHeight="1" x14ac:dyDescent="0.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.75" customHeight="1" x14ac:dyDescent="0.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.75" customHeight="1" x14ac:dyDescent="0.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.75" customHeight="1" x14ac:dyDescent="0.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.75" customHeight="1" x14ac:dyDescent="0.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.75" customHeight="1" x14ac:dyDescent="0.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.75" customHeight="1" x14ac:dyDescent="0.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.75" customHeight="1" x14ac:dyDescent="0.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.75" customHeight="1" x14ac:dyDescent="0.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.75" customHeight="1" x14ac:dyDescent="0.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.75" customHeight="1" x14ac:dyDescent="0.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.75" customHeight="1" x14ac:dyDescent="0.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.75" customHeight="1" x14ac:dyDescent="0.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.75" customHeight="1" x14ac:dyDescent="0.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.75" customHeight="1" x14ac:dyDescent="0.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.75" customHeight="1" x14ac:dyDescent="0.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.75" customHeight="1" x14ac:dyDescent="0.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.75" customHeight="1" x14ac:dyDescent="0.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.75" customHeight="1" x14ac:dyDescent="0.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.75" customHeight="1" x14ac:dyDescent="0.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.75" customHeight="1" x14ac:dyDescent="0.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.75" customHeight="1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.75" customHeight="1" x14ac:dyDescent="0.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.75" customHeight="1" x14ac:dyDescent="0.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.75" customHeight="1" x14ac:dyDescent="0.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.75" customHeight="1" x14ac:dyDescent="0.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.75" customHeight="1" x14ac:dyDescent="0.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.75" customHeight="1" x14ac:dyDescent="0.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.75" customHeight="1" x14ac:dyDescent="0.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.75" customHeight="1" x14ac:dyDescent="0.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.75" customHeight="1" x14ac:dyDescent="0.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.75" customHeight="1" x14ac:dyDescent="0.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.75" customHeight="1" x14ac:dyDescent="0.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.75" customHeight="1" x14ac:dyDescent="0.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.75" customHeight="1" x14ac:dyDescent="0.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.75" customHeight="1" x14ac:dyDescent="0.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.75" customHeight="1" x14ac:dyDescent="0.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.75" customHeight="1" x14ac:dyDescent="0.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.75" customHeight="1" x14ac:dyDescent="0.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.75" customHeight="1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.75" customHeight="1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.75" customHeight="1" x14ac:dyDescent="0.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.75" customHeight="1" x14ac:dyDescent="0.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.75" customHeight="1" x14ac:dyDescent="0.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.75" customHeight="1" x14ac:dyDescent="0.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.75" customHeight="1" x14ac:dyDescent="0.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.75" customHeight="1" x14ac:dyDescent="0.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.75" customHeight="1" x14ac:dyDescent="0.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.75" customHeight="1" x14ac:dyDescent="0.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.75" customHeight="1" x14ac:dyDescent="0.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.75" customHeight="1" x14ac:dyDescent="0.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.75" customHeight="1" x14ac:dyDescent="0.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.75" customHeight="1" x14ac:dyDescent="0.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.75" customHeight="1" x14ac:dyDescent="0.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.75" customHeight="1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.75" customHeight="1" x14ac:dyDescent="0.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.75" customHeight="1" x14ac:dyDescent="0.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.75" customHeight="1" x14ac:dyDescent="0.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.75" customHeight="1" x14ac:dyDescent="0.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.75" customHeight="1" x14ac:dyDescent="0.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.75" customHeight="1" x14ac:dyDescent="0.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.75" customHeight="1" x14ac:dyDescent="0.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.75" customHeight="1" x14ac:dyDescent="0.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.75" customHeight="1" x14ac:dyDescent="0.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.75" customHeight="1" x14ac:dyDescent="0.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.75" customHeight="1" x14ac:dyDescent="0.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.75" customHeight="1" x14ac:dyDescent="0.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.75" customHeight="1" x14ac:dyDescent="0.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.75" customHeight="1" x14ac:dyDescent="0.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.75" customHeight="1" x14ac:dyDescent="0.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.75" customHeight="1" x14ac:dyDescent="0.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.75" customHeight="1" x14ac:dyDescent="0.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.75" customHeight="1" x14ac:dyDescent="0.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.75" customHeight="1" x14ac:dyDescent="0.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.75" customHeight="1" x14ac:dyDescent="0.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.75" customHeight="1" x14ac:dyDescent="0.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.75" customHeight="1" x14ac:dyDescent="0.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.75" customHeight="1" x14ac:dyDescent="0.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.75" customHeight="1" x14ac:dyDescent="0.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.75" customHeight="1" x14ac:dyDescent="0.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.75" customHeight="1" x14ac:dyDescent="0.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.75" customHeight="1" x14ac:dyDescent="0.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.75" customHeight="1" x14ac:dyDescent="0.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.75" customHeight="1" x14ac:dyDescent="0.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.75" customHeight="1" x14ac:dyDescent="0.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.75" customHeight="1" x14ac:dyDescent="0.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.75" customHeight="1" x14ac:dyDescent="0.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.75" customHeight="1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.75" customHeight="1" x14ac:dyDescent="0.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.75" customHeight="1" x14ac:dyDescent="0.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.75" customHeight="1" x14ac:dyDescent="0.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.75" customHeight="1" x14ac:dyDescent="0.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.75" customHeight="1" x14ac:dyDescent="0.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.75" customHeight="1" x14ac:dyDescent="0.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.75" customHeight="1" x14ac:dyDescent="0.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.75" customHeight="1" x14ac:dyDescent="0.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.75" customHeight="1" x14ac:dyDescent="0.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.75" customHeight="1" x14ac:dyDescent="0.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.75" customHeight="1" x14ac:dyDescent="0.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.75" customHeight="1" x14ac:dyDescent="0.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.75" customHeight="1" x14ac:dyDescent="0.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.75" customHeight="1" x14ac:dyDescent="0.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.75" customHeight="1" x14ac:dyDescent="0.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.75" customHeight="1" x14ac:dyDescent="0.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.75" customHeight="1" x14ac:dyDescent="0.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.75" customHeight="1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.75" customHeight="1" x14ac:dyDescent="0.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.75" customHeight="1" x14ac:dyDescent="0.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.75" customHeight="1" x14ac:dyDescent="0.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.75" customHeight="1" x14ac:dyDescent="0.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.75" customHeight="1" x14ac:dyDescent="0.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.75" customHeight="1" x14ac:dyDescent="0.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.75" customHeight="1" x14ac:dyDescent="0.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.75" customHeight="1" x14ac:dyDescent="0.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.75" customHeight="1" x14ac:dyDescent="0.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.75" customHeight="1" x14ac:dyDescent="0.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.75" customHeight="1" x14ac:dyDescent="0.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.75" customHeight="1" x14ac:dyDescent="0.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.75" customHeight="1" x14ac:dyDescent="0.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.75" customHeight="1" x14ac:dyDescent="0.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.75" customHeight="1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.75" customHeight="1" x14ac:dyDescent="0.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.75" customHeight="1" x14ac:dyDescent="0.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.75" customHeight="1" x14ac:dyDescent="0.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.75" customHeight="1" x14ac:dyDescent="0.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.75" customHeight="1" x14ac:dyDescent="0.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.75" customHeight="1" x14ac:dyDescent="0.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.75" customHeight="1" x14ac:dyDescent="0.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.75" customHeight="1" x14ac:dyDescent="0.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.75" customHeight="1" x14ac:dyDescent="0.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.75" customHeight="1" x14ac:dyDescent="0.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.75" customHeight="1" x14ac:dyDescent="0.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.75" customHeight="1" x14ac:dyDescent="0.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.75" customHeight="1" x14ac:dyDescent="0.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.75" customHeight="1" x14ac:dyDescent="0.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.75" customHeight="1" x14ac:dyDescent="0.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.75" customHeight="1" x14ac:dyDescent="0.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.75" customHeight="1" x14ac:dyDescent="0.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.75" customHeight="1" x14ac:dyDescent="0.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.75" customHeight="1" x14ac:dyDescent="0.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.75" customHeight="1" x14ac:dyDescent="0.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.75" customHeight="1" x14ac:dyDescent="0.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.75" customHeight="1" x14ac:dyDescent="0.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.75" customHeight="1" x14ac:dyDescent="0.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.75" customHeight="1" x14ac:dyDescent="0.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.75" customHeight="1" x14ac:dyDescent="0.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.75" customHeight="1" x14ac:dyDescent="0.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.75" customHeight="1" x14ac:dyDescent="0.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.75" customHeight="1" x14ac:dyDescent="0.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.75" customHeight="1" x14ac:dyDescent="0.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.75" customHeight="1" x14ac:dyDescent="0.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.75" customHeight="1" x14ac:dyDescent="0.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.75" customHeight="1" x14ac:dyDescent="0.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.75" customHeight="1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.75" customHeight="1" x14ac:dyDescent="0.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.75" customHeight="1" x14ac:dyDescent="0.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.75" customHeight="1" x14ac:dyDescent="0.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.75" customHeight="1" x14ac:dyDescent="0.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.75" customHeight="1" x14ac:dyDescent="0.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.75" customHeight="1" x14ac:dyDescent="0.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.75" customHeight="1" x14ac:dyDescent="0.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.75" customHeight="1" x14ac:dyDescent="0.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.75" customHeight="1" x14ac:dyDescent="0.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.75" customHeight="1" x14ac:dyDescent="0.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.75" customHeight="1" x14ac:dyDescent="0.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.75" customHeight="1" x14ac:dyDescent="0.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.75" customHeight="1" x14ac:dyDescent="0.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.75" customHeight="1" x14ac:dyDescent="0.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.75" customHeight="1" x14ac:dyDescent="0.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.75" customHeight="1" x14ac:dyDescent="0.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.75" customHeight="1" x14ac:dyDescent="0.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.75" customHeight="1" x14ac:dyDescent="0.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.75" customHeight="1" x14ac:dyDescent="0.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.75" customHeight="1" x14ac:dyDescent="0.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.75" customHeight="1" x14ac:dyDescent="0.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.75" customHeight="1" x14ac:dyDescent="0.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.75" customHeight="1" x14ac:dyDescent="0.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.75" customHeight="1" x14ac:dyDescent="0.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.75" customHeight="1" x14ac:dyDescent="0.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.75" customHeight="1" x14ac:dyDescent="0.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.75" customHeight="1" x14ac:dyDescent="0.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.75" customHeight="1" x14ac:dyDescent="0.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.75" customHeight="1" x14ac:dyDescent="0.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.75" customHeight="1" x14ac:dyDescent="0.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.75" customHeight="1" x14ac:dyDescent="0.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.75" customHeight="1" x14ac:dyDescent="0.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.75" customHeight="1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.75" customHeight="1" x14ac:dyDescent="0.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.75" customHeight="1" x14ac:dyDescent="0.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.75" customHeight="1" x14ac:dyDescent="0.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.75" customHeight="1" x14ac:dyDescent="0.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.75" customHeight="1" x14ac:dyDescent="0.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.75" customHeight="1" x14ac:dyDescent="0.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.75" customHeight="1" x14ac:dyDescent="0.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.75" customHeight="1" x14ac:dyDescent="0.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.75" customHeight="1" x14ac:dyDescent="0.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.75" customHeight="1" x14ac:dyDescent="0.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.75" customHeight="1" x14ac:dyDescent="0.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.75" customHeight="1" x14ac:dyDescent="0.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.75" customHeight="1" x14ac:dyDescent="0.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.75" customHeight="1" x14ac:dyDescent="0.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.75" customHeight="1" x14ac:dyDescent="0.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.75" customHeight="1" x14ac:dyDescent="0.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.75" customHeight="1" x14ac:dyDescent="0.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.75" customHeight="1" x14ac:dyDescent="0.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.75" customHeight="1" x14ac:dyDescent="0.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.75" customHeight="1" x14ac:dyDescent="0.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.75" customHeight="1" x14ac:dyDescent="0.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.75" customHeight="1" x14ac:dyDescent="0.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.75" customHeight="1" x14ac:dyDescent="0.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.75" customHeight="1" x14ac:dyDescent="0.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.75" customHeight="1" x14ac:dyDescent="0.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.75" customHeight="1" x14ac:dyDescent="0.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.75" customHeight="1" x14ac:dyDescent="0.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.75" customHeight="1" x14ac:dyDescent="0.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.75" customHeight="1" x14ac:dyDescent="0.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.75" customHeight="1" x14ac:dyDescent="0.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.75" customHeight="1" x14ac:dyDescent="0.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.75" customHeight="1" x14ac:dyDescent="0.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.75" customHeight="1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.75" customHeight="1" x14ac:dyDescent="0.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.75" customHeight="1" x14ac:dyDescent="0.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.75" customHeight="1" x14ac:dyDescent="0.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.75" customHeight="1" x14ac:dyDescent="0.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.75" customHeight="1" x14ac:dyDescent="0.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.75" customHeight="1" x14ac:dyDescent="0.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.75" customHeight="1" x14ac:dyDescent="0.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.75" customHeight="1" x14ac:dyDescent="0.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.75" customHeight="1" x14ac:dyDescent="0.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.75" customHeight="1" x14ac:dyDescent="0.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.75" customHeight="1" x14ac:dyDescent="0.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.75" customHeight="1" x14ac:dyDescent="0.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.75" customHeight="1" x14ac:dyDescent="0.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.75" customHeight="1" x14ac:dyDescent="0.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.75" customHeight="1" x14ac:dyDescent="0.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.75" customHeight="1" x14ac:dyDescent="0.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.75" customHeight="1" x14ac:dyDescent="0.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.75" customHeight="1" x14ac:dyDescent="0.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.75" customHeight="1" x14ac:dyDescent="0.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.75" customHeight="1" x14ac:dyDescent="0.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.75" customHeight="1" x14ac:dyDescent="0.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.75" customHeight="1" x14ac:dyDescent="0.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.75" customHeight="1" x14ac:dyDescent="0.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.75" customHeight="1" x14ac:dyDescent="0.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.75" customHeight="1" x14ac:dyDescent="0.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.75" customHeight="1" x14ac:dyDescent="0.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.75" customHeight="1" x14ac:dyDescent="0.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.75" customHeight="1" x14ac:dyDescent="0.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.75" customHeight="1" x14ac:dyDescent="0.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.75" customHeight="1" x14ac:dyDescent="0.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.75" customHeight="1" x14ac:dyDescent="0.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.75" customHeight="1" x14ac:dyDescent="0.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.75" customHeight="1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.75" customHeight="1" x14ac:dyDescent="0.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.75" customHeight="1" x14ac:dyDescent="0.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.75" customHeight="1" x14ac:dyDescent="0.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.75" customHeight="1" x14ac:dyDescent="0.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.75" customHeight="1" x14ac:dyDescent="0.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.75" customHeight="1" x14ac:dyDescent="0.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.75" customHeight="1" x14ac:dyDescent="0.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.75" customHeight="1" x14ac:dyDescent="0.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.75" customHeight="1" x14ac:dyDescent="0.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.75" customHeight="1" x14ac:dyDescent="0.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.75" customHeight="1" x14ac:dyDescent="0.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.75" customHeight="1" x14ac:dyDescent="0.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.75" customHeight="1" x14ac:dyDescent="0.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.75" customHeight="1" x14ac:dyDescent="0.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.75" customHeight="1" x14ac:dyDescent="0.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.75" customHeight="1" x14ac:dyDescent="0.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.75" customHeight="1" x14ac:dyDescent="0.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.75" customHeight="1" x14ac:dyDescent="0.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.75" customHeight="1" x14ac:dyDescent="0.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.75" customHeight="1" x14ac:dyDescent="0.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.75" customHeight="1" x14ac:dyDescent="0.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.75" customHeight="1" x14ac:dyDescent="0.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.75" customHeight="1" x14ac:dyDescent="0.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.75" customHeight="1" x14ac:dyDescent="0.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.75" customHeight="1" x14ac:dyDescent="0.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.75" customHeight="1" x14ac:dyDescent="0.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.75" customHeight="1" x14ac:dyDescent="0.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.75" customHeight="1" x14ac:dyDescent="0.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.75" customHeight="1" x14ac:dyDescent="0.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.75" customHeight="1" x14ac:dyDescent="0.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.75" customHeight="1" x14ac:dyDescent="0.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.75" customHeight="1" x14ac:dyDescent="0.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.75" customHeight="1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.75" customHeight="1" x14ac:dyDescent="0.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.75" customHeight="1" x14ac:dyDescent="0.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.75" customHeight="1" x14ac:dyDescent="0.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.75" customHeight="1" x14ac:dyDescent="0.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.75" customHeight="1" x14ac:dyDescent="0.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.75" customHeight="1" x14ac:dyDescent="0.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.75" customHeight="1" x14ac:dyDescent="0.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.75" customHeight="1" x14ac:dyDescent="0.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.75" customHeight="1" x14ac:dyDescent="0.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.75" customHeight="1" x14ac:dyDescent="0.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.75" customHeight="1" x14ac:dyDescent="0.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.75" customHeight="1" x14ac:dyDescent="0.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.75" customHeight="1" x14ac:dyDescent="0.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.75" customHeight="1" x14ac:dyDescent="0.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.75" customHeight="1" x14ac:dyDescent="0.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.75" customHeight="1" x14ac:dyDescent="0.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.75" customHeight="1" x14ac:dyDescent="0.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.75" customHeight="1" x14ac:dyDescent="0.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.75" customHeight="1" x14ac:dyDescent="0.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.75" customHeight="1" x14ac:dyDescent="0.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.75" customHeight="1" x14ac:dyDescent="0.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.75" customHeight="1" x14ac:dyDescent="0.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.75" customHeight="1" x14ac:dyDescent="0.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.75" customHeight="1" x14ac:dyDescent="0.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.75" customHeight="1" x14ac:dyDescent="0.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.75" customHeight="1" x14ac:dyDescent="0.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.75" customHeight="1" x14ac:dyDescent="0.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.75" customHeight="1" x14ac:dyDescent="0.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.75" customHeight="1" x14ac:dyDescent="0.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.75" customHeight="1" x14ac:dyDescent="0.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.75" customHeight="1" x14ac:dyDescent="0.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.75" customHeight="1" x14ac:dyDescent="0.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.75" customHeight="1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.75" customHeight="1" x14ac:dyDescent="0.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.75" customHeight="1" x14ac:dyDescent="0.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.75" customHeight="1" x14ac:dyDescent="0.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.75" customHeight="1" x14ac:dyDescent="0.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.75" customHeight="1" x14ac:dyDescent="0.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.75" customHeight="1" x14ac:dyDescent="0.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.75" customHeight="1" x14ac:dyDescent="0.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.75" customHeight="1" x14ac:dyDescent="0.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.75" customHeight="1" x14ac:dyDescent="0.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.75" customHeight="1" x14ac:dyDescent="0.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.75" customHeight="1" x14ac:dyDescent="0.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.75" customHeight="1" x14ac:dyDescent="0.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.75" customHeight="1" x14ac:dyDescent="0.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.75" customHeight="1" x14ac:dyDescent="0.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.75" customHeight="1" x14ac:dyDescent="0.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.75" customHeight="1" x14ac:dyDescent="0.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.75" customHeight="1" x14ac:dyDescent="0.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.75" customHeight="1" x14ac:dyDescent="0.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.75" customHeight="1" x14ac:dyDescent="0.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.75" customHeight="1" x14ac:dyDescent="0.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.75" customHeight="1" x14ac:dyDescent="0.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.75" customHeight="1" x14ac:dyDescent="0.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.75" customHeight="1" x14ac:dyDescent="0.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.75" customHeight="1" x14ac:dyDescent="0.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.75" customHeight="1" x14ac:dyDescent="0.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.75" customHeight="1" x14ac:dyDescent="0.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.75" customHeight="1" x14ac:dyDescent="0.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.75" customHeight="1" x14ac:dyDescent="0.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.75" customHeight="1" x14ac:dyDescent="0.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.75" customHeight="1" x14ac:dyDescent="0.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.75" customHeight="1" x14ac:dyDescent="0.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.75" customHeight="1" x14ac:dyDescent="0.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.75" customHeight="1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.75" customHeight="1" x14ac:dyDescent="0.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.75" customHeight="1" x14ac:dyDescent="0.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.75" customHeight="1" x14ac:dyDescent="0.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.75" customHeight="1" x14ac:dyDescent="0.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.75" customHeight="1" x14ac:dyDescent="0.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.75" customHeight="1" x14ac:dyDescent="0.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.75" customHeight="1" x14ac:dyDescent="0.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.75" customHeight="1" x14ac:dyDescent="0.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.75" customHeight="1" x14ac:dyDescent="0.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.75" customHeight="1" x14ac:dyDescent="0.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.75" customHeight="1" x14ac:dyDescent="0.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.75" customHeight="1" x14ac:dyDescent="0.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.75" customHeight="1" x14ac:dyDescent="0.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.75" customHeight="1" x14ac:dyDescent="0.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.75" customHeight="1" x14ac:dyDescent="0.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.75" customHeight="1" x14ac:dyDescent="0.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.75" customHeight="1" x14ac:dyDescent="0.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.75" customHeight="1" x14ac:dyDescent="0.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.75" customHeight="1" x14ac:dyDescent="0.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.75" customHeight="1" x14ac:dyDescent="0.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.75" customHeight="1" x14ac:dyDescent="0.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.75" customHeight="1" x14ac:dyDescent="0.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.75" customHeight="1" x14ac:dyDescent="0.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.75" customHeight="1" x14ac:dyDescent="0.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.75" customHeight="1" x14ac:dyDescent="0.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.75" customHeight="1" x14ac:dyDescent="0.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.75" customHeight="1" x14ac:dyDescent="0.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.75" customHeight="1" x14ac:dyDescent="0.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.75" customHeight="1" x14ac:dyDescent="0.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.75" customHeight="1" x14ac:dyDescent="0.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.75" customHeight="1" x14ac:dyDescent="0.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.75" customHeight="1" x14ac:dyDescent="0.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.75" customHeight="1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.75" customHeight="1" x14ac:dyDescent="0.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.75" customHeight="1" x14ac:dyDescent="0.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.75" customHeight="1" x14ac:dyDescent="0.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.75" customHeight="1" x14ac:dyDescent="0.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.75" customHeight="1" x14ac:dyDescent="0.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.75" customHeight="1" x14ac:dyDescent="0.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.75" customHeight="1" x14ac:dyDescent="0.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.75" customHeight="1" x14ac:dyDescent="0.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.75" customHeight="1" x14ac:dyDescent="0.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.75" customHeight="1" x14ac:dyDescent="0.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.75" customHeight="1" x14ac:dyDescent="0.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.75" customHeight="1" x14ac:dyDescent="0.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.75" customHeight="1" x14ac:dyDescent="0.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.75" customHeight="1" x14ac:dyDescent="0.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.75" customHeight="1" x14ac:dyDescent="0.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.75" customHeight="1" x14ac:dyDescent="0.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.75" customHeight="1" x14ac:dyDescent="0.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.75" customHeight="1" x14ac:dyDescent="0.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.75" customHeight="1" x14ac:dyDescent="0.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.75" customHeight="1" x14ac:dyDescent="0.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.75" customHeight="1" x14ac:dyDescent="0.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.75" customHeight="1" x14ac:dyDescent="0.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.75" customHeight="1" x14ac:dyDescent="0.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.75" customHeight="1" x14ac:dyDescent="0.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.75" customHeight="1" x14ac:dyDescent="0.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.75" customHeight="1" x14ac:dyDescent="0.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.75" customHeight="1" x14ac:dyDescent="0.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.75" customHeight="1" x14ac:dyDescent="0.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.75" customHeight="1" x14ac:dyDescent="0.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.75" customHeight="1" x14ac:dyDescent="0.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.75" customHeight="1" x14ac:dyDescent="0.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.75" customHeight="1" x14ac:dyDescent="0.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.75" customHeight="1" x14ac:dyDescent="0.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.75" customHeight="1" x14ac:dyDescent="0.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.75" customHeight="1" x14ac:dyDescent="0.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.75" customHeight="1" x14ac:dyDescent="0.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.75" customHeight="1" x14ac:dyDescent="0.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.75" customHeight="1" x14ac:dyDescent="0.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.75" customHeight="1" x14ac:dyDescent="0.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.75" customHeight="1" x14ac:dyDescent="0.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.75" customHeight="1" x14ac:dyDescent="0.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.75" customHeight="1" x14ac:dyDescent="0.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.75" customHeight="1" x14ac:dyDescent="0.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.75" customHeight="1" x14ac:dyDescent="0.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.75" customHeight="1" x14ac:dyDescent="0.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.75" customHeight="1" x14ac:dyDescent="0.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.75" customHeight="1" x14ac:dyDescent="0.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.75" customHeight="1" x14ac:dyDescent="0.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.75" customHeight="1" x14ac:dyDescent="0.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.75" customHeight="1" x14ac:dyDescent="0.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.75" customHeight="1" x14ac:dyDescent="0.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.75" customHeight="1" x14ac:dyDescent="0.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.75" customHeight="1" x14ac:dyDescent="0.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.75" customHeight="1" x14ac:dyDescent="0.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.75" customHeight="1" x14ac:dyDescent="0.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.75" customHeight="1" x14ac:dyDescent="0.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.75" customHeight="1" x14ac:dyDescent="0.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.75" customHeight="1" x14ac:dyDescent="0.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.75" customHeight="1" x14ac:dyDescent="0.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.75" customHeight="1" x14ac:dyDescent="0.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.75" customHeight="1" x14ac:dyDescent="0.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.75" customHeight="1" x14ac:dyDescent="0.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.75" customHeight="1" x14ac:dyDescent="0.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.75" customHeight="1" x14ac:dyDescent="0.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.75" customHeight="1" x14ac:dyDescent="0.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.75" customHeight="1" x14ac:dyDescent="0.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.75" customHeight="1" x14ac:dyDescent="0.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.75" customHeight="1" x14ac:dyDescent="0.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.75" customHeight="1" x14ac:dyDescent="0.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.75" customHeight="1" x14ac:dyDescent="0.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.75" customHeight="1" x14ac:dyDescent="0.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.75" customHeight="1" x14ac:dyDescent="0.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.75" customHeight="1" x14ac:dyDescent="0.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.75" customHeight="1" x14ac:dyDescent="0.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.75" customHeight="1" x14ac:dyDescent="0.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.75" customHeight="1" x14ac:dyDescent="0.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.75" customHeight="1" x14ac:dyDescent="0.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.75" customHeight="1" x14ac:dyDescent="0.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.75" customHeight="1" x14ac:dyDescent="0.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.75" customHeight="1" x14ac:dyDescent="0.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.75" customHeight="1" x14ac:dyDescent="0.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.75" customHeight="1" x14ac:dyDescent="0.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.75" customHeight="1" x14ac:dyDescent="0.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.75" customHeight="1" x14ac:dyDescent="0.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.75" customHeight="1" x14ac:dyDescent="0.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.75" customHeight="1" x14ac:dyDescent="0.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.75" customHeight="1" x14ac:dyDescent="0.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.75" customHeight="1" x14ac:dyDescent="0.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.75" customHeight="1" x14ac:dyDescent="0.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.75" customHeight="1" x14ac:dyDescent="0.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.75" customHeight="1" x14ac:dyDescent="0.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.75" customHeight="1" x14ac:dyDescent="0.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.75" customHeight="1" x14ac:dyDescent="0.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.75" customHeight="1" x14ac:dyDescent="0.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.75" customHeight="1" x14ac:dyDescent="0.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.75" customHeight="1" x14ac:dyDescent="0.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.75" customHeight="1" x14ac:dyDescent="0.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.75" customHeight="1" x14ac:dyDescent="0.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.75" customHeight="1" x14ac:dyDescent="0.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.75" customHeight="1" x14ac:dyDescent="0.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.75" customHeight="1" x14ac:dyDescent="0.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.75" customHeight="1" x14ac:dyDescent="0.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.75" customHeight="1" x14ac:dyDescent="0.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.75" customHeight="1" x14ac:dyDescent="0.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.75" customHeight="1" x14ac:dyDescent="0.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.75" customHeight="1" x14ac:dyDescent="0.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.75" customHeight="1" x14ac:dyDescent="0.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.75" customHeight="1" x14ac:dyDescent="0.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.75" customHeight="1" x14ac:dyDescent="0.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.75" customHeight="1" x14ac:dyDescent="0.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.75" customHeight="1" x14ac:dyDescent="0.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.75" customHeight="1" x14ac:dyDescent="0.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.75" customHeight="1" x14ac:dyDescent="0.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.75" customHeight="1" x14ac:dyDescent="0.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.75" customHeight="1" x14ac:dyDescent="0.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.75" customHeight="1" x14ac:dyDescent="0.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.75" customHeight="1" x14ac:dyDescent="0.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.75" customHeight="1" x14ac:dyDescent="0.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.75" customHeight="1" x14ac:dyDescent="0.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2.75" customHeight="1" x14ac:dyDescent="0.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2.75" customHeight="1" x14ac:dyDescent="0.3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2.75" customHeight="1" x14ac:dyDescent="0.3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2.75" customHeight="1" x14ac:dyDescent="0.3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2.75" customHeight="1" x14ac:dyDescent="0.3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2.75" customHeight="1" x14ac:dyDescent="0.3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2.75" customHeight="1" x14ac:dyDescent="0.3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2.75" customHeight="1" x14ac:dyDescent="0.3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2.75" customHeight="1" x14ac:dyDescent="0.3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2.75" customHeight="1" x14ac:dyDescent="0.3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2.75" customHeight="1" x14ac:dyDescent="0.3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2.75" customHeight="1" x14ac:dyDescent="0.3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2.75" customHeight="1" x14ac:dyDescent="0.3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2.75" customHeight="1" x14ac:dyDescent="0.3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2.75" customHeight="1" x14ac:dyDescent="0.3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2.75" customHeight="1" x14ac:dyDescent="0.3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2.75" customHeight="1" x14ac:dyDescent="0.3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2.75" customHeight="1" x14ac:dyDescent="0.3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2.75" customHeight="1" x14ac:dyDescent="0.3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2.75" customHeight="1" x14ac:dyDescent="0.3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2.75" customHeight="1" x14ac:dyDescent="0.3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2.75" customHeight="1" x14ac:dyDescent="0.3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2.75" customHeight="1" x14ac:dyDescent="0.3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2.75" customHeight="1" x14ac:dyDescent="0.3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2.75" customHeight="1" x14ac:dyDescent="0.3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2.75" customHeight="1" x14ac:dyDescent="0.3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2.75" customHeight="1" x14ac:dyDescent="0.3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2.75" customHeight="1" x14ac:dyDescent="0.3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3">
    <mergeCell ref="H1:J1"/>
    <mergeCell ref="J3:J6"/>
    <mergeCell ref="A1:G1"/>
  </mergeCells>
  <hyperlinks>
    <hyperlink ref="L1" location="INDICE!A1" display="INDICE"/>
    <hyperlink ref="A1:G1" location="CULTOR.DIAGRAM!A1" display="CULTURA ORGANIZACIONAL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90" zoomScaleNormal="90" workbookViewId="0">
      <selection sqref="A1:E6"/>
    </sheetView>
  </sheetViews>
  <sheetFormatPr baseColWidth="10" defaultRowHeight="14.4" x14ac:dyDescent="0.3"/>
  <cols>
    <col min="2" max="2" width="21.33203125" bestFit="1" customWidth="1"/>
    <col min="3" max="3" width="5.33203125" bestFit="1" customWidth="1"/>
    <col min="5" max="5" width="9" bestFit="1" customWidth="1"/>
    <col min="8" max="8" width="35.33203125" customWidth="1"/>
  </cols>
  <sheetData>
    <row r="1" spans="1:14" ht="18" x14ac:dyDescent="0.3">
      <c r="A1" s="623" t="s">
        <v>188</v>
      </c>
      <c r="B1" s="623"/>
      <c r="C1" s="618" t="s">
        <v>0</v>
      </c>
      <c r="D1" s="565"/>
      <c r="E1" s="565"/>
      <c r="G1" s="624" t="s">
        <v>359</v>
      </c>
      <c r="H1" s="624"/>
      <c r="J1" s="154" t="s">
        <v>15</v>
      </c>
    </row>
    <row r="2" spans="1:14" x14ac:dyDescent="0.3">
      <c r="A2" s="378" t="s">
        <v>1</v>
      </c>
      <c r="B2" s="378" t="s">
        <v>3</v>
      </c>
      <c r="C2" s="378" t="s">
        <v>9</v>
      </c>
      <c r="D2" s="378" t="s">
        <v>1</v>
      </c>
      <c r="E2" s="378" t="s">
        <v>10</v>
      </c>
    </row>
    <row r="3" spans="1:14" ht="18" x14ac:dyDescent="0.3">
      <c r="A3" s="182" t="s">
        <v>11</v>
      </c>
      <c r="B3" s="31" t="s">
        <v>121</v>
      </c>
      <c r="C3" s="21">
        <f>'4. CULTURA ORGANIZACIONAL'!H3</f>
        <v>4.3</v>
      </c>
      <c r="D3" s="28">
        <f t="shared" ref="D3:D6" si="0">AVERAGE(C3)*0.2</f>
        <v>0.86</v>
      </c>
      <c r="E3" s="616">
        <f>AVERAGE(D3:D6)</f>
        <v>0.87750000000000006</v>
      </c>
      <c r="G3" s="625" t="s">
        <v>462</v>
      </c>
      <c r="H3" s="625"/>
      <c r="I3" s="335"/>
      <c r="J3" s="611" t="s">
        <v>474</v>
      </c>
      <c r="K3" s="611"/>
      <c r="L3" s="611"/>
      <c r="M3" s="611"/>
      <c r="N3" s="611"/>
    </row>
    <row r="4" spans="1:14" x14ac:dyDescent="0.3">
      <c r="A4" s="181" t="s">
        <v>43</v>
      </c>
      <c r="B4" s="31" t="s">
        <v>138</v>
      </c>
      <c r="C4" s="21">
        <f>'4. CULTURA ORGANIZACIONAL'!H4</f>
        <v>4.3</v>
      </c>
      <c r="D4" s="28">
        <f>AVERAGE(C4)*0.2</f>
        <v>0.86</v>
      </c>
      <c r="E4" s="565"/>
    </row>
    <row r="5" spans="1:14" ht="15.6" x14ac:dyDescent="0.3">
      <c r="A5" s="180" t="s">
        <v>38</v>
      </c>
      <c r="B5" s="31" t="s">
        <v>134</v>
      </c>
      <c r="C5" s="21">
        <f>'4. CULTURA ORGANIZACIONAL'!H5</f>
        <v>4.25</v>
      </c>
      <c r="D5" s="28">
        <f>AVERAGE(C5)*0.2</f>
        <v>0.85000000000000009</v>
      </c>
      <c r="E5" s="565"/>
      <c r="G5" s="624" t="s">
        <v>472</v>
      </c>
      <c r="H5" s="624"/>
      <c r="I5" s="336"/>
      <c r="J5" s="611" t="s">
        <v>464</v>
      </c>
      <c r="K5" s="611"/>
      <c r="L5" s="611"/>
      <c r="M5" s="611"/>
      <c r="N5" s="611"/>
    </row>
    <row r="6" spans="1:14" x14ac:dyDescent="0.3">
      <c r="A6" s="179" t="s">
        <v>24</v>
      </c>
      <c r="B6" s="31" t="s">
        <v>130</v>
      </c>
      <c r="C6" s="21">
        <f>'4. CULTURA ORGANIZACIONAL'!H6</f>
        <v>4.7</v>
      </c>
      <c r="D6" s="28">
        <f t="shared" si="0"/>
        <v>0.94000000000000006</v>
      </c>
      <c r="E6" s="565"/>
    </row>
  </sheetData>
  <mergeCells count="8">
    <mergeCell ref="A1:B1"/>
    <mergeCell ref="C1:E1"/>
    <mergeCell ref="E3:E6"/>
    <mergeCell ref="J3:N3"/>
    <mergeCell ref="J5:N5"/>
    <mergeCell ref="G1:H1"/>
    <mergeCell ref="G3:H3"/>
    <mergeCell ref="G5:H5"/>
  </mergeCells>
  <hyperlinks>
    <hyperlink ref="G1" location="'5. CULTURA ORGANIZACIONAL'!A1" display="MATRIZ CULTURA ORGANIZACIONAL"/>
    <hyperlink ref="J1" location="INDICE!A1" display="INDICE"/>
    <hyperlink ref="J3" location="'CONSOL. DIM.FACT.BARR.'!A1" display="CONSOLIDADO DIMENSIONES Y FACTORES BARRAS"/>
    <hyperlink ref="J5:M5" location="CONSOLDIM.FACT.RADAR!A1" display="CONSOLIDADO DIMENSIONES Y FACTORES RADAR"/>
    <hyperlink ref="G3:H3" location="'INFORME CONSOLIDADO FACTORES'!A1" display="CONSOLIDADO RADAR FACTORES RISE"/>
    <hyperlink ref="G5:H5" location="CONS.DESCRIP.FACT.!A1" display="CONSOLIDADO DESCRIPTORES Y FACTORES RISE"/>
    <hyperlink ref="J3:N3" location="CONSOL.BARRAS.FACT.DIM.!A1" display="CONSOLIDADO  BARRAS DIMENSIONES Y FACTORES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90" zoomScaleNormal="90" workbookViewId="0">
      <selection sqref="A1:G1"/>
    </sheetView>
  </sheetViews>
  <sheetFormatPr baseColWidth="10" defaultColWidth="12.6640625" defaultRowHeight="15" customHeight="1" x14ac:dyDescent="0.3"/>
  <cols>
    <col min="1" max="1" width="10.88671875" customWidth="1"/>
    <col min="2" max="2" width="15.44140625" customWidth="1"/>
    <col min="3" max="7" width="18.33203125" customWidth="1"/>
    <col min="8" max="10" width="10.6640625" customWidth="1"/>
    <col min="11" max="26" width="9.33203125" customWidth="1"/>
  </cols>
  <sheetData>
    <row r="1" spans="1:26" ht="31.5" customHeight="1" x14ac:dyDescent="0.3">
      <c r="A1" s="629" t="s">
        <v>189</v>
      </c>
      <c r="B1" s="630"/>
      <c r="C1" s="630"/>
      <c r="D1" s="630"/>
      <c r="E1" s="630"/>
      <c r="F1" s="630"/>
      <c r="G1" s="630"/>
      <c r="H1" s="593" t="s">
        <v>0</v>
      </c>
      <c r="I1" s="570"/>
      <c r="J1" s="571"/>
      <c r="K1" s="13"/>
      <c r="L1" s="154" t="s">
        <v>15</v>
      </c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2.75" customHeight="1" x14ac:dyDescent="0.3">
      <c r="A2" s="137" t="s">
        <v>1</v>
      </c>
      <c r="B2" s="25" t="s">
        <v>3</v>
      </c>
      <c r="C2" s="25" t="s">
        <v>4</v>
      </c>
      <c r="D2" s="25" t="s">
        <v>5</v>
      </c>
      <c r="E2" s="25" t="s">
        <v>6</v>
      </c>
      <c r="F2" s="25" t="s">
        <v>7</v>
      </c>
      <c r="G2" s="25" t="s">
        <v>8</v>
      </c>
      <c r="H2" s="12" t="s">
        <v>9</v>
      </c>
      <c r="I2" s="12" t="s">
        <v>1</v>
      </c>
      <c r="J2" s="138" t="s">
        <v>10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86.4" x14ac:dyDescent="0.3">
      <c r="A3" s="148" t="s">
        <v>11</v>
      </c>
      <c r="B3" s="38" t="s">
        <v>129</v>
      </c>
      <c r="C3" s="38" t="s">
        <v>184</v>
      </c>
      <c r="D3" s="38" t="s">
        <v>260</v>
      </c>
      <c r="E3" s="38" t="s">
        <v>261</v>
      </c>
      <c r="F3" s="38" t="s">
        <v>262</v>
      </c>
      <c r="G3" s="38" t="s">
        <v>266</v>
      </c>
      <c r="H3" s="30">
        <v>2.8</v>
      </c>
      <c r="I3" s="14">
        <f t="shared" ref="I3:I6" si="0">AVERAGE(H3)*0.2</f>
        <v>0.55999999999999994</v>
      </c>
      <c r="J3" s="626">
        <f>AVERAGE(I3:I6)</f>
        <v>0.7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s="113" customFormat="1" ht="172.8" x14ac:dyDescent="0.3">
      <c r="A4" s="144" t="s">
        <v>43</v>
      </c>
      <c r="B4" s="53" t="s">
        <v>265</v>
      </c>
      <c r="C4" s="53" t="s">
        <v>264</v>
      </c>
      <c r="D4" s="31" t="s">
        <v>140</v>
      </c>
      <c r="E4" s="31" t="s">
        <v>141</v>
      </c>
      <c r="F4" s="53" t="s">
        <v>273</v>
      </c>
      <c r="G4" s="53" t="s">
        <v>274</v>
      </c>
      <c r="H4" s="30">
        <v>3.4</v>
      </c>
      <c r="I4" s="14">
        <f>AVERAGE(H4)*0.2</f>
        <v>0.68</v>
      </c>
      <c r="J4" s="627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13" customFormat="1" ht="216" x14ac:dyDescent="0.3">
      <c r="A5" s="144" t="s">
        <v>38</v>
      </c>
      <c r="B5" s="31" t="s">
        <v>136</v>
      </c>
      <c r="C5" s="31" t="s">
        <v>137</v>
      </c>
      <c r="D5" s="53" t="s">
        <v>269</v>
      </c>
      <c r="E5" s="53" t="s">
        <v>270</v>
      </c>
      <c r="F5" s="53" t="s">
        <v>271</v>
      </c>
      <c r="G5" s="53" t="s">
        <v>272</v>
      </c>
      <c r="H5" s="30">
        <v>4</v>
      </c>
      <c r="I5" s="14">
        <f>AVERAGE(H5)*0.2</f>
        <v>0.8</v>
      </c>
      <c r="J5" s="627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02.2" thickBot="1" x14ac:dyDescent="0.35">
      <c r="A6" s="145" t="s">
        <v>24</v>
      </c>
      <c r="B6" s="140" t="s">
        <v>131</v>
      </c>
      <c r="C6" s="139" t="s">
        <v>263</v>
      </c>
      <c r="D6" s="135" t="s">
        <v>132</v>
      </c>
      <c r="E6" s="134" t="s">
        <v>267</v>
      </c>
      <c r="F6" s="135" t="s">
        <v>133</v>
      </c>
      <c r="G6" s="134" t="s">
        <v>268</v>
      </c>
      <c r="H6" s="141">
        <v>3.8</v>
      </c>
      <c r="I6" s="142">
        <f t="shared" si="0"/>
        <v>0.76</v>
      </c>
      <c r="J6" s="628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2.75" customHeight="1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2.75" customHeigh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2.75" customHeigh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2.75" customHeigh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2.75" customHeight="1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2.7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2.75" customHeight="1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2.75" customHeigh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2.7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2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2.75" customHeight="1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.75" customHeight="1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2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2.75" customHeight="1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2.75" customHeight="1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.75" customHeight="1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2.7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2.75" customHeight="1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2.75" customHeigh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2.75" customHeight="1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2.75" customHeight="1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2.75" customHeight="1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2.75" customHeight="1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2.75" customHeight="1" x14ac:dyDescent="0.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2.75" customHeight="1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2.75" customHeight="1" x14ac:dyDescent="0.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2.75" customHeigh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2.75" customHeight="1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2.75" customHeight="1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2.75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2.75" customHeigh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2.75" customHeight="1" x14ac:dyDescent="0.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2.75" customHeight="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.75" customHeight="1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2.75" customHeight="1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2.75" customHeight="1" x14ac:dyDescent="0.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2.75" customHeight="1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2.75" customHeight="1" x14ac:dyDescent="0.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2.75" customHeight="1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2.75" customHeight="1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2.75" customHeigh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.75" customHeight="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2.75" customHeight="1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.75" customHeight="1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customHeight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.75" customHeight="1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.75" customHeigh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.75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.75" customHeigh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.75" customHeight="1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.75" customHeigh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.75" customHeight="1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.75" customHeight="1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.75" customHeight="1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.75" customHeigh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.75" customHeight="1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.75" customHeight="1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.75" customHeight="1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.75" customHeigh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.75" customHeight="1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.75" customHeight="1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customHeigh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.75" customHeight="1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.75" customHeight="1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.75" customHeight="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.75" customHeight="1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customHeigh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.75" customHeight="1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.75" customHeigh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.75" customHeight="1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.75" customHeight="1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customHeight="1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.75" customHeight="1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.75" customHeight="1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.75" customHeigh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.75" customHeight="1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.75" customHeight="1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.75" customHeight="1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.75" customHeight="1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.75" customHeight="1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.75" customHeight="1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.75" customHeight="1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.75" customHeight="1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.75" customHeight="1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customHeight="1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.75" customHeight="1" x14ac:dyDescent="0.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customHeight="1" x14ac:dyDescent="0.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customHeight="1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customHeight="1" x14ac:dyDescent="0.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customHeigh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customHeigh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customHeigh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customHeight="1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.75" customHeight="1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.75" customHeight="1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customHeight="1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.75" customHeight="1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.75" customHeight="1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.75" customHeight="1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.75" customHeight="1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.75" customHeight="1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.75" customHeight="1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.75" customHeight="1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.75" customHeight="1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.75" customHeight="1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.75" customHeight="1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.75" customHeight="1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.75" customHeight="1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customHeight="1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.75" customHeight="1" x14ac:dyDescent="0.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.75" customHeight="1" x14ac:dyDescent="0.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.75" customHeight="1" x14ac:dyDescent="0.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.75" customHeight="1" x14ac:dyDescent="0.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.75" customHeight="1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.75" customHeight="1" x14ac:dyDescent="0.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.75" customHeight="1" x14ac:dyDescent="0.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.75" customHeight="1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.75" customHeight="1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.75" customHeight="1" x14ac:dyDescent="0.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.75" customHeight="1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.75" customHeight="1" x14ac:dyDescent="0.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.75" customHeight="1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.75" customHeight="1" x14ac:dyDescent="0.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.75" customHeight="1" x14ac:dyDescent="0.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.75" customHeight="1" x14ac:dyDescent="0.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.75" customHeight="1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.75" customHeight="1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.75" customHeight="1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.75" customHeight="1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.75" customHeight="1" x14ac:dyDescent="0.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.75" customHeight="1" x14ac:dyDescent="0.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.75" customHeight="1" x14ac:dyDescent="0.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.75" customHeight="1" x14ac:dyDescent="0.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.75" customHeight="1" x14ac:dyDescent="0.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.75" customHeight="1" x14ac:dyDescent="0.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customHeight="1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customHeight="1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customHeight="1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customHeight="1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customHeight="1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customHeight="1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customHeight="1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customHeight="1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customHeight="1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customHeight="1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customHeight="1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customHeight="1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customHeight="1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customHeight="1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customHeight="1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customHeight="1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customHeight="1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.75" customHeight="1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.75" customHeight="1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.75" customHeight="1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.75" customHeight="1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.75" customHeight="1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.75" customHeight="1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.75" customHeight="1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.75" customHeight="1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.75" customHeight="1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.75" customHeight="1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.75" customHeight="1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.75" customHeight="1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.75" customHeight="1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customHeight="1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.75" customHeight="1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.75" customHeight="1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customHeight="1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customHeight="1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customHeight="1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.75" customHeight="1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.75" customHeight="1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.75" customHeight="1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.75" customHeight="1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.75" customHeight="1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.75" customHeight="1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.75" customHeigh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.7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.75" customHeight="1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.75" customHeight="1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.75" customHeight="1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.75" customHeight="1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.75" customHeight="1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.75" customHeight="1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.75" customHeight="1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.75" customHeight="1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.75" customHeight="1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.75" customHeight="1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.75" customHeight="1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.75" customHeight="1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.75" customHeight="1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.75" customHeight="1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.75" customHeight="1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.75" customHeight="1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.75" customHeight="1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.75" customHeight="1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.75" customHeight="1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.75" customHeight="1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.75" customHeight="1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.75" customHeight="1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.75" customHeight="1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customHeight="1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.75" customHeight="1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customHeight="1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customHeight="1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customHeight="1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.75" customHeight="1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.75" customHeight="1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.75" customHeight="1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.75" customHeight="1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.75" customHeight="1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.75" customHeight="1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.75" customHeight="1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.75" customHeight="1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.75" customHeight="1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.75" customHeight="1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.75" customHeight="1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customHeight="1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.75" customHeight="1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.75" customHeight="1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.75" customHeight="1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.75" customHeight="1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.75" customHeight="1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.75" customHeight="1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.75" customHeight="1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.75" customHeight="1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.75" customHeight="1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.75" customHeight="1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.75" customHeight="1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.75" customHeight="1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.75" customHeight="1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.75" customHeight="1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.75" customHeight="1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.75" customHeight="1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.75" customHeight="1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.75" customHeight="1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.75" customHeight="1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.75" customHeight="1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.75" customHeight="1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.75" customHeight="1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.75" customHeight="1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.75" customHeight="1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.75" customHeight="1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.75" customHeight="1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.75" customHeight="1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.75" customHeight="1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.75" customHeight="1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.75" customHeight="1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.75" customHeight="1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.75" customHeight="1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.75" customHeight="1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.75" customHeight="1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.75" customHeight="1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.75" customHeight="1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.75" customHeight="1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.75" customHeight="1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.75" customHeight="1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.75" customHeight="1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.75" customHeight="1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.75" customHeight="1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.75" customHeight="1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.75" customHeight="1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.75" customHeight="1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.75" customHeight="1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.75" customHeight="1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.75" customHeight="1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.75" customHeight="1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.75" customHeight="1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.75" customHeight="1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.75" customHeight="1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.75" customHeight="1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.75" customHeight="1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.75" customHeight="1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.75" customHeight="1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.75" customHeight="1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.75" customHeight="1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.75" customHeight="1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.75" customHeight="1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.75" customHeight="1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.75" customHeight="1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.75" customHeight="1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.75" customHeight="1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.75" customHeight="1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.75" customHeight="1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.75" customHeight="1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.75" customHeight="1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.75" customHeight="1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.75" customHeight="1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.75" customHeight="1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.75" customHeight="1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.75" customHeight="1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.75" customHeight="1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.75" customHeight="1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.75" customHeight="1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.75" customHeight="1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.75" customHeight="1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.75" customHeight="1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.75" customHeight="1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.75" customHeight="1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.75" customHeight="1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.75" customHeight="1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.75" customHeight="1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.75" customHeight="1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.75" customHeight="1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.75" customHeight="1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.75" customHeight="1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.75" customHeight="1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.75" customHeight="1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.75" customHeight="1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.75" customHeight="1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.75" customHeight="1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.75" customHeight="1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.75" customHeight="1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.75" customHeight="1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.75" customHeight="1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.75" customHeight="1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.75" customHeight="1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.75" customHeight="1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.75" customHeight="1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.75" customHeight="1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.75" customHeight="1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.75" customHeight="1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.75" customHeight="1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.75" customHeight="1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.75" customHeight="1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.75" customHeight="1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.75" customHeight="1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.75" customHeight="1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.75" customHeight="1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.75" customHeight="1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.75" customHeight="1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.75" customHeight="1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.75" customHeight="1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.75" customHeight="1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.75" customHeight="1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.75" customHeight="1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.75" customHeight="1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.75" customHeight="1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.75" customHeight="1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.75" customHeight="1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.75" customHeight="1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.75" customHeight="1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.75" customHeight="1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.75" customHeight="1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.75" customHeight="1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.75" customHeight="1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.75" customHeight="1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.75" customHeight="1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.75" customHeight="1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.75" customHeight="1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.75" customHeight="1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.75" customHeight="1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.75" customHeight="1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.75" customHeight="1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.75" customHeight="1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.75" customHeight="1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.75" customHeight="1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.75" customHeight="1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.75" customHeight="1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.75" customHeight="1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.75" customHeight="1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.75" customHeight="1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.75" customHeight="1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.75" customHeight="1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.75" customHeight="1" x14ac:dyDescent="0.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.75" customHeight="1" x14ac:dyDescent="0.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.75" customHeight="1" x14ac:dyDescent="0.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.75" customHeight="1" x14ac:dyDescent="0.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.75" customHeight="1" x14ac:dyDescent="0.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.75" customHeight="1" x14ac:dyDescent="0.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.75" customHeight="1" x14ac:dyDescent="0.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.75" customHeight="1" x14ac:dyDescent="0.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.75" customHeight="1" x14ac:dyDescent="0.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.75" customHeight="1" x14ac:dyDescent="0.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.75" customHeight="1" x14ac:dyDescent="0.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.75" customHeight="1" x14ac:dyDescent="0.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.75" customHeight="1" x14ac:dyDescent="0.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.75" customHeight="1" x14ac:dyDescent="0.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.75" customHeight="1" x14ac:dyDescent="0.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.75" customHeight="1" x14ac:dyDescent="0.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.75" customHeight="1" x14ac:dyDescent="0.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.75" customHeight="1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.75" customHeight="1" x14ac:dyDescent="0.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.75" customHeight="1" x14ac:dyDescent="0.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.75" customHeight="1" x14ac:dyDescent="0.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.75" customHeight="1" x14ac:dyDescent="0.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.75" customHeight="1" x14ac:dyDescent="0.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.75" customHeight="1" x14ac:dyDescent="0.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.75" customHeight="1" x14ac:dyDescent="0.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.75" customHeight="1" x14ac:dyDescent="0.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.75" customHeight="1" x14ac:dyDescent="0.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.75" customHeight="1" x14ac:dyDescent="0.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.75" customHeight="1" x14ac:dyDescent="0.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.75" customHeight="1" x14ac:dyDescent="0.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.75" customHeight="1" x14ac:dyDescent="0.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.75" customHeight="1" x14ac:dyDescent="0.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.75" customHeight="1" x14ac:dyDescent="0.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.75" customHeight="1" x14ac:dyDescent="0.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.75" customHeight="1" x14ac:dyDescent="0.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.75" customHeight="1" x14ac:dyDescent="0.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.75" customHeight="1" x14ac:dyDescent="0.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.75" customHeight="1" x14ac:dyDescent="0.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.75" customHeight="1" x14ac:dyDescent="0.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.75" customHeight="1" x14ac:dyDescent="0.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.75" customHeight="1" x14ac:dyDescent="0.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.75" customHeight="1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.75" customHeight="1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.75" customHeight="1" x14ac:dyDescent="0.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.75" customHeight="1" x14ac:dyDescent="0.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.75" customHeight="1" x14ac:dyDescent="0.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.75" customHeight="1" x14ac:dyDescent="0.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.75" customHeight="1" x14ac:dyDescent="0.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.75" customHeight="1" x14ac:dyDescent="0.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.75" customHeight="1" x14ac:dyDescent="0.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.75" customHeight="1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.75" customHeight="1" x14ac:dyDescent="0.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.75" customHeight="1" x14ac:dyDescent="0.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.75" customHeight="1" x14ac:dyDescent="0.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.75" customHeight="1" x14ac:dyDescent="0.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.75" customHeight="1" x14ac:dyDescent="0.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.75" customHeight="1" x14ac:dyDescent="0.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.75" customHeight="1" x14ac:dyDescent="0.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.75" customHeight="1" x14ac:dyDescent="0.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.75" customHeight="1" x14ac:dyDescent="0.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.75" customHeight="1" x14ac:dyDescent="0.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.75" customHeight="1" x14ac:dyDescent="0.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.75" customHeight="1" x14ac:dyDescent="0.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.75" customHeight="1" x14ac:dyDescent="0.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.75" customHeight="1" x14ac:dyDescent="0.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.75" customHeight="1" x14ac:dyDescent="0.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.75" customHeight="1" x14ac:dyDescent="0.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.75" customHeight="1" x14ac:dyDescent="0.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.75" customHeight="1" x14ac:dyDescent="0.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.75" customHeight="1" x14ac:dyDescent="0.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.75" customHeight="1" x14ac:dyDescent="0.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.75" customHeight="1" x14ac:dyDescent="0.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.75" customHeight="1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.75" customHeight="1" x14ac:dyDescent="0.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.75" customHeight="1" x14ac:dyDescent="0.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.75" customHeight="1" x14ac:dyDescent="0.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.75" customHeight="1" x14ac:dyDescent="0.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.75" customHeight="1" x14ac:dyDescent="0.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.75" customHeight="1" x14ac:dyDescent="0.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.75" customHeight="1" x14ac:dyDescent="0.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.75" customHeight="1" x14ac:dyDescent="0.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.75" customHeight="1" x14ac:dyDescent="0.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.75" customHeight="1" x14ac:dyDescent="0.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.75" customHeight="1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.75" customHeight="1" x14ac:dyDescent="0.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.75" customHeight="1" x14ac:dyDescent="0.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.75" customHeight="1" x14ac:dyDescent="0.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.75" customHeight="1" x14ac:dyDescent="0.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.75" customHeight="1" x14ac:dyDescent="0.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.75" customHeight="1" x14ac:dyDescent="0.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.75" customHeight="1" x14ac:dyDescent="0.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.75" customHeight="1" x14ac:dyDescent="0.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.75" customHeight="1" x14ac:dyDescent="0.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.75" customHeight="1" x14ac:dyDescent="0.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.75" customHeight="1" x14ac:dyDescent="0.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.75" customHeight="1" x14ac:dyDescent="0.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.75" customHeight="1" x14ac:dyDescent="0.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.75" customHeight="1" x14ac:dyDescent="0.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.75" customHeight="1" x14ac:dyDescent="0.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.75" customHeight="1" x14ac:dyDescent="0.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.75" customHeight="1" x14ac:dyDescent="0.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.75" customHeight="1" x14ac:dyDescent="0.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.75" customHeight="1" x14ac:dyDescent="0.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.75" customHeight="1" x14ac:dyDescent="0.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.75" customHeight="1" x14ac:dyDescent="0.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.75" customHeight="1" x14ac:dyDescent="0.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.75" customHeight="1" x14ac:dyDescent="0.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.75" customHeight="1" x14ac:dyDescent="0.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.75" customHeight="1" x14ac:dyDescent="0.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.75" customHeight="1" x14ac:dyDescent="0.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.75" customHeight="1" x14ac:dyDescent="0.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.75" customHeight="1" x14ac:dyDescent="0.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.75" customHeight="1" x14ac:dyDescent="0.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.75" customHeight="1" x14ac:dyDescent="0.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.75" customHeight="1" x14ac:dyDescent="0.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.75" customHeight="1" x14ac:dyDescent="0.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.75" customHeight="1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.75" customHeight="1" x14ac:dyDescent="0.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.75" customHeight="1" x14ac:dyDescent="0.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.75" customHeight="1" x14ac:dyDescent="0.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.75" customHeight="1" x14ac:dyDescent="0.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.75" customHeight="1" x14ac:dyDescent="0.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.75" customHeight="1" x14ac:dyDescent="0.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.75" customHeight="1" x14ac:dyDescent="0.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.75" customHeight="1" x14ac:dyDescent="0.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.75" customHeight="1" x14ac:dyDescent="0.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.75" customHeight="1" x14ac:dyDescent="0.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.75" customHeight="1" x14ac:dyDescent="0.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.75" customHeight="1" x14ac:dyDescent="0.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.75" customHeight="1" x14ac:dyDescent="0.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.75" customHeight="1" x14ac:dyDescent="0.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.75" customHeight="1" x14ac:dyDescent="0.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.75" customHeight="1" x14ac:dyDescent="0.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.75" customHeight="1" x14ac:dyDescent="0.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.75" customHeight="1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.75" customHeight="1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.75" customHeight="1" x14ac:dyDescent="0.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.75" customHeight="1" x14ac:dyDescent="0.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.75" customHeight="1" x14ac:dyDescent="0.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.75" customHeight="1" x14ac:dyDescent="0.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.75" customHeight="1" x14ac:dyDescent="0.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.75" customHeight="1" x14ac:dyDescent="0.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.75" customHeight="1" x14ac:dyDescent="0.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.75" customHeight="1" x14ac:dyDescent="0.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.75" customHeight="1" x14ac:dyDescent="0.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.75" customHeight="1" x14ac:dyDescent="0.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.75" customHeight="1" x14ac:dyDescent="0.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.75" customHeight="1" x14ac:dyDescent="0.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.75" customHeight="1" x14ac:dyDescent="0.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.75" customHeight="1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.75" customHeight="1" x14ac:dyDescent="0.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.75" customHeight="1" x14ac:dyDescent="0.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.75" customHeight="1" x14ac:dyDescent="0.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.75" customHeight="1" x14ac:dyDescent="0.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.75" customHeight="1" x14ac:dyDescent="0.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.75" customHeight="1" x14ac:dyDescent="0.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.75" customHeight="1" x14ac:dyDescent="0.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.75" customHeight="1" x14ac:dyDescent="0.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.75" customHeight="1" x14ac:dyDescent="0.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.75" customHeight="1" x14ac:dyDescent="0.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.75" customHeight="1" x14ac:dyDescent="0.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.75" customHeight="1" x14ac:dyDescent="0.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.75" customHeight="1" x14ac:dyDescent="0.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.75" customHeight="1" x14ac:dyDescent="0.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.75" customHeight="1" x14ac:dyDescent="0.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.75" customHeight="1" x14ac:dyDescent="0.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.75" customHeight="1" x14ac:dyDescent="0.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.75" customHeight="1" x14ac:dyDescent="0.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.75" customHeight="1" x14ac:dyDescent="0.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.75" customHeight="1" x14ac:dyDescent="0.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.75" customHeight="1" x14ac:dyDescent="0.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.75" customHeight="1" x14ac:dyDescent="0.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.75" customHeight="1" x14ac:dyDescent="0.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.75" customHeight="1" x14ac:dyDescent="0.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.75" customHeight="1" x14ac:dyDescent="0.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.75" customHeight="1" x14ac:dyDescent="0.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.75" customHeight="1" x14ac:dyDescent="0.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.75" customHeight="1" x14ac:dyDescent="0.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.75" customHeight="1" x14ac:dyDescent="0.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.75" customHeight="1" x14ac:dyDescent="0.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.75" customHeight="1" x14ac:dyDescent="0.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.75" customHeight="1" x14ac:dyDescent="0.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.75" customHeight="1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.75" customHeight="1" x14ac:dyDescent="0.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.75" customHeight="1" x14ac:dyDescent="0.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.75" customHeight="1" x14ac:dyDescent="0.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.75" customHeight="1" x14ac:dyDescent="0.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.75" customHeight="1" x14ac:dyDescent="0.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.75" customHeight="1" x14ac:dyDescent="0.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.75" customHeight="1" x14ac:dyDescent="0.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.75" customHeight="1" x14ac:dyDescent="0.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.75" customHeight="1" x14ac:dyDescent="0.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.75" customHeight="1" x14ac:dyDescent="0.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.75" customHeight="1" x14ac:dyDescent="0.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.75" customHeight="1" x14ac:dyDescent="0.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.75" customHeight="1" x14ac:dyDescent="0.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.75" customHeight="1" x14ac:dyDescent="0.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.75" customHeight="1" x14ac:dyDescent="0.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.75" customHeight="1" x14ac:dyDescent="0.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.75" customHeight="1" x14ac:dyDescent="0.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.75" customHeight="1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.75" customHeight="1" x14ac:dyDescent="0.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.75" customHeight="1" x14ac:dyDescent="0.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.75" customHeight="1" x14ac:dyDescent="0.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.75" customHeight="1" x14ac:dyDescent="0.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.75" customHeight="1" x14ac:dyDescent="0.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.75" customHeight="1" x14ac:dyDescent="0.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.75" customHeight="1" x14ac:dyDescent="0.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.75" customHeight="1" x14ac:dyDescent="0.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.75" customHeight="1" x14ac:dyDescent="0.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.75" customHeight="1" x14ac:dyDescent="0.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.75" customHeight="1" x14ac:dyDescent="0.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.75" customHeight="1" x14ac:dyDescent="0.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.75" customHeight="1" x14ac:dyDescent="0.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.75" customHeight="1" x14ac:dyDescent="0.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.75" customHeight="1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.75" customHeight="1" x14ac:dyDescent="0.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.75" customHeight="1" x14ac:dyDescent="0.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.75" customHeight="1" x14ac:dyDescent="0.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.75" customHeight="1" x14ac:dyDescent="0.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.75" customHeight="1" x14ac:dyDescent="0.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.75" customHeight="1" x14ac:dyDescent="0.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.75" customHeight="1" x14ac:dyDescent="0.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.75" customHeight="1" x14ac:dyDescent="0.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.75" customHeight="1" x14ac:dyDescent="0.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.75" customHeight="1" x14ac:dyDescent="0.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.75" customHeight="1" x14ac:dyDescent="0.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.75" customHeight="1" x14ac:dyDescent="0.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.75" customHeight="1" x14ac:dyDescent="0.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.75" customHeight="1" x14ac:dyDescent="0.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.75" customHeight="1" x14ac:dyDescent="0.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.75" customHeight="1" x14ac:dyDescent="0.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.75" customHeight="1" x14ac:dyDescent="0.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.75" customHeight="1" x14ac:dyDescent="0.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.75" customHeight="1" x14ac:dyDescent="0.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.75" customHeight="1" x14ac:dyDescent="0.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.75" customHeight="1" x14ac:dyDescent="0.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.75" customHeight="1" x14ac:dyDescent="0.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.75" customHeight="1" x14ac:dyDescent="0.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.75" customHeight="1" x14ac:dyDescent="0.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.75" customHeight="1" x14ac:dyDescent="0.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.75" customHeight="1" x14ac:dyDescent="0.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.75" customHeight="1" x14ac:dyDescent="0.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.75" customHeight="1" x14ac:dyDescent="0.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.75" customHeight="1" x14ac:dyDescent="0.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.75" customHeight="1" x14ac:dyDescent="0.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.75" customHeight="1" x14ac:dyDescent="0.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.75" customHeight="1" x14ac:dyDescent="0.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.75" customHeight="1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.75" customHeight="1" x14ac:dyDescent="0.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.75" customHeight="1" x14ac:dyDescent="0.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.75" customHeight="1" x14ac:dyDescent="0.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.75" customHeight="1" x14ac:dyDescent="0.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.75" customHeight="1" x14ac:dyDescent="0.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.75" customHeight="1" x14ac:dyDescent="0.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.75" customHeight="1" x14ac:dyDescent="0.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.75" customHeight="1" x14ac:dyDescent="0.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.75" customHeight="1" x14ac:dyDescent="0.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.75" customHeight="1" x14ac:dyDescent="0.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.75" customHeight="1" x14ac:dyDescent="0.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.75" customHeight="1" x14ac:dyDescent="0.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.75" customHeight="1" x14ac:dyDescent="0.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.75" customHeight="1" x14ac:dyDescent="0.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.75" customHeight="1" x14ac:dyDescent="0.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.75" customHeight="1" x14ac:dyDescent="0.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.75" customHeight="1" x14ac:dyDescent="0.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.75" customHeight="1" x14ac:dyDescent="0.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.75" customHeight="1" x14ac:dyDescent="0.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.75" customHeight="1" x14ac:dyDescent="0.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.75" customHeight="1" x14ac:dyDescent="0.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.75" customHeight="1" x14ac:dyDescent="0.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.75" customHeight="1" x14ac:dyDescent="0.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.75" customHeight="1" x14ac:dyDescent="0.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.75" customHeight="1" x14ac:dyDescent="0.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.75" customHeight="1" x14ac:dyDescent="0.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.75" customHeight="1" x14ac:dyDescent="0.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.75" customHeight="1" x14ac:dyDescent="0.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.75" customHeight="1" x14ac:dyDescent="0.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.75" customHeight="1" x14ac:dyDescent="0.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.75" customHeight="1" x14ac:dyDescent="0.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.75" customHeight="1" x14ac:dyDescent="0.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.75" customHeight="1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.75" customHeight="1" x14ac:dyDescent="0.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.75" customHeight="1" x14ac:dyDescent="0.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.75" customHeight="1" x14ac:dyDescent="0.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.75" customHeight="1" x14ac:dyDescent="0.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.75" customHeight="1" x14ac:dyDescent="0.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.75" customHeight="1" x14ac:dyDescent="0.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.75" customHeight="1" x14ac:dyDescent="0.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.75" customHeight="1" x14ac:dyDescent="0.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.75" customHeight="1" x14ac:dyDescent="0.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.75" customHeight="1" x14ac:dyDescent="0.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.75" customHeight="1" x14ac:dyDescent="0.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.75" customHeight="1" x14ac:dyDescent="0.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.75" customHeight="1" x14ac:dyDescent="0.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.75" customHeight="1" x14ac:dyDescent="0.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.75" customHeight="1" x14ac:dyDescent="0.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.75" customHeight="1" x14ac:dyDescent="0.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.75" customHeight="1" x14ac:dyDescent="0.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.75" customHeight="1" x14ac:dyDescent="0.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.75" customHeight="1" x14ac:dyDescent="0.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.75" customHeight="1" x14ac:dyDescent="0.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.75" customHeight="1" x14ac:dyDescent="0.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.75" customHeight="1" x14ac:dyDescent="0.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.75" customHeight="1" x14ac:dyDescent="0.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.75" customHeight="1" x14ac:dyDescent="0.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.75" customHeight="1" x14ac:dyDescent="0.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.75" customHeight="1" x14ac:dyDescent="0.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.75" customHeight="1" x14ac:dyDescent="0.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.75" customHeight="1" x14ac:dyDescent="0.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.75" customHeight="1" x14ac:dyDescent="0.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.75" customHeight="1" x14ac:dyDescent="0.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.75" customHeight="1" x14ac:dyDescent="0.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.75" customHeight="1" x14ac:dyDescent="0.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.75" customHeight="1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.75" customHeight="1" x14ac:dyDescent="0.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.75" customHeight="1" x14ac:dyDescent="0.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.75" customHeight="1" x14ac:dyDescent="0.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.75" customHeight="1" x14ac:dyDescent="0.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.75" customHeight="1" x14ac:dyDescent="0.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.75" customHeight="1" x14ac:dyDescent="0.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.75" customHeight="1" x14ac:dyDescent="0.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.75" customHeight="1" x14ac:dyDescent="0.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.75" customHeight="1" x14ac:dyDescent="0.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.75" customHeight="1" x14ac:dyDescent="0.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.75" customHeight="1" x14ac:dyDescent="0.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.75" customHeight="1" x14ac:dyDescent="0.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.75" customHeight="1" x14ac:dyDescent="0.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.75" customHeight="1" x14ac:dyDescent="0.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.75" customHeight="1" x14ac:dyDescent="0.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.75" customHeight="1" x14ac:dyDescent="0.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.75" customHeight="1" x14ac:dyDescent="0.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.75" customHeight="1" x14ac:dyDescent="0.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.75" customHeight="1" x14ac:dyDescent="0.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.75" customHeight="1" x14ac:dyDescent="0.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.75" customHeight="1" x14ac:dyDescent="0.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.75" customHeight="1" x14ac:dyDescent="0.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.75" customHeight="1" x14ac:dyDescent="0.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.75" customHeight="1" x14ac:dyDescent="0.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.75" customHeight="1" x14ac:dyDescent="0.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.75" customHeight="1" x14ac:dyDescent="0.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.75" customHeight="1" x14ac:dyDescent="0.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.75" customHeight="1" x14ac:dyDescent="0.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.75" customHeight="1" x14ac:dyDescent="0.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.75" customHeight="1" x14ac:dyDescent="0.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.75" customHeight="1" x14ac:dyDescent="0.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.75" customHeight="1" x14ac:dyDescent="0.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.75" customHeight="1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.75" customHeight="1" x14ac:dyDescent="0.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.75" customHeight="1" x14ac:dyDescent="0.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.75" customHeight="1" x14ac:dyDescent="0.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.75" customHeight="1" x14ac:dyDescent="0.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.75" customHeight="1" x14ac:dyDescent="0.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.75" customHeight="1" x14ac:dyDescent="0.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.75" customHeight="1" x14ac:dyDescent="0.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.75" customHeight="1" x14ac:dyDescent="0.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.75" customHeight="1" x14ac:dyDescent="0.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.75" customHeight="1" x14ac:dyDescent="0.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.75" customHeight="1" x14ac:dyDescent="0.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.75" customHeight="1" x14ac:dyDescent="0.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.75" customHeight="1" x14ac:dyDescent="0.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.75" customHeight="1" x14ac:dyDescent="0.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.75" customHeight="1" x14ac:dyDescent="0.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.75" customHeight="1" x14ac:dyDescent="0.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.75" customHeight="1" x14ac:dyDescent="0.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.75" customHeight="1" x14ac:dyDescent="0.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.75" customHeight="1" x14ac:dyDescent="0.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.75" customHeight="1" x14ac:dyDescent="0.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.75" customHeight="1" x14ac:dyDescent="0.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.75" customHeight="1" x14ac:dyDescent="0.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.75" customHeight="1" x14ac:dyDescent="0.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.75" customHeight="1" x14ac:dyDescent="0.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.75" customHeight="1" x14ac:dyDescent="0.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.75" customHeight="1" x14ac:dyDescent="0.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.75" customHeight="1" x14ac:dyDescent="0.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.75" customHeight="1" x14ac:dyDescent="0.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.75" customHeight="1" x14ac:dyDescent="0.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.75" customHeight="1" x14ac:dyDescent="0.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.75" customHeight="1" x14ac:dyDescent="0.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.75" customHeight="1" x14ac:dyDescent="0.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.75" customHeight="1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.75" customHeight="1" x14ac:dyDescent="0.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.75" customHeight="1" x14ac:dyDescent="0.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.75" customHeight="1" x14ac:dyDescent="0.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.75" customHeight="1" x14ac:dyDescent="0.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.75" customHeight="1" x14ac:dyDescent="0.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.75" customHeight="1" x14ac:dyDescent="0.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.75" customHeight="1" x14ac:dyDescent="0.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.75" customHeight="1" x14ac:dyDescent="0.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.75" customHeight="1" x14ac:dyDescent="0.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.75" customHeight="1" x14ac:dyDescent="0.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.75" customHeight="1" x14ac:dyDescent="0.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.75" customHeight="1" x14ac:dyDescent="0.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.75" customHeight="1" x14ac:dyDescent="0.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.75" customHeight="1" x14ac:dyDescent="0.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.75" customHeight="1" x14ac:dyDescent="0.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.75" customHeight="1" x14ac:dyDescent="0.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.75" customHeight="1" x14ac:dyDescent="0.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.75" customHeight="1" x14ac:dyDescent="0.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.75" customHeight="1" x14ac:dyDescent="0.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.75" customHeight="1" x14ac:dyDescent="0.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.75" customHeight="1" x14ac:dyDescent="0.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.75" customHeight="1" x14ac:dyDescent="0.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.75" customHeight="1" x14ac:dyDescent="0.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.75" customHeight="1" x14ac:dyDescent="0.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.75" customHeight="1" x14ac:dyDescent="0.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.75" customHeight="1" x14ac:dyDescent="0.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.75" customHeight="1" x14ac:dyDescent="0.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.75" customHeight="1" x14ac:dyDescent="0.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.75" customHeight="1" x14ac:dyDescent="0.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.75" customHeight="1" x14ac:dyDescent="0.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.75" customHeight="1" x14ac:dyDescent="0.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.75" customHeight="1" x14ac:dyDescent="0.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.75" customHeight="1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.75" customHeight="1" x14ac:dyDescent="0.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.75" customHeight="1" x14ac:dyDescent="0.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.75" customHeight="1" x14ac:dyDescent="0.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.75" customHeight="1" x14ac:dyDescent="0.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.75" customHeight="1" x14ac:dyDescent="0.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.75" customHeight="1" x14ac:dyDescent="0.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.75" customHeight="1" x14ac:dyDescent="0.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.75" customHeight="1" x14ac:dyDescent="0.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.75" customHeight="1" x14ac:dyDescent="0.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.75" customHeight="1" x14ac:dyDescent="0.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.75" customHeight="1" x14ac:dyDescent="0.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.75" customHeight="1" x14ac:dyDescent="0.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.75" customHeight="1" x14ac:dyDescent="0.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.75" customHeight="1" x14ac:dyDescent="0.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.75" customHeight="1" x14ac:dyDescent="0.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.75" customHeight="1" x14ac:dyDescent="0.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.75" customHeight="1" x14ac:dyDescent="0.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.75" customHeight="1" x14ac:dyDescent="0.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.75" customHeight="1" x14ac:dyDescent="0.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.75" customHeight="1" x14ac:dyDescent="0.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.75" customHeight="1" x14ac:dyDescent="0.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.75" customHeight="1" x14ac:dyDescent="0.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.75" customHeight="1" x14ac:dyDescent="0.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.75" customHeight="1" x14ac:dyDescent="0.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.75" customHeight="1" x14ac:dyDescent="0.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.75" customHeight="1" x14ac:dyDescent="0.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.75" customHeight="1" x14ac:dyDescent="0.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.75" customHeight="1" x14ac:dyDescent="0.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.75" customHeight="1" x14ac:dyDescent="0.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.75" customHeight="1" x14ac:dyDescent="0.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.75" customHeight="1" x14ac:dyDescent="0.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.75" customHeight="1" x14ac:dyDescent="0.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.75" customHeight="1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.75" customHeight="1" x14ac:dyDescent="0.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.75" customHeight="1" x14ac:dyDescent="0.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.75" customHeight="1" x14ac:dyDescent="0.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.75" customHeight="1" x14ac:dyDescent="0.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.75" customHeight="1" x14ac:dyDescent="0.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.75" customHeight="1" x14ac:dyDescent="0.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.75" customHeight="1" x14ac:dyDescent="0.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.75" customHeight="1" x14ac:dyDescent="0.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.75" customHeight="1" x14ac:dyDescent="0.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.75" customHeight="1" x14ac:dyDescent="0.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.75" customHeight="1" x14ac:dyDescent="0.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.75" customHeight="1" x14ac:dyDescent="0.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.75" customHeight="1" x14ac:dyDescent="0.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.75" customHeight="1" x14ac:dyDescent="0.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.75" customHeight="1" x14ac:dyDescent="0.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.75" customHeight="1" x14ac:dyDescent="0.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.75" customHeight="1" x14ac:dyDescent="0.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.75" customHeight="1" x14ac:dyDescent="0.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.75" customHeight="1" x14ac:dyDescent="0.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.75" customHeight="1" x14ac:dyDescent="0.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.75" customHeight="1" x14ac:dyDescent="0.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.75" customHeight="1" x14ac:dyDescent="0.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.75" customHeight="1" x14ac:dyDescent="0.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.75" customHeight="1" x14ac:dyDescent="0.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.75" customHeight="1" x14ac:dyDescent="0.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.75" customHeight="1" x14ac:dyDescent="0.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.75" customHeight="1" x14ac:dyDescent="0.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.75" customHeight="1" x14ac:dyDescent="0.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.75" customHeight="1" x14ac:dyDescent="0.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.75" customHeight="1" x14ac:dyDescent="0.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.75" customHeight="1" x14ac:dyDescent="0.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.75" customHeight="1" x14ac:dyDescent="0.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.75" customHeight="1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.75" customHeight="1" x14ac:dyDescent="0.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.75" customHeight="1" x14ac:dyDescent="0.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.75" customHeight="1" x14ac:dyDescent="0.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.75" customHeight="1" x14ac:dyDescent="0.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.75" customHeight="1" x14ac:dyDescent="0.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.75" customHeight="1" x14ac:dyDescent="0.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.75" customHeight="1" x14ac:dyDescent="0.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.75" customHeight="1" x14ac:dyDescent="0.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.75" customHeight="1" x14ac:dyDescent="0.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.75" customHeight="1" x14ac:dyDescent="0.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.75" customHeight="1" x14ac:dyDescent="0.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.75" customHeight="1" x14ac:dyDescent="0.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.75" customHeight="1" x14ac:dyDescent="0.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.75" customHeight="1" x14ac:dyDescent="0.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.75" customHeight="1" x14ac:dyDescent="0.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.75" customHeight="1" x14ac:dyDescent="0.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.75" customHeight="1" x14ac:dyDescent="0.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.75" customHeight="1" x14ac:dyDescent="0.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.75" customHeight="1" x14ac:dyDescent="0.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.75" customHeight="1" x14ac:dyDescent="0.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.75" customHeight="1" x14ac:dyDescent="0.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.75" customHeight="1" x14ac:dyDescent="0.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.75" customHeight="1" x14ac:dyDescent="0.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.75" customHeight="1" x14ac:dyDescent="0.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.75" customHeight="1" x14ac:dyDescent="0.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.75" customHeight="1" x14ac:dyDescent="0.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.75" customHeight="1" x14ac:dyDescent="0.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.75" customHeight="1" x14ac:dyDescent="0.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.75" customHeight="1" x14ac:dyDescent="0.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.75" customHeight="1" x14ac:dyDescent="0.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.75" customHeight="1" x14ac:dyDescent="0.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.75" customHeight="1" x14ac:dyDescent="0.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.75" customHeight="1" x14ac:dyDescent="0.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.75" customHeight="1" x14ac:dyDescent="0.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.75" customHeight="1" x14ac:dyDescent="0.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.75" customHeight="1" x14ac:dyDescent="0.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.75" customHeight="1" x14ac:dyDescent="0.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.75" customHeight="1" x14ac:dyDescent="0.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.75" customHeight="1" x14ac:dyDescent="0.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.75" customHeight="1" x14ac:dyDescent="0.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.75" customHeight="1" x14ac:dyDescent="0.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.75" customHeight="1" x14ac:dyDescent="0.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.75" customHeight="1" x14ac:dyDescent="0.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.75" customHeight="1" x14ac:dyDescent="0.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.75" customHeight="1" x14ac:dyDescent="0.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.75" customHeight="1" x14ac:dyDescent="0.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.75" customHeight="1" x14ac:dyDescent="0.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.75" customHeight="1" x14ac:dyDescent="0.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.75" customHeight="1" x14ac:dyDescent="0.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.75" customHeight="1" x14ac:dyDescent="0.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.75" customHeight="1" x14ac:dyDescent="0.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.75" customHeight="1" x14ac:dyDescent="0.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.75" customHeight="1" x14ac:dyDescent="0.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.75" customHeight="1" x14ac:dyDescent="0.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.75" customHeight="1" x14ac:dyDescent="0.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.75" customHeight="1" x14ac:dyDescent="0.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.75" customHeight="1" x14ac:dyDescent="0.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.75" customHeight="1" x14ac:dyDescent="0.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.75" customHeight="1" x14ac:dyDescent="0.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.75" customHeight="1" x14ac:dyDescent="0.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.75" customHeight="1" x14ac:dyDescent="0.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.75" customHeight="1" x14ac:dyDescent="0.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.75" customHeight="1" x14ac:dyDescent="0.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.75" customHeight="1" x14ac:dyDescent="0.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.75" customHeight="1" x14ac:dyDescent="0.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.75" customHeight="1" x14ac:dyDescent="0.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.75" customHeight="1" x14ac:dyDescent="0.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.75" customHeight="1" x14ac:dyDescent="0.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.75" customHeight="1" x14ac:dyDescent="0.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.75" customHeight="1" x14ac:dyDescent="0.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.75" customHeight="1" x14ac:dyDescent="0.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.75" customHeight="1" x14ac:dyDescent="0.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.75" customHeight="1" x14ac:dyDescent="0.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.75" customHeight="1" x14ac:dyDescent="0.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.75" customHeight="1" x14ac:dyDescent="0.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.75" customHeight="1" x14ac:dyDescent="0.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.75" customHeight="1" x14ac:dyDescent="0.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.75" customHeight="1" x14ac:dyDescent="0.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.75" customHeight="1" x14ac:dyDescent="0.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.75" customHeight="1" x14ac:dyDescent="0.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.75" customHeight="1" x14ac:dyDescent="0.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.75" customHeight="1" x14ac:dyDescent="0.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.75" customHeight="1" x14ac:dyDescent="0.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.75" customHeight="1" x14ac:dyDescent="0.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.75" customHeight="1" x14ac:dyDescent="0.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.75" customHeight="1" x14ac:dyDescent="0.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.75" customHeight="1" x14ac:dyDescent="0.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.75" customHeight="1" x14ac:dyDescent="0.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.75" customHeight="1" x14ac:dyDescent="0.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.75" customHeight="1" x14ac:dyDescent="0.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.75" customHeight="1" x14ac:dyDescent="0.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.75" customHeight="1" x14ac:dyDescent="0.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.75" customHeight="1" x14ac:dyDescent="0.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.75" customHeight="1" x14ac:dyDescent="0.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.75" customHeight="1" x14ac:dyDescent="0.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.75" customHeight="1" x14ac:dyDescent="0.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.75" customHeight="1" x14ac:dyDescent="0.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.75" customHeight="1" x14ac:dyDescent="0.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.75" customHeight="1" x14ac:dyDescent="0.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.75" customHeight="1" x14ac:dyDescent="0.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.75" customHeight="1" x14ac:dyDescent="0.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.75" customHeight="1" x14ac:dyDescent="0.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.75" customHeight="1" x14ac:dyDescent="0.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.75" customHeight="1" x14ac:dyDescent="0.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.75" customHeight="1" x14ac:dyDescent="0.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.75" customHeight="1" x14ac:dyDescent="0.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.75" customHeight="1" x14ac:dyDescent="0.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.75" customHeight="1" x14ac:dyDescent="0.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.75" customHeight="1" x14ac:dyDescent="0.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.75" customHeight="1" x14ac:dyDescent="0.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.75" customHeight="1" x14ac:dyDescent="0.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.75" customHeight="1" x14ac:dyDescent="0.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.75" customHeight="1" x14ac:dyDescent="0.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.75" customHeight="1" x14ac:dyDescent="0.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.75" customHeight="1" x14ac:dyDescent="0.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.75" customHeight="1" x14ac:dyDescent="0.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.75" customHeight="1" x14ac:dyDescent="0.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.75" customHeight="1" x14ac:dyDescent="0.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.75" customHeight="1" x14ac:dyDescent="0.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2.75" customHeight="1" x14ac:dyDescent="0.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2.75" customHeight="1" x14ac:dyDescent="0.3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2.75" customHeight="1" x14ac:dyDescent="0.3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2.75" customHeight="1" x14ac:dyDescent="0.3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2.75" customHeight="1" x14ac:dyDescent="0.3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2.75" customHeight="1" x14ac:dyDescent="0.3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2.75" customHeight="1" x14ac:dyDescent="0.3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2.75" customHeight="1" x14ac:dyDescent="0.3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2.75" customHeight="1" x14ac:dyDescent="0.3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2.75" customHeight="1" x14ac:dyDescent="0.3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2.75" customHeight="1" x14ac:dyDescent="0.3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2.75" customHeight="1" x14ac:dyDescent="0.3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2.75" customHeight="1" x14ac:dyDescent="0.3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2.75" customHeight="1" x14ac:dyDescent="0.3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2.75" customHeight="1" x14ac:dyDescent="0.3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2.75" customHeight="1" x14ac:dyDescent="0.3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2.75" customHeight="1" x14ac:dyDescent="0.3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2.75" customHeight="1" x14ac:dyDescent="0.3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2.75" customHeight="1" x14ac:dyDescent="0.3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2.75" customHeight="1" x14ac:dyDescent="0.3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2.75" customHeight="1" x14ac:dyDescent="0.3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2.75" customHeight="1" x14ac:dyDescent="0.3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2.75" customHeight="1" x14ac:dyDescent="0.3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2.75" customHeight="1" x14ac:dyDescent="0.3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2.75" customHeight="1" x14ac:dyDescent="0.3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2.75" customHeight="1" x14ac:dyDescent="0.3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2.75" customHeight="1" x14ac:dyDescent="0.3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2.75" customHeight="1" x14ac:dyDescent="0.3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3">
    <mergeCell ref="H1:J1"/>
    <mergeCell ref="J3:J6"/>
    <mergeCell ref="A1:G1"/>
  </mergeCells>
  <hyperlinks>
    <hyperlink ref="A1:G1" r:id="rId1" location="RECONO.DIAGRAM!A1" display="RECONOCIMIENTO"/>
    <hyperlink ref="L1" location="INDICE!A1" display="INDICE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80" zoomScaleNormal="80" workbookViewId="0">
      <selection sqref="A1:E6"/>
    </sheetView>
  </sheetViews>
  <sheetFormatPr baseColWidth="10" defaultRowHeight="14.4" x14ac:dyDescent="0.3"/>
  <cols>
    <col min="2" max="2" width="34.109375" customWidth="1"/>
    <col min="3" max="3" width="5.33203125" bestFit="1" customWidth="1"/>
    <col min="5" max="5" width="9" bestFit="1" customWidth="1"/>
    <col min="6" max="6" width="8.109375" customWidth="1"/>
    <col min="7" max="7" width="3.33203125" customWidth="1"/>
    <col min="8" max="8" width="33.109375" customWidth="1"/>
  </cols>
  <sheetData>
    <row r="1" spans="1:14" ht="18" x14ac:dyDescent="0.3">
      <c r="A1" s="632" t="s">
        <v>189</v>
      </c>
      <c r="B1" s="632"/>
      <c r="C1" s="618" t="s">
        <v>0</v>
      </c>
      <c r="D1" s="565"/>
      <c r="E1" s="565"/>
      <c r="H1" s="228" t="s">
        <v>360</v>
      </c>
      <c r="J1" s="154" t="s">
        <v>15</v>
      </c>
    </row>
    <row r="2" spans="1:14" x14ac:dyDescent="0.3">
      <c r="A2" s="378" t="s">
        <v>1</v>
      </c>
      <c r="B2" s="378" t="s">
        <v>3</v>
      </c>
      <c r="C2" s="378" t="s">
        <v>9</v>
      </c>
      <c r="D2" s="378" t="s">
        <v>1</v>
      </c>
      <c r="E2" s="378" t="s">
        <v>10</v>
      </c>
    </row>
    <row r="3" spans="1:14" ht="28.8" x14ac:dyDescent="0.3">
      <c r="A3" s="182" t="s">
        <v>11</v>
      </c>
      <c r="B3" s="38" t="s">
        <v>129</v>
      </c>
      <c r="C3" s="21">
        <f>'5. RECONOCIMIENTO'!H3</f>
        <v>2.8</v>
      </c>
      <c r="D3" s="28">
        <f t="shared" ref="D3:D6" si="0">AVERAGE(C3)*0.2</f>
        <v>0.55999999999999994</v>
      </c>
      <c r="E3" s="616">
        <f>AVERAGE(D3:D6)</f>
        <v>0.7</v>
      </c>
      <c r="H3" s="338" t="s">
        <v>462</v>
      </c>
      <c r="I3" s="337"/>
      <c r="J3" s="611" t="s">
        <v>464</v>
      </c>
      <c r="K3" s="611"/>
      <c r="L3" s="611"/>
      <c r="M3" s="611"/>
      <c r="N3" s="611"/>
    </row>
    <row r="4" spans="1:14" x14ac:dyDescent="0.3">
      <c r="A4" s="181" t="s">
        <v>43</v>
      </c>
      <c r="B4" s="53" t="s">
        <v>265</v>
      </c>
      <c r="C4" s="21">
        <f>'5. RECONOCIMIENTO'!H4</f>
        <v>3.4</v>
      </c>
      <c r="D4" s="28">
        <f>AVERAGE(C4)*0.2</f>
        <v>0.68</v>
      </c>
      <c r="E4" s="565"/>
    </row>
    <row r="5" spans="1:14" ht="30.75" customHeight="1" x14ac:dyDescent="0.3">
      <c r="A5" s="180" t="s">
        <v>38</v>
      </c>
      <c r="B5" s="31" t="s">
        <v>136</v>
      </c>
      <c r="C5" s="21">
        <f>'5. RECONOCIMIENTO'!H5</f>
        <v>4</v>
      </c>
      <c r="D5" s="28">
        <f>AVERAGE(C5)*0.2</f>
        <v>0.8</v>
      </c>
      <c r="E5" s="565"/>
      <c r="G5" s="340"/>
      <c r="H5" s="341" t="s">
        <v>472</v>
      </c>
      <c r="I5" s="339"/>
      <c r="J5" s="631" t="s">
        <v>473</v>
      </c>
      <c r="K5" s="631"/>
      <c r="L5" s="631"/>
      <c r="M5" s="631"/>
      <c r="N5" s="631"/>
    </row>
    <row r="6" spans="1:14" ht="20.25" customHeight="1" x14ac:dyDescent="0.3">
      <c r="A6" s="179" t="s">
        <v>24</v>
      </c>
      <c r="B6" s="31" t="s">
        <v>131</v>
      </c>
      <c r="C6" s="21">
        <f>'5. RECONOCIMIENTO'!H6</f>
        <v>3.8</v>
      </c>
      <c r="D6" s="28">
        <f t="shared" si="0"/>
        <v>0.76</v>
      </c>
      <c r="E6" s="565"/>
    </row>
  </sheetData>
  <mergeCells count="5">
    <mergeCell ref="J3:N3"/>
    <mergeCell ref="J5:N5"/>
    <mergeCell ref="A1:B1"/>
    <mergeCell ref="C1:E1"/>
    <mergeCell ref="E3:E6"/>
  </mergeCells>
  <hyperlinks>
    <hyperlink ref="H3:I3" r:id="rId1" location="'INFORME CONSOLIDADO FACTORES'!A1" display="CONSOLIDADO FACTORES EAN RISE"/>
    <hyperlink ref="H1" r:id="rId2" location="'5. RECONOCIMIENTO'!A1"/>
    <hyperlink ref="J1" location="INDICE!A1" display="INDICE"/>
    <hyperlink ref="J3" location="'CONSOL. DIM.FACT.BARR.'!A1" display="CONSOLIDADO DIMENSIONES Y FACTORES BARRAS"/>
    <hyperlink ref="J5:M5" location="CONSOLDIM.FACT.RADAR!A1" display="CONSOLIDADO DIMENSIONES Y FACTORES RADAR"/>
    <hyperlink ref="H3" r:id="rId3" location="'INFORME CONSOLIDADO FACTORES'!A1"/>
    <hyperlink ref="J3:N3" location="CONSOLDIM.FACT.RADAR!A1" display="CONSOLIDADO RADAR DIMENSIONES Y FACTORES "/>
    <hyperlink ref="H5" location="CONS.DESCRIP.FACT.!A1" display="CONSOLIDADO DESCRIPTORES Y FACTORES RISE"/>
    <hyperlink ref="J5:N5" location="CONSOL.BARRAS.FACT.DIM.!A1" display="CONSOLIDADO BARRAS DIMENSIONES Y FACTORES "/>
  </hyperlinks>
  <pageMargins left="0.7" right="0.7" top="0.75" bottom="0.75" header="0.3" footer="0.3"/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80" zoomScaleNormal="80" workbookViewId="0">
      <selection sqref="A1:G1"/>
    </sheetView>
  </sheetViews>
  <sheetFormatPr baseColWidth="10" defaultColWidth="12.6640625" defaultRowHeight="15" customHeight="1" x14ac:dyDescent="0.3"/>
  <cols>
    <col min="1" max="1" width="10.88671875" customWidth="1"/>
    <col min="2" max="2" width="29.44140625" customWidth="1"/>
    <col min="3" max="6" width="18.33203125" customWidth="1"/>
    <col min="7" max="7" width="39.33203125" customWidth="1"/>
    <col min="8" max="10" width="10.6640625" customWidth="1"/>
    <col min="11" max="11" width="9.33203125" customWidth="1"/>
    <col min="12" max="12" width="20.88671875" customWidth="1"/>
    <col min="13" max="26" width="9.33203125" customWidth="1"/>
  </cols>
  <sheetData>
    <row r="1" spans="1:26" ht="26.25" customHeight="1" x14ac:dyDescent="0.3">
      <c r="A1" s="636" t="s">
        <v>190</v>
      </c>
      <c r="B1" s="636"/>
      <c r="C1" s="636"/>
      <c r="D1" s="636"/>
      <c r="E1" s="636"/>
      <c r="F1" s="636"/>
      <c r="G1" s="636"/>
      <c r="H1" s="633" t="s">
        <v>0</v>
      </c>
      <c r="I1" s="634"/>
      <c r="J1" s="635"/>
      <c r="K1" s="13"/>
      <c r="L1" s="166" t="s">
        <v>15</v>
      </c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2.75" customHeight="1" x14ac:dyDescent="0.3">
      <c r="A2" s="137" t="s">
        <v>1</v>
      </c>
      <c r="B2" s="25" t="s">
        <v>3</v>
      </c>
      <c r="C2" s="25" t="s">
        <v>4</v>
      </c>
      <c r="D2" s="25" t="s">
        <v>5</v>
      </c>
      <c r="E2" s="25" t="s">
        <v>6</v>
      </c>
      <c r="F2" s="25" t="s">
        <v>7</v>
      </c>
      <c r="G2" s="25" t="s">
        <v>8</v>
      </c>
      <c r="H2" s="12" t="s">
        <v>9</v>
      </c>
      <c r="I2" s="12" t="s">
        <v>1</v>
      </c>
      <c r="J2" s="138" t="s">
        <v>10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29.6" x14ac:dyDescent="0.3">
      <c r="A3" s="144" t="s">
        <v>11</v>
      </c>
      <c r="B3" s="31" t="s">
        <v>142</v>
      </c>
      <c r="C3" s="53" t="s">
        <v>282</v>
      </c>
      <c r="D3" s="31" t="s">
        <v>143</v>
      </c>
      <c r="E3" s="38" t="s">
        <v>183</v>
      </c>
      <c r="F3" s="38" t="s">
        <v>275</v>
      </c>
      <c r="G3" s="38" t="s">
        <v>283</v>
      </c>
      <c r="H3" s="30">
        <v>4.8</v>
      </c>
      <c r="I3" s="14">
        <f t="shared" ref="I3:I6" si="0">AVERAGE(H3)*0.2</f>
        <v>0.96</v>
      </c>
      <c r="J3" s="626">
        <f>AVERAGE(I3:I6)</f>
        <v>0.77500000000000002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s="113" customFormat="1" ht="187.2" x14ac:dyDescent="0.3">
      <c r="A4" s="144" t="s">
        <v>43</v>
      </c>
      <c r="B4" s="31" t="s">
        <v>155</v>
      </c>
      <c r="C4" s="31" t="s">
        <v>287</v>
      </c>
      <c r="D4" s="31" t="s">
        <v>280</v>
      </c>
      <c r="E4" s="31" t="s">
        <v>156</v>
      </c>
      <c r="F4" s="31" t="s">
        <v>291</v>
      </c>
      <c r="G4" s="31" t="s">
        <v>281</v>
      </c>
      <c r="H4" s="30">
        <v>4</v>
      </c>
      <c r="I4" s="14">
        <f>AVERAGE(H4)*0.2</f>
        <v>0.8</v>
      </c>
      <c r="J4" s="627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13" customFormat="1" ht="144" x14ac:dyDescent="0.3">
      <c r="A5" s="144" t="s">
        <v>38</v>
      </c>
      <c r="B5" s="31" t="s">
        <v>289</v>
      </c>
      <c r="C5" s="31" t="s">
        <v>290</v>
      </c>
      <c r="D5" s="31" t="s">
        <v>285</v>
      </c>
      <c r="E5" s="31" t="s">
        <v>152</v>
      </c>
      <c r="F5" s="31" t="s">
        <v>286</v>
      </c>
      <c r="G5" s="31" t="s">
        <v>279</v>
      </c>
      <c r="H5" s="30">
        <v>4.2</v>
      </c>
      <c r="I5" s="14">
        <f>AVERAGE(H5)*0.2</f>
        <v>0.84000000000000008</v>
      </c>
      <c r="J5" s="627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44.6" thickBot="1" x14ac:dyDescent="0.35">
      <c r="A6" s="145" t="s">
        <v>24</v>
      </c>
      <c r="B6" s="140" t="s">
        <v>148</v>
      </c>
      <c r="C6" s="136" t="s">
        <v>276</v>
      </c>
      <c r="D6" s="136" t="s">
        <v>277</v>
      </c>
      <c r="E6" s="136" t="s">
        <v>288</v>
      </c>
      <c r="F6" s="136" t="s">
        <v>278</v>
      </c>
      <c r="G6" s="346" t="s">
        <v>284</v>
      </c>
      <c r="H6" s="141">
        <v>2.5</v>
      </c>
      <c r="I6" s="142">
        <f t="shared" si="0"/>
        <v>0.5</v>
      </c>
      <c r="J6" s="628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2.75" customHeight="1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2.75" customHeigh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2.75" customHeigh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2.75" customHeigh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2.75" customHeight="1" x14ac:dyDescent="0.3">
      <c r="A11" s="15"/>
      <c r="B11" s="15"/>
      <c r="C11" s="18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2.7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2.75" customHeight="1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2.75" customHeight="1" x14ac:dyDescent="0.3">
      <c r="A14" s="15"/>
      <c r="B14" s="19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2.75" customHeight="1" x14ac:dyDescent="0.3">
      <c r="A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2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2.75" customHeight="1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.75" customHeight="1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2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2.75" customHeight="1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2.75" customHeight="1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.75" customHeight="1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2.7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2.75" customHeight="1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2.75" customHeigh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2.75" customHeight="1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2.75" customHeight="1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2.75" customHeight="1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2.75" customHeight="1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2.75" customHeight="1" x14ac:dyDescent="0.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2.75" customHeight="1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2.75" customHeight="1" x14ac:dyDescent="0.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2.75" customHeigh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2.75" customHeight="1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2.75" customHeight="1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2.75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2.75" customHeigh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2.75" customHeight="1" x14ac:dyDescent="0.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2.75" customHeight="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.75" customHeight="1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2.75" customHeight="1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2.75" customHeight="1" x14ac:dyDescent="0.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2.75" customHeight="1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2.75" customHeight="1" x14ac:dyDescent="0.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2.75" customHeight="1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2.75" customHeight="1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2.75" customHeigh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.75" customHeight="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2.75" customHeight="1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.75" customHeight="1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customHeight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.75" customHeight="1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.75" customHeigh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.75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.75" customHeigh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.75" customHeight="1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.75" customHeigh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.75" customHeight="1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.75" customHeight="1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.75" customHeight="1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.75" customHeigh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.75" customHeight="1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.75" customHeight="1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.75" customHeight="1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.75" customHeigh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.75" customHeight="1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.75" customHeight="1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customHeigh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.75" customHeight="1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.75" customHeight="1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.75" customHeight="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.75" customHeight="1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customHeigh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.75" customHeight="1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.75" customHeigh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.75" customHeight="1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.75" customHeight="1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customHeight="1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.75" customHeight="1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.75" customHeight="1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.75" customHeigh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.75" customHeight="1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.75" customHeight="1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.75" customHeight="1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.75" customHeight="1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.75" customHeight="1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.75" customHeight="1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.75" customHeight="1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.75" customHeight="1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.75" customHeight="1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customHeight="1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.75" customHeight="1" x14ac:dyDescent="0.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customHeight="1" x14ac:dyDescent="0.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customHeight="1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customHeight="1" x14ac:dyDescent="0.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customHeigh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customHeigh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customHeigh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customHeight="1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.75" customHeight="1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.75" customHeight="1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customHeight="1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.75" customHeight="1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.75" customHeight="1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.75" customHeight="1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.75" customHeight="1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.75" customHeight="1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.75" customHeight="1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.75" customHeight="1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.75" customHeight="1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.75" customHeight="1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.75" customHeight="1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.75" customHeight="1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.75" customHeight="1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customHeight="1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.75" customHeight="1" x14ac:dyDescent="0.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.75" customHeight="1" x14ac:dyDescent="0.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.75" customHeight="1" x14ac:dyDescent="0.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.75" customHeight="1" x14ac:dyDescent="0.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.75" customHeight="1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.75" customHeight="1" x14ac:dyDescent="0.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.75" customHeight="1" x14ac:dyDescent="0.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.75" customHeight="1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.75" customHeight="1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.75" customHeight="1" x14ac:dyDescent="0.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.75" customHeight="1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.75" customHeight="1" x14ac:dyDescent="0.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.75" customHeight="1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.75" customHeight="1" x14ac:dyDescent="0.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.75" customHeight="1" x14ac:dyDescent="0.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.75" customHeight="1" x14ac:dyDescent="0.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.75" customHeight="1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.75" customHeight="1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.75" customHeight="1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.75" customHeight="1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.75" customHeight="1" x14ac:dyDescent="0.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.75" customHeight="1" x14ac:dyDescent="0.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.75" customHeight="1" x14ac:dyDescent="0.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.75" customHeight="1" x14ac:dyDescent="0.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.75" customHeight="1" x14ac:dyDescent="0.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.75" customHeight="1" x14ac:dyDescent="0.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customHeight="1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customHeight="1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customHeight="1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customHeight="1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customHeight="1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customHeight="1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customHeight="1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customHeight="1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customHeight="1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customHeight="1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customHeight="1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customHeight="1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customHeight="1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customHeight="1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customHeight="1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customHeight="1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customHeight="1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.75" customHeight="1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.75" customHeight="1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.75" customHeight="1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.75" customHeight="1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.75" customHeight="1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.75" customHeight="1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.75" customHeight="1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.75" customHeight="1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.75" customHeight="1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.75" customHeight="1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.75" customHeight="1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.75" customHeight="1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.75" customHeight="1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customHeight="1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.75" customHeight="1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.75" customHeight="1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customHeight="1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customHeight="1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customHeight="1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.75" customHeight="1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.75" customHeight="1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.75" customHeight="1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.75" customHeight="1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.75" customHeight="1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.75" customHeight="1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.75" customHeigh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.7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.75" customHeight="1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.75" customHeight="1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.75" customHeight="1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.75" customHeight="1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.75" customHeight="1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.75" customHeight="1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.75" customHeight="1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.75" customHeight="1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.75" customHeight="1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.75" customHeight="1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.75" customHeight="1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.75" customHeight="1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.75" customHeight="1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.75" customHeight="1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.75" customHeight="1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.75" customHeight="1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.75" customHeight="1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.75" customHeight="1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.75" customHeight="1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.75" customHeight="1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.75" customHeight="1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.75" customHeight="1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.75" customHeight="1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customHeight="1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.75" customHeight="1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customHeight="1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customHeight="1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customHeight="1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.75" customHeight="1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.75" customHeight="1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.75" customHeight="1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.75" customHeight="1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.75" customHeight="1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.75" customHeight="1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.75" customHeight="1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.75" customHeight="1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.75" customHeight="1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.75" customHeight="1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.75" customHeight="1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customHeight="1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.75" customHeight="1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.75" customHeight="1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.75" customHeight="1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.75" customHeight="1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.75" customHeight="1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.75" customHeight="1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.75" customHeight="1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.75" customHeight="1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.75" customHeight="1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.75" customHeight="1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.75" customHeight="1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.75" customHeight="1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.75" customHeight="1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.75" customHeight="1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.75" customHeight="1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.75" customHeight="1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.75" customHeight="1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.75" customHeight="1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.75" customHeight="1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.75" customHeight="1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.75" customHeight="1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.75" customHeight="1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.75" customHeight="1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.75" customHeight="1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.75" customHeight="1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.75" customHeight="1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.75" customHeight="1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.75" customHeight="1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.75" customHeight="1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.75" customHeight="1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.75" customHeight="1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.75" customHeight="1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.75" customHeight="1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.75" customHeight="1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.75" customHeight="1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.75" customHeight="1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.75" customHeight="1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.75" customHeight="1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.75" customHeight="1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.75" customHeight="1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.75" customHeight="1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.75" customHeight="1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.75" customHeight="1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.75" customHeight="1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.75" customHeight="1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.75" customHeight="1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.75" customHeight="1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.75" customHeight="1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.75" customHeight="1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.75" customHeight="1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.75" customHeight="1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.75" customHeight="1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.75" customHeight="1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.75" customHeight="1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.75" customHeight="1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.75" customHeight="1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.75" customHeight="1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.75" customHeight="1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.75" customHeight="1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.75" customHeight="1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.75" customHeight="1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.75" customHeight="1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.75" customHeight="1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.75" customHeight="1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.75" customHeight="1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.75" customHeight="1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.75" customHeight="1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.75" customHeight="1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.75" customHeight="1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.75" customHeight="1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.75" customHeight="1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.75" customHeight="1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.75" customHeight="1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.75" customHeight="1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.75" customHeight="1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.75" customHeight="1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.75" customHeight="1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.75" customHeight="1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.75" customHeight="1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.75" customHeight="1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.75" customHeight="1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.75" customHeight="1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.75" customHeight="1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.75" customHeight="1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.75" customHeight="1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.75" customHeight="1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.75" customHeight="1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.75" customHeight="1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.75" customHeight="1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.75" customHeight="1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.75" customHeight="1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.75" customHeight="1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.75" customHeight="1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.75" customHeight="1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.75" customHeight="1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.75" customHeight="1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.75" customHeight="1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.75" customHeight="1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.75" customHeight="1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.75" customHeight="1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.75" customHeight="1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.75" customHeight="1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.75" customHeight="1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.75" customHeight="1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.75" customHeight="1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.75" customHeight="1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.75" customHeight="1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.75" customHeight="1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.75" customHeight="1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.75" customHeight="1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.75" customHeight="1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.75" customHeight="1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.75" customHeight="1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.75" customHeight="1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.75" customHeight="1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.75" customHeight="1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.75" customHeight="1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.75" customHeight="1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.75" customHeight="1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.75" customHeight="1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.75" customHeight="1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.75" customHeight="1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.75" customHeight="1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.75" customHeight="1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.75" customHeight="1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.75" customHeight="1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.75" customHeight="1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.75" customHeight="1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.75" customHeight="1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.75" customHeight="1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.75" customHeight="1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.75" customHeight="1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.75" customHeight="1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.75" customHeight="1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.75" customHeight="1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.75" customHeight="1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.75" customHeight="1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.75" customHeight="1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.75" customHeight="1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.75" customHeight="1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.75" customHeight="1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.75" customHeight="1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.75" customHeight="1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.75" customHeight="1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.75" customHeight="1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.75" customHeight="1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.75" customHeight="1" x14ac:dyDescent="0.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.75" customHeight="1" x14ac:dyDescent="0.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.75" customHeight="1" x14ac:dyDescent="0.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.75" customHeight="1" x14ac:dyDescent="0.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.75" customHeight="1" x14ac:dyDescent="0.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.75" customHeight="1" x14ac:dyDescent="0.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.75" customHeight="1" x14ac:dyDescent="0.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.75" customHeight="1" x14ac:dyDescent="0.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.75" customHeight="1" x14ac:dyDescent="0.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.75" customHeight="1" x14ac:dyDescent="0.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.75" customHeight="1" x14ac:dyDescent="0.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.75" customHeight="1" x14ac:dyDescent="0.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.75" customHeight="1" x14ac:dyDescent="0.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.75" customHeight="1" x14ac:dyDescent="0.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.75" customHeight="1" x14ac:dyDescent="0.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.75" customHeight="1" x14ac:dyDescent="0.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.75" customHeight="1" x14ac:dyDescent="0.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.75" customHeight="1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.75" customHeight="1" x14ac:dyDescent="0.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.75" customHeight="1" x14ac:dyDescent="0.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.75" customHeight="1" x14ac:dyDescent="0.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.75" customHeight="1" x14ac:dyDescent="0.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.75" customHeight="1" x14ac:dyDescent="0.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.75" customHeight="1" x14ac:dyDescent="0.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.75" customHeight="1" x14ac:dyDescent="0.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.75" customHeight="1" x14ac:dyDescent="0.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.75" customHeight="1" x14ac:dyDescent="0.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.75" customHeight="1" x14ac:dyDescent="0.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.75" customHeight="1" x14ac:dyDescent="0.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.75" customHeight="1" x14ac:dyDescent="0.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.75" customHeight="1" x14ac:dyDescent="0.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.75" customHeight="1" x14ac:dyDescent="0.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.75" customHeight="1" x14ac:dyDescent="0.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.75" customHeight="1" x14ac:dyDescent="0.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.75" customHeight="1" x14ac:dyDescent="0.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.75" customHeight="1" x14ac:dyDescent="0.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.75" customHeight="1" x14ac:dyDescent="0.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.75" customHeight="1" x14ac:dyDescent="0.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.75" customHeight="1" x14ac:dyDescent="0.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.75" customHeight="1" x14ac:dyDescent="0.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.75" customHeight="1" x14ac:dyDescent="0.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.75" customHeight="1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.75" customHeight="1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.75" customHeight="1" x14ac:dyDescent="0.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.75" customHeight="1" x14ac:dyDescent="0.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.75" customHeight="1" x14ac:dyDescent="0.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.75" customHeight="1" x14ac:dyDescent="0.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.75" customHeight="1" x14ac:dyDescent="0.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.75" customHeight="1" x14ac:dyDescent="0.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.75" customHeight="1" x14ac:dyDescent="0.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.75" customHeight="1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.75" customHeight="1" x14ac:dyDescent="0.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.75" customHeight="1" x14ac:dyDescent="0.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.75" customHeight="1" x14ac:dyDescent="0.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.75" customHeight="1" x14ac:dyDescent="0.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.75" customHeight="1" x14ac:dyDescent="0.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.75" customHeight="1" x14ac:dyDescent="0.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.75" customHeight="1" x14ac:dyDescent="0.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.75" customHeight="1" x14ac:dyDescent="0.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.75" customHeight="1" x14ac:dyDescent="0.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.75" customHeight="1" x14ac:dyDescent="0.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.75" customHeight="1" x14ac:dyDescent="0.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.75" customHeight="1" x14ac:dyDescent="0.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.75" customHeight="1" x14ac:dyDescent="0.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.75" customHeight="1" x14ac:dyDescent="0.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.75" customHeight="1" x14ac:dyDescent="0.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.75" customHeight="1" x14ac:dyDescent="0.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.75" customHeight="1" x14ac:dyDescent="0.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.75" customHeight="1" x14ac:dyDescent="0.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.75" customHeight="1" x14ac:dyDescent="0.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.75" customHeight="1" x14ac:dyDescent="0.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.75" customHeight="1" x14ac:dyDescent="0.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.75" customHeight="1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.75" customHeight="1" x14ac:dyDescent="0.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.75" customHeight="1" x14ac:dyDescent="0.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.75" customHeight="1" x14ac:dyDescent="0.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.75" customHeight="1" x14ac:dyDescent="0.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.75" customHeight="1" x14ac:dyDescent="0.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.75" customHeight="1" x14ac:dyDescent="0.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.75" customHeight="1" x14ac:dyDescent="0.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.75" customHeight="1" x14ac:dyDescent="0.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.75" customHeight="1" x14ac:dyDescent="0.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.75" customHeight="1" x14ac:dyDescent="0.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.75" customHeight="1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.75" customHeight="1" x14ac:dyDescent="0.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.75" customHeight="1" x14ac:dyDescent="0.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.75" customHeight="1" x14ac:dyDescent="0.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.75" customHeight="1" x14ac:dyDescent="0.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.75" customHeight="1" x14ac:dyDescent="0.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.75" customHeight="1" x14ac:dyDescent="0.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.75" customHeight="1" x14ac:dyDescent="0.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.75" customHeight="1" x14ac:dyDescent="0.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.75" customHeight="1" x14ac:dyDescent="0.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.75" customHeight="1" x14ac:dyDescent="0.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.75" customHeight="1" x14ac:dyDescent="0.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.75" customHeight="1" x14ac:dyDescent="0.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.75" customHeight="1" x14ac:dyDescent="0.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.75" customHeight="1" x14ac:dyDescent="0.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.75" customHeight="1" x14ac:dyDescent="0.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.75" customHeight="1" x14ac:dyDescent="0.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.75" customHeight="1" x14ac:dyDescent="0.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.75" customHeight="1" x14ac:dyDescent="0.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.75" customHeight="1" x14ac:dyDescent="0.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.75" customHeight="1" x14ac:dyDescent="0.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.75" customHeight="1" x14ac:dyDescent="0.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.75" customHeight="1" x14ac:dyDescent="0.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.75" customHeight="1" x14ac:dyDescent="0.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.75" customHeight="1" x14ac:dyDescent="0.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.75" customHeight="1" x14ac:dyDescent="0.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.75" customHeight="1" x14ac:dyDescent="0.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.75" customHeight="1" x14ac:dyDescent="0.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.75" customHeight="1" x14ac:dyDescent="0.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.75" customHeight="1" x14ac:dyDescent="0.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.75" customHeight="1" x14ac:dyDescent="0.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.75" customHeight="1" x14ac:dyDescent="0.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.75" customHeight="1" x14ac:dyDescent="0.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.75" customHeight="1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.75" customHeight="1" x14ac:dyDescent="0.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.75" customHeight="1" x14ac:dyDescent="0.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.75" customHeight="1" x14ac:dyDescent="0.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.75" customHeight="1" x14ac:dyDescent="0.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.75" customHeight="1" x14ac:dyDescent="0.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.75" customHeight="1" x14ac:dyDescent="0.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.75" customHeight="1" x14ac:dyDescent="0.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.75" customHeight="1" x14ac:dyDescent="0.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.75" customHeight="1" x14ac:dyDescent="0.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.75" customHeight="1" x14ac:dyDescent="0.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.75" customHeight="1" x14ac:dyDescent="0.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.75" customHeight="1" x14ac:dyDescent="0.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.75" customHeight="1" x14ac:dyDescent="0.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.75" customHeight="1" x14ac:dyDescent="0.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.75" customHeight="1" x14ac:dyDescent="0.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.75" customHeight="1" x14ac:dyDescent="0.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.75" customHeight="1" x14ac:dyDescent="0.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.75" customHeight="1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.75" customHeight="1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.75" customHeight="1" x14ac:dyDescent="0.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.75" customHeight="1" x14ac:dyDescent="0.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.75" customHeight="1" x14ac:dyDescent="0.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.75" customHeight="1" x14ac:dyDescent="0.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.75" customHeight="1" x14ac:dyDescent="0.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.75" customHeight="1" x14ac:dyDescent="0.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.75" customHeight="1" x14ac:dyDescent="0.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.75" customHeight="1" x14ac:dyDescent="0.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.75" customHeight="1" x14ac:dyDescent="0.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.75" customHeight="1" x14ac:dyDescent="0.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.75" customHeight="1" x14ac:dyDescent="0.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.75" customHeight="1" x14ac:dyDescent="0.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.75" customHeight="1" x14ac:dyDescent="0.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.75" customHeight="1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.75" customHeight="1" x14ac:dyDescent="0.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.75" customHeight="1" x14ac:dyDescent="0.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.75" customHeight="1" x14ac:dyDescent="0.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.75" customHeight="1" x14ac:dyDescent="0.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.75" customHeight="1" x14ac:dyDescent="0.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.75" customHeight="1" x14ac:dyDescent="0.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.75" customHeight="1" x14ac:dyDescent="0.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.75" customHeight="1" x14ac:dyDescent="0.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.75" customHeight="1" x14ac:dyDescent="0.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.75" customHeight="1" x14ac:dyDescent="0.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.75" customHeight="1" x14ac:dyDescent="0.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.75" customHeight="1" x14ac:dyDescent="0.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.75" customHeight="1" x14ac:dyDescent="0.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.75" customHeight="1" x14ac:dyDescent="0.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.75" customHeight="1" x14ac:dyDescent="0.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.75" customHeight="1" x14ac:dyDescent="0.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.75" customHeight="1" x14ac:dyDescent="0.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.75" customHeight="1" x14ac:dyDescent="0.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.75" customHeight="1" x14ac:dyDescent="0.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.75" customHeight="1" x14ac:dyDescent="0.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.75" customHeight="1" x14ac:dyDescent="0.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.75" customHeight="1" x14ac:dyDescent="0.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.75" customHeight="1" x14ac:dyDescent="0.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.75" customHeight="1" x14ac:dyDescent="0.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.75" customHeight="1" x14ac:dyDescent="0.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.75" customHeight="1" x14ac:dyDescent="0.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.75" customHeight="1" x14ac:dyDescent="0.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.75" customHeight="1" x14ac:dyDescent="0.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.75" customHeight="1" x14ac:dyDescent="0.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.75" customHeight="1" x14ac:dyDescent="0.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.75" customHeight="1" x14ac:dyDescent="0.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.75" customHeight="1" x14ac:dyDescent="0.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.75" customHeight="1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.75" customHeight="1" x14ac:dyDescent="0.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.75" customHeight="1" x14ac:dyDescent="0.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.75" customHeight="1" x14ac:dyDescent="0.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.75" customHeight="1" x14ac:dyDescent="0.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.75" customHeight="1" x14ac:dyDescent="0.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.75" customHeight="1" x14ac:dyDescent="0.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.75" customHeight="1" x14ac:dyDescent="0.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.75" customHeight="1" x14ac:dyDescent="0.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.75" customHeight="1" x14ac:dyDescent="0.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.75" customHeight="1" x14ac:dyDescent="0.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.75" customHeight="1" x14ac:dyDescent="0.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.75" customHeight="1" x14ac:dyDescent="0.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.75" customHeight="1" x14ac:dyDescent="0.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.75" customHeight="1" x14ac:dyDescent="0.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.75" customHeight="1" x14ac:dyDescent="0.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.75" customHeight="1" x14ac:dyDescent="0.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.75" customHeight="1" x14ac:dyDescent="0.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.75" customHeight="1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.75" customHeight="1" x14ac:dyDescent="0.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.75" customHeight="1" x14ac:dyDescent="0.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.75" customHeight="1" x14ac:dyDescent="0.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.75" customHeight="1" x14ac:dyDescent="0.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.75" customHeight="1" x14ac:dyDescent="0.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.75" customHeight="1" x14ac:dyDescent="0.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.75" customHeight="1" x14ac:dyDescent="0.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.75" customHeight="1" x14ac:dyDescent="0.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.75" customHeight="1" x14ac:dyDescent="0.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.75" customHeight="1" x14ac:dyDescent="0.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.75" customHeight="1" x14ac:dyDescent="0.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.75" customHeight="1" x14ac:dyDescent="0.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.75" customHeight="1" x14ac:dyDescent="0.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.75" customHeight="1" x14ac:dyDescent="0.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.75" customHeight="1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.75" customHeight="1" x14ac:dyDescent="0.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.75" customHeight="1" x14ac:dyDescent="0.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.75" customHeight="1" x14ac:dyDescent="0.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.75" customHeight="1" x14ac:dyDescent="0.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.75" customHeight="1" x14ac:dyDescent="0.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.75" customHeight="1" x14ac:dyDescent="0.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.75" customHeight="1" x14ac:dyDescent="0.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.75" customHeight="1" x14ac:dyDescent="0.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.75" customHeight="1" x14ac:dyDescent="0.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.75" customHeight="1" x14ac:dyDescent="0.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.75" customHeight="1" x14ac:dyDescent="0.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.75" customHeight="1" x14ac:dyDescent="0.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.75" customHeight="1" x14ac:dyDescent="0.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.75" customHeight="1" x14ac:dyDescent="0.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.75" customHeight="1" x14ac:dyDescent="0.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.75" customHeight="1" x14ac:dyDescent="0.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.75" customHeight="1" x14ac:dyDescent="0.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.75" customHeight="1" x14ac:dyDescent="0.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.75" customHeight="1" x14ac:dyDescent="0.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.75" customHeight="1" x14ac:dyDescent="0.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.75" customHeight="1" x14ac:dyDescent="0.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.75" customHeight="1" x14ac:dyDescent="0.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.75" customHeight="1" x14ac:dyDescent="0.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.75" customHeight="1" x14ac:dyDescent="0.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.75" customHeight="1" x14ac:dyDescent="0.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.75" customHeight="1" x14ac:dyDescent="0.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.75" customHeight="1" x14ac:dyDescent="0.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.75" customHeight="1" x14ac:dyDescent="0.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.75" customHeight="1" x14ac:dyDescent="0.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.75" customHeight="1" x14ac:dyDescent="0.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.75" customHeight="1" x14ac:dyDescent="0.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.75" customHeight="1" x14ac:dyDescent="0.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.75" customHeight="1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.75" customHeight="1" x14ac:dyDescent="0.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.75" customHeight="1" x14ac:dyDescent="0.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.75" customHeight="1" x14ac:dyDescent="0.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.75" customHeight="1" x14ac:dyDescent="0.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.75" customHeight="1" x14ac:dyDescent="0.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.75" customHeight="1" x14ac:dyDescent="0.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.75" customHeight="1" x14ac:dyDescent="0.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.75" customHeight="1" x14ac:dyDescent="0.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.75" customHeight="1" x14ac:dyDescent="0.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.75" customHeight="1" x14ac:dyDescent="0.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.75" customHeight="1" x14ac:dyDescent="0.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.75" customHeight="1" x14ac:dyDescent="0.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.75" customHeight="1" x14ac:dyDescent="0.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.75" customHeight="1" x14ac:dyDescent="0.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.75" customHeight="1" x14ac:dyDescent="0.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.75" customHeight="1" x14ac:dyDescent="0.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.75" customHeight="1" x14ac:dyDescent="0.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.75" customHeight="1" x14ac:dyDescent="0.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.75" customHeight="1" x14ac:dyDescent="0.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.75" customHeight="1" x14ac:dyDescent="0.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.75" customHeight="1" x14ac:dyDescent="0.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.75" customHeight="1" x14ac:dyDescent="0.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.75" customHeight="1" x14ac:dyDescent="0.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.75" customHeight="1" x14ac:dyDescent="0.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.75" customHeight="1" x14ac:dyDescent="0.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.75" customHeight="1" x14ac:dyDescent="0.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.75" customHeight="1" x14ac:dyDescent="0.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.75" customHeight="1" x14ac:dyDescent="0.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.75" customHeight="1" x14ac:dyDescent="0.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.75" customHeight="1" x14ac:dyDescent="0.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.75" customHeight="1" x14ac:dyDescent="0.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.75" customHeight="1" x14ac:dyDescent="0.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.75" customHeight="1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.75" customHeight="1" x14ac:dyDescent="0.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.75" customHeight="1" x14ac:dyDescent="0.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.75" customHeight="1" x14ac:dyDescent="0.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.75" customHeight="1" x14ac:dyDescent="0.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.75" customHeight="1" x14ac:dyDescent="0.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.75" customHeight="1" x14ac:dyDescent="0.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.75" customHeight="1" x14ac:dyDescent="0.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.75" customHeight="1" x14ac:dyDescent="0.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.75" customHeight="1" x14ac:dyDescent="0.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.75" customHeight="1" x14ac:dyDescent="0.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.75" customHeight="1" x14ac:dyDescent="0.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.75" customHeight="1" x14ac:dyDescent="0.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.75" customHeight="1" x14ac:dyDescent="0.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.75" customHeight="1" x14ac:dyDescent="0.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.75" customHeight="1" x14ac:dyDescent="0.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.75" customHeight="1" x14ac:dyDescent="0.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.75" customHeight="1" x14ac:dyDescent="0.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.75" customHeight="1" x14ac:dyDescent="0.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.75" customHeight="1" x14ac:dyDescent="0.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.75" customHeight="1" x14ac:dyDescent="0.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.75" customHeight="1" x14ac:dyDescent="0.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.75" customHeight="1" x14ac:dyDescent="0.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.75" customHeight="1" x14ac:dyDescent="0.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.75" customHeight="1" x14ac:dyDescent="0.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.75" customHeight="1" x14ac:dyDescent="0.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.75" customHeight="1" x14ac:dyDescent="0.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.75" customHeight="1" x14ac:dyDescent="0.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.75" customHeight="1" x14ac:dyDescent="0.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.75" customHeight="1" x14ac:dyDescent="0.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.75" customHeight="1" x14ac:dyDescent="0.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.75" customHeight="1" x14ac:dyDescent="0.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.75" customHeight="1" x14ac:dyDescent="0.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.75" customHeight="1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.75" customHeight="1" x14ac:dyDescent="0.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.75" customHeight="1" x14ac:dyDescent="0.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.75" customHeight="1" x14ac:dyDescent="0.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.75" customHeight="1" x14ac:dyDescent="0.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.75" customHeight="1" x14ac:dyDescent="0.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.75" customHeight="1" x14ac:dyDescent="0.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.75" customHeight="1" x14ac:dyDescent="0.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.75" customHeight="1" x14ac:dyDescent="0.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.75" customHeight="1" x14ac:dyDescent="0.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.75" customHeight="1" x14ac:dyDescent="0.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.75" customHeight="1" x14ac:dyDescent="0.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.75" customHeight="1" x14ac:dyDescent="0.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.75" customHeight="1" x14ac:dyDescent="0.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.75" customHeight="1" x14ac:dyDescent="0.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.75" customHeight="1" x14ac:dyDescent="0.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.75" customHeight="1" x14ac:dyDescent="0.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.75" customHeight="1" x14ac:dyDescent="0.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.75" customHeight="1" x14ac:dyDescent="0.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.75" customHeight="1" x14ac:dyDescent="0.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.75" customHeight="1" x14ac:dyDescent="0.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.75" customHeight="1" x14ac:dyDescent="0.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.75" customHeight="1" x14ac:dyDescent="0.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.75" customHeight="1" x14ac:dyDescent="0.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.75" customHeight="1" x14ac:dyDescent="0.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.75" customHeight="1" x14ac:dyDescent="0.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.75" customHeight="1" x14ac:dyDescent="0.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.75" customHeight="1" x14ac:dyDescent="0.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.75" customHeight="1" x14ac:dyDescent="0.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.75" customHeight="1" x14ac:dyDescent="0.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.75" customHeight="1" x14ac:dyDescent="0.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.75" customHeight="1" x14ac:dyDescent="0.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.75" customHeight="1" x14ac:dyDescent="0.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.75" customHeight="1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.75" customHeight="1" x14ac:dyDescent="0.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.75" customHeight="1" x14ac:dyDescent="0.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.75" customHeight="1" x14ac:dyDescent="0.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.75" customHeight="1" x14ac:dyDescent="0.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.75" customHeight="1" x14ac:dyDescent="0.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.75" customHeight="1" x14ac:dyDescent="0.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.75" customHeight="1" x14ac:dyDescent="0.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.75" customHeight="1" x14ac:dyDescent="0.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.75" customHeight="1" x14ac:dyDescent="0.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.75" customHeight="1" x14ac:dyDescent="0.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.75" customHeight="1" x14ac:dyDescent="0.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.75" customHeight="1" x14ac:dyDescent="0.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.75" customHeight="1" x14ac:dyDescent="0.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.75" customHeight="1" x14ac:dyDescent="0.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.75" customHeight="1" x14ac:dyDescent="0.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.75" customHeight="1" x14ac:dyDescent="0.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.75" customHeight="1" x14ac:dyDescent="0.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.75" customHeight="1" x14ac:dyDescent="0.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.75" customHeight="1" x14ac:dyDescent="0.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.75" customHeight="1" x14ac:dyDescent="0.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.75" customHeight="1" x14ac:dyDescent="0.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.75" customHeight="1" x14ac:dyDescent="0.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.75" customHeight="1" x14ac:dyDescent="0.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.75" customHeight="1" x14ac:dyDescent="0.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.75" customHeight="1" x14ac:dyDescent="0.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.75" customHeight="1" x14ac:dyDescent="0.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.75" customHeight="1" x14ac:dyDescent="0.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.75" customHeight="1" x14ac:dyDescent="0.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.75" customHeight="1" x14ac:dyDescent="0.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.75" customHeight="1" x14ac:dyDescent="0.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.75" customHeight="1" x14ac:dyDescent="0.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.75" customHeight="1" x14ac:dyDescent="0.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.75" customHeight="1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.75" customHeight="1" x14ac:dyDescent="0.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.75" customHeight="1" x14ac:dyDescent="0.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.75" customHeight="1" x14ac:dyDescent="0.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.75" customHeight="1" x14ac:dyDescent="0.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.75" customHeight="1" x14ac:dyDescent="0.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.75" customHeight="1" x14ac:dyDescent="0.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.75" customHeight="1" x14ac:dyDescent="0.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.75" customHeight="1" x14ac:dyDescent="0.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.75" customHeight="1" x14ac:dyDescent="0.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.75" customHeight="1" x14ac:dyDescent="0.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.75" customHeight="1" x14ac:dyDescent="0.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.75" customHeight="1" x14ac:dyDescent="0.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.75" customHeight="1" x14ac:dyDescent="0.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.75" customHeight="1" x14ac:dyDescent="0.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.75" customHeight="1" x14ac:dyDescent="0.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.75" customHeight="1" x14ac:dyDescent="0.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.75" customHeight="1" x14ac:dyDescent="0.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.75" customHeight="1" x14ac:dyDescent="0.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.75" customHeight="1" x14ac:dyDescent="0.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.75" customHeight="1" x14ac:dyDescent="0.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.75" customHeight="1" x14ac:dyDescent="0.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.75" customHeight="1" x14ac:dyDescent="0.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.75" customHeight="1" x14ac:dyDescent="0.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.75" customHeight="1" x14ac:dyDescent="0.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.75" customHeight="1" x14ac:dyDescent="0.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.75" customHeight="1" x14ac:dyDescent="0.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.75" customHeight="1" x14ac:dyDescent="0.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.75" customHeight="1" x14ac:dyDescent="0.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.75" customHeight="1" x14ac:dyDescent="0.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.75" customHeight="1" x14ac:dyDescent="0.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.75" customHeight="1" x14ac:dyDescent="0.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.75" customHeight="1" x14ac:dyDescent="0.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.75" customHeight="1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.75" customHeight="1" x14ac:dyDescent="0.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.75" customHeight="1" x14ac:dyDescent="0.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.75" customHeight="1" x14ac:dyDescent="0.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.75" customHeight="1" x14ac:dyDescent="0.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.75" customHeight="1" x14ac:dyDescent="0.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.75" customHeight="1" x14ac:dyDescent="0.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.75" customHeight="1" x14ac:dyDescent="0.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.75" customHeight="1" x14ac:dyDescent="0.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.75" customHeight="1" x14ac:dyDescent="0.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.75" customHeight="1" x14ac:dyDescent="0.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.75" customHeight="1" x14ac:dyDescent="0.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.75" customHeight="1" x14ac:dyDescent="0.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.75" customHeight="1" x14ac:dyDescent="0.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.75" customHeight="1" x14ac:dyDescent="0.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.75" customHeight="1" x14ac:dyDescent="0.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.75" customHeight="1" x14ac:dyDescent="0.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.75" customHeight="1" x14ac:dyDescent="0.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.75" customHeight="1" x14ac:dyDescent="0.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.75" customHeight="1" x14ac:dyDescent="0.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.75" customHeight="1" x14ac:dyDescent="0.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.75" customHeight="1" x14ac:dyDescent="0.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.75" customHeight="1" x14ac:dyDescent="0.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.75" customHeight="1" x14ac:dyDescent="0.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.75" customHeight="1" x14ac:dyDescent="0.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.75" customHeight="1" x14ac:dyDescent="0.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.75" customHeight="1" x14ac:dyDescent="0.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.75" customHeight="1" x14ac:dyDescent="0.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.75" customHeight="1" x14ac:dyDescent="0.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.75" customHeight="1" x14ac:dyDescent="0.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.75" customHeight="1" x14ac:dyDescent="0.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.75" customHeight="1" x14ac:dyDescent="0.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.75" customHeight="1" x14ac:dyDescent="0.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.75" customHeight="1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.75" customHeight="1" x14ac:dyDescent="0.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.75" customHeight="1" x14ac:dyDescent="0.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.75" customHeight="1" x14ac:dyDescent="0.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.75" customHeight="1" x14ac:dyDescent="0.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.75" customHeight="1" x14ac:dyDescent="0.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.75" customHeight="1" x14ac:dyDescent="0.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.75" customHeight="1" x14ac:dyDescent="0.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.75" customHeight="1" x14ac:dyDescent="0.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.75" customHeight="1" x14ac:dyDescent="0.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.75" customHeight="1" x14ac:dyDescent="0.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.75" customHeight="1" x14ac:dyDescent="0.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.75" customHeight="1" x14ac:dyDescent="0.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.75" customHeight="1" x14ac:dyDescent="0.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.75" customHeight="1" x14ac:dyDescent="0.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.75" customHeight="1" x14ac:dyDescent="0.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.75" customHeight="1" x14ac:dyDescent="0.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.75" customHeight="1" x14ac:dyDescent="0.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.75" customHeight="1" x14ac:dyDescent="0.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.75" customHeight="1" x14ac:dyDescent="0.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.75" customHeight="1" x14ac:dyDescent="0.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.75" customHeight="1" x14ac:dyDescent="0.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.75" customHeight="1" x14ac:dyDescent="0.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.75" customHeight="1" x14ac:dyDescent="0.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.75" customHeight="1" x14ac:dyDescent="0.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.75" customHeight="1" x14ac:dyDescent="0.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.75" customHeight="1" x14ac:dyDescent="0.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.75" customHeight="1" x14ac:dyDescent="0.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.75" customHeight="1" x14ac:dyDescent="0.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.75" customHeight="1" x14ac:dyDescent="0.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.75" customHeight="1" x14ac:dyDescent="0.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.75" customHeight="1" x14ac:dyDescent="0.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.75" customHeight="1" x14ac:dyDescent="0.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.75" customHeight="1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.75" customHeight="1" x14ac:dyDescent="0.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.75" customHeight="1" x14ac:dyDescent="0.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.75" customHeight="1" x14ac:dyDescent="0.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.75" customHeight="1" x14ac:dyDescent="0.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.75" customHeight="1" x14ac:dyDescent="0.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.75" customHeight="1" x14ac:dyDescent="0.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.75" customHeight="1" x14ac:dyDescent="0.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.75" customHeight="1" x14ac:dyDescent="0.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.75" customHeight="1" x14ac:dyDescent="0.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.75" customHeight="1" x14ac:dyDescent="0.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.75" customHeight="1" x14ac:dyDescent="0.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.75" customHeight="1" x14ac:dyDescent="0.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.75" customHeight="1" x14ac:dyDescent="0.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.75" customHeight="1" x14ac:dyDescent="0.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.75" customHeight="1" x14ac:dyDescent="0.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.75" customHeight="1" x14ac:dyDescent="0.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.75" customHeight="1" x14ac:dyDescent="0.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.75" customHeight="1" x14ac:dyDescent="0.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.75" customHeight="1" x14ac:dyDescent="0.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.75" customHeight="1" x14ac:dyDescent="0.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.75" customHeight="1" x14ac:dyDescent="0.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.75" customHeight="1" x14ac:dyDescent="0.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.75" customHeight="1" x14ac:dyDescent="0.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.75" customHeight="1" x14ac:dyDescent="0.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.75" customHeight="1" x14ac:dyDescent="0.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.75" customHeight="1" x14ac:dyDescent="0.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.75" customHeight="1" x14ac:dyDescent="0.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.75" customHeight="1" x14ac:dyDescent="0.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.75" customHeight="1" x14ac:dyDescent="0.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.75" customHeight="1" x14ac:dyDescent="0.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.75" customHeight="1" x14ac:dyDescent="0.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.75" customHeight="1" x14ac:dyDescent="0.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.75" customHeight="1" x14ac:dyDescent="0.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.75" customHeight="1" x14ac:dyDescent="0.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.75" customHeight="1" x14ac:dyDescent="0.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.75" customHeight="1" x14ac:dyDescent="0.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.75" customHeight="1" x14ac:dyDescent="0.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.75" customHeight="1" x14ac:dyDescent="0.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.75" customHeight="1" x14ac:dyDescent="0.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.75" customHeight="1" x14ac:dyDescent="0.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.75" customHeight="1" x14ac:dyDescent="0.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.75" customHeight="1" x14ac:dyDescent="0.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.75" customHeight="1" x14ac:dyDescent="0.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.75" customHeight="1" x14ac:dyDescent="0.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.75" customHeight="1" x14ac:dyDescent="0.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.75" customHeight="1" x14ac:dyDescent="0.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.75" customHeight="1" x14ac:dyDescent="0.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.75" customHeight="1" x14ac:dyDescent="0.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.75" customHeight="1" x14ac:dyDescent="0.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.75" customHeight="1" x14ac:dyDescent="0.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.75" customHeight="1" x14ac:dyDescent="0.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.75" customHeight="1" x14ac:dyDescent="0.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.75" customHeight="1" x14ac:dyDescent="0.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.75" customHeight="1" x14ac:dyDescent="0.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.75" customHeight="1" x14ac:dyDescent="0.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.75" customHeight="1" x14ac:dyDescent="0.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.75" customHeight="1" x14ac:dyDescent="0.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.75" customHeight="1" x14ac:dyDescent="0.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.75" customHeight="1" x14ac:dyDescent="0.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.75" customHeight="1" x14ac:dyDescent="0.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.75" customHeight="1" x14ac:dyDescent="0.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.75" customHeight="1" x14ac:dyDescent="0.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.75" customHeight="1" x14ac:dyDescent="0.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.75" customHeight="1" x14ac:dyDescent="0.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.75" customHeight="1" x14ac:dyDescent="0.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.75" customHeight="1" x14ac:dyDescent="0.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.75" customHeight="1" x14ac:dyDescent="0.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.75" customHeight="1" x14ac:dyDescent="0.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.75" customHeight="1" x14ac:dyDescent="0.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.75" customHeight="1" x14ac:dyDescent="0.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.75" customHeight="1" x14ac:dyDescent="0.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.75" customHeight="1" x14ac:dyDescent="0.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.75" customHeight="1" x14ac:dyDescent="0.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.75" customHeight="1" x14ac:dyDescent="0.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.75" customHeight="1" x14ac:dyDescent="0.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.75" customHeight="1" x14ac:dyDescent="0.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.75" customHeight="1" x14ac:dyDescent="0.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.75" customHeight="1" x14ac:dyDescent="0.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.75" customHeight="1" x14ac:dyDescent="0.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.75" customHeight="1" x14ac:dyDescent="0.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.75" customHeight="1" x14ac:dyDescent="0.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.75" customHeight="1" x14ac:dyDescent="0.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.75" customHeight="1" x14ac:dyDescent="0.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.75" customHeight="1" x14ac:dyDescent="0.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.75" customHeight="1" x14ac:dyDescent="0.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.75" customHeight="1" x14ac:dyDescent="0.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.75" customHeight="1" x14ac:dyDescent="0.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.75" customHeight="1" x14ac:dyDescent="0.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.75" customHeight="1" x14ac:dyDescent="0.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.75" customHeight="1" x14ac:dyDescent="0.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.75" customHeight="1" x14ac:dyDescent="0.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.75" customHeight="1" x14ac:dyDescent="0.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.75" customHeight="1" x14ac:dyDescent="0.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.75" customHeight="1" x14ac:dyDescent="0.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.75" customHeight="1" x14ac:dyDescent="0.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.75" customHeight="1" x14ac:dyDescent="0.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.75" customHeight="1" x14ac:dyDescent="0.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.75" customHeight="1" x14ac:dyDescent="0.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.75" customHeight="1" x14ac:dyDescent="0.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.75" customHeight="1" x14ac:dyDescent="0.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.75" customHeight="1" x14ac:dyDescent="0.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.75" customHeight="1" x14ac:dyDescent="0.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.75" customHeight="1" x14ac:dyDescent="0.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.75" customHeight="1" x14ac:dyDescent="0.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.75" customHeight="1" x14ac:dyDescent="0.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.75" customHeight="1" x14ac:dyDescent="0.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.75" customHeight="1" x14ac:dyDescent="0.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.75" customHeight="1" x14ac:dyDescent="0.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.75" customHeight="1" x14ac:dyDescent="0.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.75" customHeight="1" x14ac:dyDescent="0.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.75" customHeight="1" x14ac:dyDescent="0.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.75" customHeight="1" x14ac:dyDescent="0.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.75" customHeight="1" x14ac:dyDescent="0.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.75" customHeight="1" x14ac:dyDescent="0.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.75" customHeight="1" x14ac:dyDescent="0.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.75" customHeight="1" x14ac:dyDescent="0.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.75" customHeight="1" x14ac:dyDescent="0.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.75" customHeight="1" x14ac:dyDescent="0.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.75" customHeight="1" x14ac:dyDescent="0.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2.75" customHeight="1" x14ac:dyDescent="0.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2.75" customHeight="1" x14ac:dyDescent="0.3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2.75" customHeight="1" x14ac:dyDescent="0.3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2.75" customHeight="1" x14ac:dyDescent="0.3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2.75" customHeight="1" x14ac:dyDescent="0.3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2.75" customHeight="1" x14ac:dyDescent="0.3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2.75" customHeight="1" x14ac:dyDescent="0.3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2.75" customHeight="1" x14ac:dyDescent="0.3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2.75" customHeight="1" x14ac:dyDescent="0.3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2.75" customHeight="1" x14ac:dyDescent="0.3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2.75" customHeight="1" x14ac:dyDescent="0.3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2.75" customHeight="1" x14ac:dyDescent="0.3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2.75" customHeight="1" x14ac:dyDescent="0.3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2.75" customHeight="1" x14ac:dyDescent="0.3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2.75" customHeight="1" x14ac:dyDescent="0.3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2.75" customHeight="1" x14ac:dyDescent="0.3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2.75" customHeight="1" x14ac:dyDescent="0.3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2.75" customHeight="1" x14ac:dyDescent="0.3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2.75" customHeight="1" x14ac:dyDescent="0.3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2.75" customHeight="1" x14ac:dyDescent="0.3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2.75" customHeight="1" x14ac:dyDescent="0.3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2.75" customHeight="1" x14ac:dyDescent="0.3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2.75" customHeight="1" x14ac:dyDescent="0.3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2.75" customHeight="1" x14ac:dyDescent="0.3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2.75" customHeight="1" x14ac:dyDescent="0.3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2.75" customHeight="1" x14ac:dyDescent="0.3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2.75" customHeight="1" x14ac:dyDescent="0.3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2.75" customHeight="1" x14ac:dyDescent="0.3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3">
    <mergeCell ref="H1:J1"/>
    <mergeCell ref="J3:J6"/>
    <mergeCell ref="A1:G1"/>
  </mergeCells>
  <hyperlinks>
    <hyperlink ref="L1" location="INDICE!A1" display="INDICE"/>
    <hyperlink ref="A1:G1" location="PROC.COLAB.DIAGRAM!A1" display="PROCESOS COLABORATIVOS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="90" zoomScaleNormal="90" workbookViewId="0">
      <selection activeCell="J26" sqref="J26"/>
    </sheetView>
  </sheetViews>
  <sheetFormatPr baseColWidth="10" defaultRowHeight="14.4" x14ac:dyDescent="0.3"/>
  <cols>
    <col min="1" max="1" width="13.33203125" style="54" customWidth="1"/>
    <col min="2" max="2" width="38.88671875" customWidth="1"/>
    <col min="6" max="6" width="5.44140625" customWidth="1"/>
    <col min="7" max="7" width="44.5546875" customWidth="1"/>
    <col min="8" max="8" width="3.88671875" customWidth="1"/>
    <col min="9" max="9" width="16.44140625" customWidth="1"/>
    <col min="10" max="10" width="33.88671875" customWidth="1"/>
  </cols>
  <sheetData>
    <row r="1" spans="1:10" ht="21" x14ac:dyDescent="0.3">
      <c r="A1" s="637" t="s">
        <v>190</v>
      </c>
      <c r="B1" s="637"/>
      <c r="C1" s="618" t="s">
        <v>0</v>
      </c>
      <c r="D1" s="565"/>
      <c r="E1" s="565"/>
      <c r="G1" s="342" t="s">
        <v>362</v>
      </c>
      <c r="H1" s="169"/>
      <c r="I1" s="155" t="s">
        <v>15</v>
      </c>
    </row>
    <row r="2" spans="1:10" x14ac:dyDescent="0.3">
      <c r="A2" s="379" t="s">
        <v>361</v>
      </c>
      <c r="B2" s="378" t="s">
        <v>3</v>
      </c>
      <c r="C2" s="378" t="s">
        <v>9</v>
      </c>
      <c r="D2" s="378" t="s">
        <v>1</v>
      </c>
      <c r="E2" s="378" t="s">
        <v>10</v>
      </c>
      <c r="G2" s="56"/>
      <c r="H2" s="56"/>
    </row>
    <row r="3" spans="1:10" ht="15.6" x14ac:dyDescent="0.3">
      <c r="A3" s="182" t="s">
        <v>11</v>
      </c>
      <c r="B3" s="31" t="s">
        <v>142</v>
      </c>
      <c r="C3" s="21">
        <f>+'6. PROCESOS COLABORATIVOS'!H3</f>
        <v>4.8</v>
      </c>
      <c r="D3" s="28">
        <f t="shared" ref="D3:D6" si="0">AVERAGE(C3)*0.2</f>
        <v>0.96</v>
      </c>
      <c r="E3" s="616">
        <f>AVERAGE(D3:D6)</f>
        <v>0.77500000000000002</v>
      </c>
      <c r="G3" s="254" t="s">
        <v>462</v>
      </c>
      <c r="H3" s="343"/>
      <c r="I3" s="631" t="s">
        <v>464</v>
      </c>
      <c r="J3" s="631"/>
    </row>
    <row r="4" spans="1:10" x14ac:dyDescent="0.3">
      <c r="A4" s="181" t="s">
        <v>43</v>
      </c>
      <c r="B4" s="31" t="s">
        <v>155</v>
      </c>
      <c r="C4" s="21">
        <f>+'6. PROCESOS COLABORATIVOS'!H4</f>
        <v>4</v>
      </c>
      <c r="D4" s="28">
        <f>AVERAGE(C4)*0.2</f>
        <v>0.8</v>
      </c>
      <c r="E4" s="565"/>
      <c r="G4" s="57"/>
      <c r="H4" s="344"/>
    </row>
    <row r="5" spans="1:10" x14ac:dyDescent="0.3">
      <c r="A5" s="180" t="s">
        <v>38</v>
      </c>
      <c r="B5" s="31" t="s">
        <v>289</v>
      </c>
      <c r="C5" s="21">
        <f>+'6. PROCESOS COLABORATIVOS'!H5</f>
        <v>4.2</v>
      </c>
      <c r="D5" s="28">
        <f>AVERAGE(C5)*0.2</f>
        <v>0.84000000000000008</v>
      </c>
      <c r="E5" s="565"/>
      <c r="G5" s="255" t="s">
        <v>368</v>
      </c>
      <c r="H5" s="344"/>
      <c r="I5" s="631" t="s">
        <v>473</v>
      </c>
      <c r="J5" s="631"/>
    </row>
    <row r="6" spans="1:10" x14ac:dyDescent="0.3">
      <c r="A6" s="179" t="s">
        <v>24</v>
      </c>
      <c r="B6" s="31" t="s">
        <v>148</v>
      </c>
      <c r="C6" s="21">
        <f>+'6. PROCESOS COLABORATIVOS'!H6</f>
        <v>2.5</v>
      </c>
      <c r="D6" s="28">
        <f t="shared" si="0"/>
        <v>0.5</v>
      </c>
      <c r="E6" s="565"/>
      <c r="G6" s="57"/>
      <c r="H6" s="344"/>
    </row>
    <row r="8" spans="1:10" ht="18" x14ac:dyDescent="0.35">
      <c r="G8" s="176"/>
    </row>
    <row r="9" spans="1:10" x14ac:dyDescent="0.3">
      <c r="A9" s="54">
        <f>PROC.COLAB.DIAGRAM!J4</f>
        <v>0</v>
      </c>
    </row>
  </sheetData>
  <mergeCells count="5">
    <mergeCell ref="A1:B1"/>
    <mergeCell ref="C1:E1"/>
    <mergeCell ref="E3:E6"/>
    <mergeCell ref="I3:J3"/>
    <mergeCell ref="I5:J5"/>
  </mergeCells>
  <hyperlinks>
    <hyperlink ref="G1" location="'6. PROCESOS COLABORATIVOS'!A1" display="MATRIZ PROCESOS COLABORATIVOS"/>
    <hyperlink ref="G3" r:id="rId1" location="'INFORME CONSOLIDADO FACTORES'!A1"/>
    <hyperlink ref="I1" location="INDICE!A1" display="INDICE"/>
    <hyperlink ref="G5" r:id="rId2" location="CONS.DESCRIP.FACT.!A1"/>
    <hyperlink ref="I3:J3" r:id="rId3" location="CONSOLDIM.FACT.RADAR!A1" display="CONSOLIDADO RADAR DIMENSIONES Y FACTORES "/>
    <hyperlink ref="I5:J5" r:id="rId4" location="CONSOL.BARRAS.FACT.DIM.!A1" display="CONSOLIDADO BARRAS DIMENSIONES Y FACTORES "/>
  </hyperlinks>
  <pageMargins left="0.7" right="0.7" top="0.75" bottom="0.75" header="0.3" footer="0.3"/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selection sqref="A1:G1"/>
    </sheetView>
  </sheetViews>
  <sheetFormatPr baseColWidth="10" defaultColWidth="12.6640625" defaultRowHeight="15" customHeight="1" x14ac:dyDescent="0.3"/>
  <cols>
    <col min="1" max="1" width="10.88671875" customWidth="1"/>
    <col min="2" max="2" width="23.109375" customWidth="1"/>
    <col min="3" max="7" width="18.33203125" customWidth="1"/>
    <col min="8" max="10" width="10.6640625" customWidth="1"/>
    <col min="11" max="26" width="9.33203125" customWidth="1"/>
  </cols>
  <sheetData>
    <row r="1" spans="1:26" ht="23.4" customHeight="1" x14ac:dyDescent="0.3">
      <c r="A1" s="641" t="s">
        <v>191</v>
      </c>
      <c r="B1" s="642"/>
      <c r="C1" s="642"/>
      <c r="D1" s="642"/>
      <c r="E1" s="642"/>
      <c r="F1" s="642"/>
      <c r="G1" s="643"/>
      <c r="H1" s="638" t="s">
        <v>0</v>
      </c>
      <c r="I1" s="639"/>
      <c r="J1" s="640"/>
      <c r="K1" s="13"/>
      <c r="L1" s="154" t="s">
        <v>15</v>
      </c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2.75" customHeight="1" x14ac:dyDescent="0.3">
      <c r="A2" s="149" t="s">
        <v>1</v>
      </c>
      <c r="B2" s="26" t="s">
        <v>3</v>
      </c>
      <c r="C2" s="26" t="s">
        <v>4</v>
      </c>
      <c r="D2" s="26" t="s">
        <v>5</v>
      </c>
      <c r="E2" s="26" t="s">
        <v>6</v>
      </c>
      <c r="F2" s="26" t="s">
        <v>7</v>
      </c>
      <c r="G2" s="26" t="s">
        <v>8</v>
      </c>
      <c r="H2" s="26" t="s">
        <v>9</v>
      </c>
      <c r="I2" s="26" t="s">
        <v>1</v>
      </c>
      <c r="J2" s="150" t="s">
        <v>10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86.4" x14ac:dyDescent="0.3">
      <c r="A3" s="133" t="s">
        <v>11</v>
      </c>
      <c r="B3" s="31" t="s">
        <v>157</v>
      </c>
      <c r="C3" s="31" t="s">
        <v>158</v>
      </c>
      <c r="D3" s="31" t="s">
        <v>159</v>
      </c>
      <c r="E3" s="53" t="s">
        <v>296</v>
      </c>
      <c r="F3" s="53" t="s">
        <v>297</v>
      </c>
      <c r="G3" s="53" t="s">
        <v>298</v>
      </c>
      <c r="H3" s="21">
        <v>3</v>
      </c>
      <c r="I3" s="28">
        <f t="shared" ref="I3:I6" si="0">AVERAGE(H3)*0.2</f>
        <v>0.60000000000000009</v>
      </c>
      <c r="J3" s="620">
        <f>AVERAGE(I3:I6)</f>
        <v>0.51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s="113" customFormat="1" ht="86.4" x14ac:dyDescent="0.3">
      <c r="A4" s="133" t="s">
        <v>43</v>
      </c>
      <c r="B4" s="31" t="s">
        <v>162</v>
      </c>
      <c r="C4" s="53" t="s">
        <v>307</v>
      </c>
      <c r="D4" s="31" t="s">
        <v>163</v>
      </c>
      <c r="E4" s="53" t="s">
        <v>308</v>
      </c>
      <c r="F4" s="53" t="s">
        <v>309</v>
      </c>
      <c r="G4" s="53" t="s">
        <v>310</v>
      </c>
      <c r="H4" s="21">
        <v>2.4</v>
      </c>
      <c r="I4" s="28">
        <f>AVERAGE(H4)*0.2</f>
        <v>0.48</v>
      </c>
      <c r="J4" s="620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13" customFormat="1" ht="115.2" x14ac:dyDescent="0.3">
      <c r="A5" s="133" t="s">
        <v>38</v>
      </c>
      <c r="B5" s="53" t="s">
        <v>303</v>
      </c>
      <c r="C5" s="53" t="s">
        <v>304</v>
      </c>
      <c r="D5" s="38" t="s">
        <v>305</v>
      </c>
      <c r="E5" s="38" t="s">
        <v>306</v>
      </c>
      <c r="F5" s="38" t="s">
        <v>294</v>
      </c>
      <c r="G5" s="347" t="s">
        <v>295</v>
      </c>
      <c r="H5" s="21">
        <v>2.6</v>
      </c>
      <c r="I5" s="28">
        <f>AVERAGE(H5)*0.2</f>
        <v>0.52</v>
      </c>
      <c r="J5" s="620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87" thickBot="1" x14ac:dyDescent="0.35">
      <c r="A6" s="151" t="s">
        <v>24</v>
      </c>
      <c r="B6" s="140" t="s">
        <v>160</v>
      </c>
      <c r="C6" s="140" t="s">
        <v>161</v>
      </c>
      <c r="D6" s="139" t="s">
        <v>299</v>
      </c>
      <c r="E6" s="139" t="s">
        <v>300</v>
      </c>
      <c r="F6" s="139" t="s">
        <v>301</v>
      </c>
      <c r="G6" s="139" t="s">
        <v>302</v>
      </c>
      <c r="H6" s="146">
        <v>2.2000000000000002</v>
      </c>
      <c r="I6" s="147">
        <f t="shared" si="0"/>
        <v>0.44000000000000006</v>
      </c>
      <c r="J6" s="621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2.75" customHeight="1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2.75" customHeigh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2.75" customHeigh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2.75" customHeigh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2.75" customHeight="1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2.7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2.75" customHeight="1" x14ac:dyDescent="0.3">
      <c r="A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2.75" customHeigh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2.75" customHeight="1" x14ac:dyDescent="0.3">
      <c r="A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2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2.75" customHeight="1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.75" customHeight="1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2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2.75" customHeight="1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2.75" customHeight="1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.75" customHeight="1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2.7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2.75" customHeight="1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2.75" customHeigh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2.75" customHeight="1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2.75" customHeight="1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2.75" customHeight="1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2.75" customHeight="1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2.75" customHeight="1" x14ac:dyDescent="0.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2.75" customHeight="1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2.75" customHeight="1" x14ac:dyDescent="0.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2.75" customHeigh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2.75" customHeight="1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2.75" customHeight="1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2.75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2.75" customHeigh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2.75" customHeight="1" x14ac:dyDescent="0.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2.75" customHeight="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.75" customHeight="1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2.75" customHeight="1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2.75" customHeight="1" x14ac:dyDescent="0.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2.75" customHeight="1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2.75" customHeight="1" x14ac:dyDescent="0.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2.75" customHeight="1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2.75" customHeight="1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2.75" customHeigh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.75" customHeight="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2.75" customHeight="1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.75" customHeight="1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customHeight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.75" customHeight="1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.75" customHeigh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.75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.75" customHeigh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.75" customHeight="1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.75" customHeigh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.75" customHeight="1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.75" customHeight="1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.75" customHeight="1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.75" customHeigh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.75" customHeight="1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.75" customHeight="1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.75" customHeight="1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.75" customHeigh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.75" customHeight="1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.75" customHeight="1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customHeigh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.75" customHeight="1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.75" customHeight="1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.75" customHeight="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.75" customHeight="1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customHeigh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.75" customHeight="1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.75" customHeigh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.75" customHeight="1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.75" customHeight="1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customHeight="1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.75" customHeight="1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.75" customHeight="1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.75" customHeigh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.75" customHeight="1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.75" customHeight="1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.75" customHeight="1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.75" customHeight="1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.75" customHeight="1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.75" customHeight="1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.75" customHeight="1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.75" customHeight="1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.75" customHeight="1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customHeight="1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.75" customHeight="1" x14ac:dyDescent="0.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customHeight="1" x14ac:dyDescent="0.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customHeight="1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customHeight="1" x14ac:dyDescent="0.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customHeigh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customHeigh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customHeigh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customHeight="1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.75" customHeight="1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.75" customHeight="1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customHeight="1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.75" customHeight="1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.75" customHeight="1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.75" customHeight="1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.75" customHeight="1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.75" customHeight="1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.75" customHeight="1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.75" customHeight="1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.75" customHeight="1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.75" customHeight="1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.75" customHeight="1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.75" customHeight="1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.75" customHeight="1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customHeight="1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.75" customHeight="1" x14ac:dyDescent="0.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.75" customHeight="1" x14ac:dyDescent="0.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.75" customHeight="1" x14ac:dyDescent="0.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.75" customHeight="1" x14ac:dyDescent="0.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.75" customHeight="1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.75" customHeight="1" x14ac:dyDescent="0.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.75" customHeight="1" x14ac:dyDescent="0.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.75" customHeight="1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.75" customHeight="1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.75" customHeight="1" x14ac:dyDescent="0.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.75" customHeight="1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.75" customHeight="1" x14ac:dyDescent="0.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.75" customHeight="1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.75" customHeight="1" x14ac:dyDescent="0.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.75" customHeight="1" x14ac:dyDescent="0.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.75" customHeight="1" x14ac:dyDescent="0.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.75" customHeight="1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.75" customHeight="1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.75" customHeight="1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.75" customHeight="1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.75" customHeight="1" x14ac:dyDescent="0.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.75" customHeight="1" x14ac:dyDescent="0.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.75" customHeight="1" x14ac:dyDescent="0.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.75" customHeight="1" x14ac:dyDescent="0.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.75" customHeight="1" x14ac:dyDescent="0.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.75" customHeight="1" x14ac:dyDescent="0.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customHeight="1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customHeight="1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customHeight="1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customHeight="1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customHeight="1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customHeight="1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customHeight="1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customHeight="1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customHeight="1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customHeight="1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customHeight="1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customHeight="1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customHeight="1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customHeight="1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customHeight="1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customHeight="1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customHeight="1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.75" customHeight="1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.75" customHeight="1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.75" customHeight="1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.75" customHeight="1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.75" customHeight="1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.75" customHeight="1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.75" customHeight="1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.75" customHeight="1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.75" customHeight="1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.75" customHeight="1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.75" customHeight="1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.75" customHeight="1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.75" customHeight="1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customHeight="1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.75" customHeight="1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.75" customHeight="1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customHeight="1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customHeight="1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customHeight="1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.75" customHeight="1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.75" customHeight="1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.75" customHeight="1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.75" customHeight="1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.75" customHeight="1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.75" customHeight="1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.75" customHeigh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.7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.75" customHeight="1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.75" customHeight="1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.75" customHeight="1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.75" customHeight="1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.75" customHeight="1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.75" customHeight="1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.75" customHeight="1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.75" customHeight="1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.75" customHeight="1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.75" customHeight="1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.75" customHeight="1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.75" customHeight="1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.75" customHeight="1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.75" customHeight="1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.75" customHeight="1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.75" customHeight="1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.75" customHeight="1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.75" customHeight="1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.75" customHeight="1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.75" customHeight="1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.75" customHeight="1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.75" customHeight="1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.75" customHeight="1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customHeight="1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.75" customHeight="1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customHeight="1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customHeight="1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customHeight="1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.75" customHeight="1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.75" customHeight="1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.75" customHeight="1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.75" customHeight="1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.75" customHeight="1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.75" customHeight="1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.75" customHeight="1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.75" customHeight="1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.75" customHeight="1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.75" customHeight="1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.75" customHeight="1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customHeight="1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.75" customHeight="1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.75" customHeight="1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.75" customHeight="1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.75" customHeight="1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.75" customHeight="1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.75" customHeight="1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.75" customHeight="1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.75" customHeight="1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.75" customHeight="1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.75" customHeight="1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.75" customHeight="1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.75" customHeight="1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.75" customHeight="1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.75" customHeight="1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.75" customHeight="1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.75" customHeight="1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.75" customHeight="1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.75" customHeight="1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.75" customHeight="1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.75" customHeight="1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.75" customHeight="1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.75" customHeight="1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.75" customHeight="1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.75" customHeight="1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.75" customHeight="1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.75" customHeight="1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.75" customHeight="1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.75" customHeight="1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.75" customHeight="1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.75" customHeight="1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.75" customHeight="1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.75" customHeight="1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.75" customHeight="1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.75" customHeight="1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.75" customHeight="1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.75" customHeight="1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.75" customHeight="1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.75" customHeight="1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.75" customHeight="1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.75" customHeight="1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.75" customHeight="1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.75" customHeight="1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.75" customHeight="1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.75" customHeight="1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.75" customHeight="1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.75" customHeight="1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.75" customHeight="1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.75" customHeight="1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.75" customHeight="1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.75" customHeight="1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.75" customHeight="1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.75" customHeight="1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.75" customHeight="1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.75" customHeight="1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.75" customHeight="1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.75" customHeight="1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.75" customHeight="1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.75" customHeight="1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.75" customHeight="1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.75" customHeight="1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.75" customHeight="1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.75" customHeight="1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.75" customHeight="1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.75" customHeight="1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.75" customHeight="1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.75" customHeight="1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.75" customHeight="1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.75" customHeight="1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.75" customHeight="1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.75" customHeight="1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.75" customHeight="1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.75" customHeight="1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.75" customHeight="1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.75" customHeight="1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.75" customHeight="1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.75" customHeight="1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.75" customHeight="1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.75" customHeight="1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.75" customHeight="1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.75" customHeight="1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.75" customHeight="1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.75" customHeight="1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.75" customHeight="1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.75" customHeight="1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.75" customHeight="1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.75" customHeight="1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.75" customHeight="1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.75" customHeight="1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.75" customHeight="1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.75" customHeight="1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.75" customHeight="1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.75" customHeight="1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.75" customHeight="1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.75" customHeight="1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.75" customHeight="1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.75" customHeight="1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.75" customHeight="1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.75" customHeight="1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.75" customHeight="1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.75" customHeight="1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.75" customHeight="1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.75" customHeight="1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.75" customHeight="1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.75" customHeight="1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.75" customHeight="1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.75" customHeight="1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.75" customHeight="1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.75" customHeight="1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.75" customHeight="1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.75" customHeight="1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.75" customHeight="1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.75" customHeight="1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.75" customHeight="1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.75" customHeight="1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.75" customHeight="1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.75" customHeight="1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.75" customHeight="1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.75" customHeight="1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.75" customHeight="1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.75" customHeight="1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.75" customHeight="1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.75" customHeight="1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.75" customHeight="1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.75" customHeight="1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.75" customHeight="1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.75" customHeight="1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.75" customHeight="1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.75" customHeight="1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.75" customHeight="1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.75" customHeight="1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.75" customHeight="1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.75" customHeight="1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.75" customHeight="1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.75" customHeight="1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.75" customHeight="1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.75" customHeight="1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.75" customHeight="1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.75" customHeight="1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.75" customHeight="1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.75" customHeight="1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.75" customHeight="1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.75" customHeight="1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.75" customHeight="1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.75" customHeight="1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.75" customHeight="1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.75" customHeight="1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.75" customHeight="1" x14ac:dyDescent="0.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.75" customHeight="1" x14ac:dyDescent="0.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.75" customHeight="1" x14ac:dyDescent="0.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.75" customHeight="1" x14ac:dyDescent="0.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.75" customHeight="1" x14ac:dyDescent="0.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.75" customHeight="1" x14ac:dyDescent="0.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.75" customHeight="1" x14ac:dyDescent="0.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.75" customHeight="1" x14ac:dyDescent="0.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.75" customHeight="1" x14ac:dyDescent="0.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.75" customHeight="1" x14ac:dyDescent="0.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.75" customHeight="1" x14ac:dyDescent="0.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.75" customHeight="1" x14ac:dyDescent="0.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.75" customHeight="1" x14ac:dyDescent="0.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.75" customHeight="1" x14ac:dyDescent="0.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.75" customHeight="1" x14ac:dyDescent="0.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.75" customHeight="1" x14ac:dyDescent="0.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.75" customHeight="1" x14ac:dyDescent="0.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.75" customHeight="1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.75" customHeight="1" x14ac:dyDescent="0.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.75" customHeight="1" x14ac:dyDescent="0.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.75" customHeight="1" x14ac:dyDescent="0.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.75" customHeight="1" x14ac:dyDescent="0.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.75" customHeight="1" x14ac:dyDescent="0.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.75" customHeight="1" x14ac:dyDescent="0.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.75" customHeight="1" x14ac:dyDescent="0.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.75" customHeight="1" x14ac:dyDescent="0.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.75" customHeight="1" x14ac:dyDescent="0.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.75" customHeight="1" x14ac:dyDescent="0.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.75" customHeight="1" x14ac:dyDescent="0.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.75" customHeight="1" x14ac:dyDescent="0.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.75" customHeight="1" x14ac:dyDescent="0.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.75" customHeight="1" x14ac:dyDescent="0.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.75" customHeight="1" x14ac:dyDescent="0.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.75" customHeight="1" x14ac:dyDescent="0.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.75" customHeight="1" x14ac:dyDescent="0.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.75" customHeight="1" x14ac:dyDescent="0.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.75" customHeight="1" x14ac:dyDescent="0.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.75" customHeight="1" x14ac:dyDescent="0.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.75" customHeight="1" x14ac:dyDescent="0.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.75" customHeight="1" x14ac:dyDescent="0.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.75" customHeight="1" x14ac:dyDescent="0.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.75" customHeight="1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.75" customHeight="1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.75" customHeight="1" x14ac:dyDescent="0.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.75" customHeight="1" x14ac:dyDescent="0.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.75" customHeight="1" x14ac:dyDescent="0.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.75" customHeight="1" x14ac:dyDescent="0.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.75" customHeight="1" x14ac:dyDescent="0.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.75" customHeight="1" x14ac:dyDescent="0.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.75" customHeight="1" x14ac:dyDescent="0.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.75" customHeight="1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.75" customHeight="1" x14ac:dyDescent="0.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.75" customHeight="1" x14ac:dyDescent="0.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.75" customHeight="1" x14ac:dyDescent="0.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.75" customHeight="1" x14ac:dyDescent="0.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.75" customHeight="1" x14ac:dyDescent="0.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.75" customHeight="1" x14ac:dyDescent="0.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.75" customHeight="1" x14ac:dyDescent="0.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.75" customHeight="1" x14ac:dyDescent="0.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.75" customHeight="1" x14ac:dyDescent="0.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.75" customHeight="1" x14ac:dyDescent="0.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.75" customHeight="1" x14ac:dyDescent="0.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.75" customHeight="1" x14ac:dyDescent="0.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.75" customHeight="1" x14ac:dyDescent="0.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.75" customHeight="1" x14ac:dyDescent="0.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.75" customHeight="1" x14ac:dyDescent="0.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.75" customHeight="1" x14ac:dyDescent="0.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.75" customHeight="1" x14ac:dyDescent="0.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.75" customHeight="1" x14ac:dyDescent="0.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.75" customHeight="1" x14ac:dyDescent="0.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.75" customHeight="1" x14ac:dyDescent="0.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.75" customHeight="1" x14ac:dyDescent="0.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.75" customHeight="1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.75" customHeight="1" x14ac:dyDescent="0.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.75" customHeight="1" x14ac:dyDescent="0.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.75" customHeight="1" x14ac:dyDescent="0.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.75" customHeight="1" x14ac:dyDescent="0.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.75" customHeight="1" x14ac:dyDescent="0.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.75" customHeight="1" x14ac:dyDescent="0.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.75" customHeight="1" x14ac:dyDescent="0.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.75" customHeight="1" x14ac:dyDescent="0.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.75" customHeight="1" x14ac:dyDescent="0.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.75" customHeight="1" x14ac:dyDescent="0.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.75" customHeight="1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.75" customHeight="1" x14ac:dyDescent="0.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.75" customHeight="1" x14ac:dyDescent="0.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.75" customHeight="1" x14ac:dyDescent="0.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.75" customHeight="1" x14ac:dyDescent="0.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.75" customHeight="1" x14ac:dyDescent="0.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.75" customHeight="1" x14ac:dyDescent="0.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.75" customHeight="1" x14ac:dyDescent="0.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.75" customHeight="1" x14ac:dyDescent="0.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.75" customHeight="1" x14ac:dyDescent="0.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.75" customHeight="1" x14ac:dyDescent="0.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.75" customHeight="1" x14ac:dyDescent="0.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.75" customHeight="1" x14ac:dyDescent="0.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.75" customHeight="1" x14ac:dyDescent="0.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.75" customHeight="1" x14ac:dyDescent="0.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.75" customHeight="1" x14ac:dyDescent="0.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.75" customHeight="1" x14ac:dyDescent="0.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.75" customHeight="1" x14ac:dyDescent="0.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.75" customHeight="1" x14ac:dyDescent="0.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.75" customHeight="1" x14ac:dyDescent="0.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.75" customHeight="1" x14ac:dyDescent="0.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.75" customHeight="1" x14ac:dyDescent="0.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.75" customHeight="1" x14ac:dyDescent="0.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.75" customHeight="1" x14ac:dyDescent="0.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.75" customHeight="1" x14ac:dyDescent="0.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.75" customHeight="1" x14ac:dyDescent="0.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.75" customHeight="1" x14ac:dyDescent="0.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.75" customHeight="1" x14ac:dyDescent="0.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.75" customHeight="1" x14ac:dyDescent="0.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.75" customHeight="1" x14ac:dyDescent="0.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.75" customHeight="1" x14ac:dyDescent="0.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.75" customHeight="1" x14ac:dyDescent="0.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.75" customHeight="1" x14ac:dyDescent="0.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.75" customHeight="1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.75" customHeight="1" x14ac:dyDescent="0.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.75" customHeight="1" x14ac:dyDescent="0.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.75" customHeight="1" x14ac:dyDescent="0.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.75" customHeight="1" x14ac:dyDescent="0.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.75" customHeight="1" x14ac:dyDescent="0.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.75" customHeight="1" x14ac:dyDescent="0.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.75" customHeight="1" x14ac:dyDescent="0.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.75" customHeight="1" x14ac:dyDescent="0.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.75" customHeight="1" x14ac:dyDescent="0.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.75" customHeight="1" x14ac:dyDescent="0.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.75" customHeight="1" x14ac:dyDescent="0.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.75" customHeight="1" x14ac:dyDescent="0.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.75" customHeight="1" x14ac:dyDescent="0.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.75" customHeight="1" x14ac:dyDescent="0.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.75" customHeight="1" x14ac:dyDescent="0.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.75" customHeight="1" x14ac:dyDescent="0.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.75" customHeight="1" x14ac:dyDescent="0.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.75" customHeight="1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.75" customHeight="1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.75" customHeight="1" x14ac:dyDescent="0.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.75" customHeight="1" x14ac:dyDescent="0.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.75" customHeight="1" x14ac:dyDescent="0.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.75" customHeight="1" x14ac:dyDescent="0.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.75" customHeight="1" x14ac:dyDescent="0.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.75" customHeight="1" x14ac:dyDescent="0.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.75" customHeight="1" x14ac:dyDescent="0.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.75" customHeight="1" x14ac:dyDescent="0.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.75" customHeight="1" x14ac:dyDescent="0.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.75" customHeight="1" x14ac:dyDescent="0.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.75" customHeight="1" x14ac:dyDescent="0.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.75" customHeight="1" x14ac:dyDescent="0.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.75" customHeight="1" x14ac:dyDescent="0.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.75" customHeight="1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.75" customHeight="1" x14ac:dyDescent="0.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.75" customHeight="1" x14ac:dyDescent="0.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.75" customHeight="1" x14ac:dyDescent="0.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.75" customHeight="1" x14ac:dyDescent="0.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.75" customHeight="1" x14ac:dyDescent="0.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.75" customHeight="1" x14ac:dyDescent="0.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.75" customHeight="1" x14ac:dyDescent="0.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.75" customHeight="1" x14ac:dyDescent="0.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.75" customHeight="1" x14ac:dyDescent="0.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.75" customHeight="1" x14ac:dyDescent="0.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.75" customHeight="1" x14ac:dyDescent="0.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.75" customHeight="1" x14ac:dyDescent="0.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.75" customHeight="1" x14ac:dyDescent="0.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.75" customHeight="1" x14ac:dyDescent="0.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.75" customHeight="1" x14ac:dyDescent="0.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.75" customHeight="1" x14ac:dyDescent="0.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.75" customHeight="1" x14ac:dyDescent="0.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.75" customHeight="1" x14ac:dyDescent="0.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.75" customHeight="1" x14ac:dyDescent="0.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.75" customHeight="1" x14ac:dyDescent="0.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.75" customHeight="1" x14ac:dyDescent="0.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.75" customHeight="1" x14ac:dyDescent="0.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.75" customHeight="1" x14ac:dyDescent="0.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.75" customHeight="1" x14ac:dyDescent="0.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.75" customHeight="1" x14ac:dyDescent="0.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.75" customHeight="1" x14ac:dyDescent="0.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.75" customHeight="1" x14ac:dyDescent="0.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.75" customHeight="1" x14ac:dyDescent="0.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.75" customHeight="1" x14ac:dyDescent="0.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.75" customHeight="1" x14ac:dyDescent="0.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.75" customHeight="1" x14ac:dyDescent="0.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.75" customHeight="1" x14ac:dyDescent="0.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.75" customHeight="1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.75" customHeight="1" x14ac:dyDescent="0.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.75" customHeight="1" x14ac:dyDescent="0.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.75" customHeight="1" x14ac:dyDescent="0.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.75" customHeight="1" x14ac:dyDescent="0.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.75" customHeight="1" x14ac:dyDescent="0.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.75" customHeight="1" x14ac:dyDescent="0.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.75" customHeight="1" x14ac:dyDescent="0.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.75" customHeight="1" x14ac:dyDescent="0.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.75" customHeight="1" x14ac:dyDescent="0.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.75" customHeight="1" x14ac:dyDescent="0.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.75" customHeight="1" x14ac:dyDescent="0.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.75" customHeight="1" x14ac:dyDescent="0.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.75" customHeight="1" x14ac:dyDescent="0.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.75" customHeight="1" x14ac:dyDescent="0.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.75" customHeight="1" x14ac:dyDescent="0.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.75" customHeight="1" x14ac:dyDescent="0.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.75" customHeight="1" x14ac:dyDescent="0.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.75" customHeight="1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.75" customHeight="1" x14ac:dyDescent="0.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.75" customHeight="1" x14ac:dyDescent="0.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.75" customHeight="1" x14ac:dyDescent="0.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.75" customHeight="1" x14ac:dyDescent="0.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.75" customHeight="1" x14ac:dyDescent="0.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.75" customHeight="1" x14ac:dyDescent="0.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.75" customHeight="1" x14ac:dyDescent="0.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.75" customHeight="1" x14ac:dyDescent="0.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.75" customHeight="1" x14ac:dyDescent="0.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.75" customHeight="1" x14ac:dyDescent="0.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.75" customHeight="1" x14ac:dyDescent="0.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.75" customHeight="1" x14ac:dyDescent="0.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.75" customHeight="1" x14ac:dyDescent="0.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.75" customHeight="1" x14ac:dyDescent="0.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.75" customHeight="1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.75" customHeight="1" x14ac:dyDescent="0.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.75" customHeight="1" x14ac:dyDescent="0.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.75" customHeight="1" x14ac:dyDescent="0.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.75" customHeight="1" x14ac:dyDescent="0.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.75" customHeight="1" x14ac:dyDescent="0.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.75" customHeight="1" x14ac:dyDescent="0.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.75" customHeight="1" x14ac:dyDescent="0.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.75" customHeight="1" x14ac:dyDescent="0.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.75" customHeight="1" x14ac:dyDescent="0.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.75" customHeight="1" x14ac:dyDescent="0.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.75" customHeight="1" x14ac:dyDescent="0.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.75" customHeight="1" x14ac:dyDescent="0.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.75" customHeight="1" x14ac:dyDescent="0.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.75" customHeight="1" x14ac:dyDescent="0.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.75" customHeight="1" x14ac:dyDescent="0.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.75" customHeight="1" x14ac:dyDescent="0.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.75" customHeight="1" x14ac:dyDescent="0.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.75" customHeight="1" x14ac:dyDescent="0.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.75" customHeight="1" x14ac:dyDescent="0.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.75" customHeight="1" x14ac:dyDescent="0.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.75" customHeight="1" x14ac:dyDescent="0.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.75" customHeight="1" x14ac:dyDescent="0.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.75" customHeight="1" x14ac:dyDescent="0.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.75" customHeight="1" x14ac:dyDescent="0.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.75" customHeight="1" x14ac:dyDescent="0.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.75" customHeight="1" x14ac:dyDescent="0.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.75" customHeight="1" x14ac:dyDescent="0.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.75" customHeight="1" x14ac:dyDescent="0.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.75" customHeight="1" x14ac:dyDescent="0.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.75" customHeight="1" x14ac:dyDescent="0.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.75" customHeight="1" x14ac:dyDescent="0.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.75" customHeight="1" x14ac:dyDescent="0.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.75" customHeight="1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.75" customHeight="1" x14ac:dyDescent="0.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.75" customHeight="1" x14ac:dyDescent="0.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.75" customHeight="1" x14ac:dyDescent="0.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.75" customHeight="1" x14ac:dyDescent="0.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.75" customHeight="1" x14ac:dyDescent="0.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.75" customHeight="1" x14ac:dyDescent="0.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.75" customHeight="1" x14ac:dyDescent="0.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.75" customHeight="1" x14ac:dyDescent="0.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.75" customHeight="1" x14ac:dyDescent="0.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.75" customHeight="1" x14ac:dyDescent="0.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.75" customHeight="1" x14ac:dyDescent="0.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.75" customHeight="1" x14ac:dyDescent="0.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.75" customHeight="1" x14ac:dyDescent="0.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.75" customHeight="1" x14ac:dyDescent="0.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.75" customHeight="1" x14ac:dyDescent="0.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.75" customHeight="1" x14ac:dyDescent="0.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.75" customHeight="1" x14ac:dyDescent="0.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.75" customHeight="1" x14ac:dyDescent="0.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.75" customHeight="1" x14ac:dyDescent="0.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.75" customHeight="1" x14ac:dyDescent="0.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.75" customHeight="1" x14ac:dyDescent="0.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.75" customHeight="1" x14ac:dyDescent="0.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.75" customHeight="1" x14ac:dyDescent="0.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.75" customHeight="1" x14ac:dyDescent="0.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.75" customHeight="1" x14ac:dyDescent="0.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.75" customHeight="1" x14ac:dyDescent="0.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.75" customHeight="1" x14ac:dyDescent="0.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.75" customHeight="1" x14ac:dyDescent="0.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.75" customHeight="1" x14ac:dyDescent="0.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.75" customHeight="1" x14ac:dyDescent="0.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.75" customHeight="1" x14ac:dyDescent="0.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.75" customHeight="1" x14ac:dyDescent="0.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.75" customHeight="1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.75" customHeight="1" x14ac:dyDescent="0.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.75" customHeight="1" x14ac:dyDescent="0.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.75" customHeight="1" x14ac:dyDescent="0.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.75" customHeight="1" x14ac:dyDescent="0.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.75" customHeight="1" x14ac:dyDescent="0.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.75" customHeight="1" x14ac:dyDescent="0.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.75" customHeight="1" x14ac:dyDescent="0.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.75" customHeight="1" x14ac:dyDescent="0.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.75" customHeight="1" x14ac:dyDescent="0.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.75" customHeight="1" x14ac:dyDescent="0.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.75" customHeight="1" x14ac:dyDescent="0.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.75" customHeight="1" x14ac:dyDescent="0.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.75" customHeight="1" x14ac:dyDescent="0.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.75" customHeight="1" x14ac:dyDescent="0.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.75" customHeight="1" x14ac:dyDescent="0.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.75" customHeight="1" x14ac:dyDescent="0.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.75" customHeight="1" x14ac:dyDescent="0.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.75" customHeight="1" x14ac:dyDescent="0.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.75" customHeight="1" x14ac:dyDescent="0.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.75" customHeight="1" x14ac:dyDescent="0.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.75" customHeight="1" x14ac:dyDescent="0.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.75" customHeight="1" x14ac:dyDescent="0.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.75" customHeight="1" x14ac:dyDescent="0.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.75" customHeight="1" x14ac:dyDescent="0.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.75" customHeight="1" x14ac:dyDescent="0.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.75" customHeight="1" x14ac:dyDescent="0.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.75" customHeight="1" x14ac:dyDescent="0.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.75" customHeight="1" x14ac:dyDescent="0.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.75" customHeight="1" x14ac:dyDescent="0.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.75" customHeight="1" x14ac:dyDescent="0.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.75" customHeight="1" x14ac:dyDescent="0.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.75" customHeight="1" x14ac:dyDescent="0.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.75" customHeight="1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.75" customHeight="1" x14ac:dyDescent="0.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.75" customHeight="1" x14ac:dyDescent="0.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.75" customHeight="1" x14ac:dyDescent="0.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.75" customHeight="1" x14ac:dyDescent="0.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.75" customHeight="1" x14ac:dyDescent="0.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.75" customHeight="1" x14ac:dyDescent="0.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.75" customHeight="1" x14ac:dyDescent="0.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.75" customHeight="1" x14ac:dyDescent="0.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.75" customHeight="1" x14ac:dyDescent="0.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.75" customHeight="1" x14ac:dyDescent="0.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.75" customHeight="1" x14ac:dyDescent="0.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.75" customHeight="1" x14ac:dyDescent="0.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.75" customHeight="1" x14ac:dyDescent="0.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.75" customHeight="1" x14ac:dyDescent="0.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.75" customHeight="1" x14ac:dyDescent="0.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.75" customHeight="1" x14ac:dyDescent="0.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.75" customHeight="1" x14ac:dyDescent="0.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.75" customHeight="1" x14ac:dyDescent="0.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.75" customHeight="1" x14ac:dyDescent="0.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.75" customHeight="1" x14ac:dyDescent="0.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.75" customHeight="1" x14ac:dyDescent="0.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.75" customHeight="1" x14ac:dyDescent="0.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.75" customHeight="1" x14ac:dyDescent="0.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.75" customHeight="1" x14ac:dyDescent="0.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.75" customHeight="1" x14ac:dyDescent="0.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.75" customHeight="1" x14ac:dyDescent="0.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.75" customHeight="1" x14ac:dyDescent="0.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.75" customHeight="1" x14ac:dyDescent="0.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.75" customHeight="1" x14ac:dyDescent="0.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.75" customHeight="1" x14ac:dyDescent="0.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.75" customHeight="1" x14ac:dyDescent="0.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.75" customHeight="1" x14ac:dyDescent="0.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.75" customHeight="1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.75" customHeight="1" x14ac:dyDescent="0.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.75" customHeight="1" x14ac:dyDescent="0.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.75" customHeight="1" x14ac:dyDescent="0.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.75" customHeight="1" x14ac:dyDescent="0.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.75" customHeight="1" x14ac:dyDescent="0.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.75" customHeight="1" x14ac:dyDescent="0.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.75" customHeight="1" x14ac:dyDescent="0.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.75" customHeight="1" x14ac:dyDescent="0.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.75" customHeight="1" x14ac:dyDescent="0.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.75" customHeight="1" x14ac:dyDescent="0.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.75" customHeight="1" x14ac:dyDescent="0.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.75" customHeight="1" x14ac:dyDescent="0.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.75" customHeight="1" x14ac:dyDescent="0.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.75" customHeight="1" x14ac:dyDescent="0.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.75" customHeight="1" x14ac:dyDescent="0.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.75" customHeight="1" x14ac:dyDescent="0.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.75" customHeight="1" x14ac:dyDescent="0.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.75" customHeight="1" x14ac:dyDescent="0.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.75" customHeight="1" x14ac:dyDescent="0.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.75" customHeight="1" x14ac:dyDescent="0.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.75" customHeight="1" x14ac:dyDescent="0.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.75" customHeight="1" x14ac:dyDescent="0.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.75" customHeight="1" x14ac:dyDescent="0.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.75" customHeight="1" x14ac:dyDescent="0.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.75" customHeight="1" x14ac:dyDescent="0.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.75" customHeight="1" x14ac:dyDescent="0.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.75" customHeight="1" x14ac:dyDescent="0.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.75" customHeight="1" x14ac:dyDescent="0.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.75" customHeight="1" x14ac:dyDescent="0.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.75" customHeight="1" x14ac:dyDescent="0.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.75" customHeight="1" x14ac:dyDescent="0.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.75" customHeight="1" x14ac:dyDescent="0.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.75" customHeight="1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.75" customHeight="1" x14ac:dyDescent="0.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.75" customHeight="1" x14ac:dyDescent="0.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.75" customHeight="1" x14ac:dyDescent="0.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.75" customHeight="1" x14ac:dyDescent="0.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.75" customHeight="1" x14ac:dyDescent="0.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.75" customHeight="1" x14ac:dyDescent="0.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.75" customHeight="1" x14ac:dyDescent="0.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.75" customHeight="1" x14ac:dyDescent="0.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.75" customHeight="1" x14ac:dyDescent="0.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.75" customHeight="1" x14ac:dyDescent="0.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.75" customHeight="1" x14ac:dyDescent="0.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.75" customHeight="1" x14ac:dyDescent="0.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.75" customHeight="1" x14ac:dyDescent="0.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.75" customHeight="1" x14ac:dyDescent="0.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.75" customHeight="1" x14ac:dyDescent="0.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.75" customHeight="1" x14ac:dyDescent="0.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.75" customHeight="1" x14ac:dyDescent="0.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.75" customHeight="1" x14ac:dyDescent="0.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.75" customHeight="1" x14ac:dyDescent="0.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.75" customHeight="1" x14ac:dyDescent="0.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.75" customHeight="1" x14ac:dyDescent="0.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.75" customHeight="1" x14ac:dyDescent="0.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.75" customHeight="1" x14ac:dyDescent="0.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.75" customHeight="1" x14ac:dyDescent="0.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.75" customHeight="1" x14ac:dyDescent="0.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.75" customHeight="1" x14ac:dyDescent="0.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.75" customHeight="1" x14ac:dyDescent="0.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.75" customHeight="1" x14ac:dyDescent="0.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.75" customHeight="1" x14ac:dyDescent="0.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.75" customHeight="1" x14ac:dyDescent="0.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.75" customHeight="1" x14ac:dyDescent="0.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.75" customHeight="1" x14ac:dyDescent="0.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.75" customHeight="1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.75" customHeight="1" x14ac:dyDescent="0.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.75" customHeight="1" x14ac:dyDescent="0.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.75" customHeight="1" x14ac:dyDescent="0.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.75" customHeight="1" x14ac:dyDescent="0.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.75" customHeight="1" x14ac:dyDescent="0.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.75" customHeight="1" x14ac:dyDescent="0.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.75" customHeight="1" x14ac:dyDescent="0.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.75" customHeight="1" x14ac:dyDescent="0.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.75" customHeight="1" x14ac:dyDescent="0.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.75" customHeight="1" x14ac:dyDescent="0.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.75" customHeight="1" x14ac:dyDescent="0.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.75" customHeight="1" x14ac:dyDescent="0.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.75" customHeight="1" x14ac:dyDescent="0.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.75" customHeight="1" x14ac:dyDescent="0.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.75" customHeight="1" x14ac:dyDescent="0.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.75" customHeight="1" x14ac:dyDescent="0.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.75" customHeight="1" x14ac:dyDescent="0.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.75" customHeight="1" x14ac:dyDescent="0.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.75" customHeight="1" x14ac:dyDescent="0.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.75" customHeight="1" x14ac:dyDescent="0.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.75" customHeight="1" x14ac:dyDescent="0.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.75" customHeight="1" x14ac:dyDescent="0.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.75" customHeight="1" x14ac:dyDescent="0.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.75" customHeight="1" x14ac:dyDescent="0.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.75" customHeight="1" x14ac:dyDescent="0.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.75" customHeight="1" x14ac:dyDescent="0.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.75" customHeight="1" x14ac:dyDescent="0.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.75" customHeight="1" x14ac:dyDescent="0.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.75" customHeight="1" x14ac:dyDescent="0.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.75" customHeight="1" x14ac:dyDescent="0.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.75" customHeight="1" x14ac:dyDescent="0.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.75" customHeight="1" x14ac:dyDescent="0.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.75" customHeight="1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.75" customHeight="1" x14ac:dyDescent="0.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.75" customHeight="1" x14ac:dyDescent="0.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.75" customHeight="1" x14ac:dyDescent="0.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.75" customHeight="1" x14ac:dyDescent="0.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.75" customHeight="1" x14ac:dyDescent="0.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.75" customHeight="1" x14ac:dyDescent="0.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.75" customHeight="1" x14ac:dyDescent="0.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.75" customHeight="1" x14ac:dyDescent="0.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.75" customHeight="1" x14ac:dyDescent="0.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.75" customHeight="1" x14ac:dyDescent="0.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.75" customHeight="1" x14ac:dyDescent="0.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.75" customHeight="1" x14ac:dyDescent="0.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.75" customHeight="1" x14ac:dyDescent="0.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.75" customHeight="1" x14ac:dyDescent="0.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.75" customHeight="1" x14ac:dyDescent="0.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.75" customHeight="1" x14ac:dyDescent="0.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.75" customHeight="1" x14ac:dyDescent="0.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.75" customHeight="1" x14ac:dyDescent="0.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.75" customHeight="1" x14ac:dyDescent="0.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.75" customHeight="1" x14ac:dyDescent="0.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.75" customHeight="1" x14ac:dyDescent="0.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.75" customHeight="1" x14ac:dyDescent="0.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.75" customHeight="1" x14ac:dyDescent="0.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.75" customHeight="1" x14ac:dyDescent="0.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.75" customHeight="1" x14ac:dyDescent="0.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.75" customHeight="1" x14ac:dyDescent="0.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.75" customHeight="1" x14ac:dyDescent="0.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.75" customHeight="1" x14ac:dyDescent="0.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.75" customHeight="1" x14ac:dyDescent="0.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.75" customHeight="1" x14ac:dyDescent="0.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.75" customHeight="1" x14ac:dyDescent="0.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.75" customHeight="1" x14ac:dyDescent="0.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.75" customHeight="1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.75" customHeight="1" x14ac:dyDescent="0.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.75" customHeight="1" x14ac:dyDescent="0.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.75" customHeight="1" x14ac:dyDescent="0.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.75" customHeight="1" x14ac:dyDescent="0.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.75" customHeight="1" x14ac:dyDescent="0.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.75" customHeight="1" x14ac:dyDescent="0.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.75" customHeight="1" x14ac:dyDescent="0.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.75" customHeight="1" x14ac:dyDescent="0.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.75" customHeight="1" x14ac:dyDescent="0.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.75" customHeight="1" x14ac:dyDescent="0.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.75" customHeight="1" x14ac:dyDescent="0.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.75" customHeight="1" x14ac:dyDescent="0.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.75" customHeight="1" x14ac:dyDescent="0.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.75" customHeight="1" x14ac:dyDescent="0.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.75" customHeight="1" x14ac:dyDescent="0.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.75" customHeight="1" x14ac:dyDescent="0.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.75" customHeight="1" x14ac:dyDescent="0.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.75" customHeight="1" x14ac:dyDescent="0.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.75" customHeight="1" x14ac:dyDescent="0.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.75" customHeight="1" x14ac:dyDescent="0.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.75" customHeight="1" x14ac:dyDescent="0.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.75" customHeight="1" x14ac:dyDescent="0.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.75" customHeight="1" x14ac:dyDescent="0.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.75" customHeight="1" x14ac:dyDescent="0.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.75" customHeight="1" x14ac:dyDescent="0.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.75" customHeight="1" x14ac:dyDescent="0.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.75" customHeight="1" x14ac:dyDescent="0.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.75" customHeight="1" x14ac:dyDescent="0.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.75" customHeight="1" x14ac:dyDescent="0.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.75" customHeight="1" x14ac:dyDescent="0.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.75" customHeight="1" x14ac:dyDescent="0.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.75" customHeight="1" x14ac:dyDescent="0.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.75" customHeight="1" x14ac:dyDescent="0.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.75" customHeight="1" x14ac:dyDescent="0.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.75" customHeight="1" x14ac:dyDescent="0.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.75" customHeight="1" x14ac:dyDescent="0.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.75" customHeight="1" x14ac:dyDescent="0.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.75" customHeight="1" x14ac:dyDescent="0.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.75" customHeight="1" x14ac:dyDescent="0.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.75" customHeight="1" x14ac:dyDescent="0.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.75" customHeight="1" x14ac:dyDescent="0.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.75" customHeight="1" x14ac:dyDescent="0.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.75" customHeight="1" x14ac:dyDescent="0.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.75" customHeight="1" x14ac:dyDescent="0.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.75" customHeight="1" x14ac:dyDescent="0.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.75" customHeight="1" x14ac:dyDescent="0.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.75" customHeight="1" x14ac:dyDescent="0.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.75" customHeight="1" x14ac:dyDescent="0.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.75" customHeight="1" x14ac:dyDescent="0.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.75" customHeight="1" x14ac:dyDescent="0.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.75" customHeight="1" x14ac:dyDescent="0.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.75" customHeight="1" x14ac:dyDescent="0.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.75" customHeight="1" x14ac:dyDescent="0.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.75" customHeight="1" x14ac:dyDescent="0.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.75" customHeight="1" x14ac:dyDescent="0.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.75" customHeight="1" x14ac:dyDescent="0.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.75" customHeight="1" x14ac:dyDescent="0.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.75" customHeight="1" x14ac:dyDescent="0.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.75" customHeight="1" x14ac:dyDescent="0.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.75" customHeight="1" x14ac:dyDescent="0.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.75" customHeight="1" x14ac:dyDescent="0.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.75" customHeight="1" x14ac:dyDescent="0.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.75" customHeight="1" x14ac:dyDescent="0.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.75" customHeight="1" x14ac:dyDescent="0.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.75" customHeight="1" x14ac:dyDescent="0.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.75" customHeight="1" x14ac:dyDescent="0.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.75" customHeight="1" x14ac:dyDescent="0.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.75" customHeight="1" x14ac:dyDescent="0.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.75" customHeight="1" x14ac:dyDescent="0.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.75" customHeight="1" x14ac:dyDescent="0.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.75" customHeight="1" x14ac:dyDescent="0.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.75" customHeight="1" x14ac:dyDescent="0.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.75" customHeight="1" x14ac:dyDescent="0.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.75" customHeight="1" x14ac:dyDescent="0.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.75" customHeight="1" x14ac:dyDescent="0.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.75" customHeight="1" x14ac:dyDescent="0.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.75" customHeight="1" x14ac:dyDescent="0.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.75" customHeight="1" x14ac:dyDescent="0.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.75" customHeight="1" x14ac:dyDescent="0.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.75" customHeight="1" x14ac:dyDescent="0.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.75" customHeight="1" x14ac:dyDescent="0.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.75" customHeight="1" x14ac:dyDescent="0.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.75" customHeight="1" x14ac:dyDescent="0.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.75" customHeight="1" x14ac:dyDescent="0.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.75" customHeight="1" x14ac:dyDescent="0.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.75" customHeight="1" x14ac:dyDescent="0.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.75" customHeight="1" x14ac:dyDescent="0.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.75" customHeight="1" x14ac:dyDescent="0.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.75" customHeight="1" x14ac:dyDescent="0.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.75" customHeight="1" x14ac:dyDescent="0.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.75" customHeight="1" x14ac:dyDescent="0.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.75" customHeight="1" x14ac:dyDescent="0.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.75" customHeight="1" x14ac:dyDescent="0.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.75" customHeight="1" x14ac:dyDescent="0.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.75" customHeight="1" x14ac:dyDescent="0.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.75" customHeight="1" x14ac:dyDescent="0.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.75" customHeight="1" x14ac:dyDescent="0.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.75" customHeight="1" x14ac:dyDescent="0.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.75" customHeight="1" x14ac:dyDescent="0.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.75" customHeight="1" x14ac:dyDescent="0.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.75" customHeight="1" x14ac:dyDescent="0.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.75" customHeight="1" x14ac:dyDescent="0.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.75" customHeight="1" x14ac:dyDescent="0.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.75" customHeight="1" x14ac:dyDescent="0.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.75" customHeight="1" x14ac:dyDescent="0.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.75" customHeight="1" x14ac:dyDescent="0.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.75" customHeight="1" x14ac:dyDescent="0.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.75" customHeight="1" x14ac:dyDescent="0.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.75" customHeight="1" x14ac:dyDescent="0.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.75" customHeight="1" x14ac:dyDescent="0.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.75" customHeight="1" x14ac:dyDescent="0.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.75" customHeight="1" x14ac:dyDescent="0.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.75" customHeight="1" x14ac:dyDescent="0.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.75" customHeight="1" x14ac:dyDescent="0.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.75" customHeight="1" x14ac:dyDescent="0.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.75" customHeight="1" x14ac:dyDescent="0.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.75" customHeight="1" x14ac:dyDescent="0.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.75" customHeight="1" x14ac:dyDescent="0.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.75" customHeight="1" x14ac:dyDescent="0.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2.75" customHeight="1" x14ac:dyDescent="0.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2.75" customHeight="1" x14ac:dyDescent="0.3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2.75" customHeight="1" x14ac:dyDescent="0.3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2.75" customHeight="1" x14ac:dyDescent="0.3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2.75" customHeight="1" x14ac:dyDescent="0.3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2.75" customHeight="1" x14ac:dyDescent="0.3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2.75" customHeight="1" x14ac:dyDescent="0.3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2.75" customHeight="1" x14ac:dyDescent="0.3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2.75" customHeight="1" x14ac:dyDescent="0.3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2.75" customHeight="1" x14ac:dyDescent="0.3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2.75" customHeight="1" x14ac:dyDescent="0.3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2.75" customHeight="1" x14ac:dyDescent="0.3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2.75" customHeight="1" x14ac:dyDescent="0.3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2.75" customHeight="1" x14ac:dyDescent="0.3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2.75" customHeight="1" x14ac:dyDescent="0.3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2.75" customHeight="1" x14ac:dyDescent="0.3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2.75" customHeight="1" x14ac:dyDescent="0.3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2.75" customHeight="1" x14ac:dyDescent="0.3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2.75" customHeight="1" x14ac:dyDescent="0.3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2.75" customHeight="1" x14ac:dyDescent="0.3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2.75" customHeight="1" x14ac:dyDescent="0.3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2.75" customHeight="1" x14ac:dyDescent="0.3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2.75" customHeight="1" x14ac:dyDescent="0.3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2.75" customHeight="1" x14ac:dyDescent="0.3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2.75" customHeight="1" x14ac:dyDescent="0.3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2.75" customHeight="1" x14ac:dyDescent="0.3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2.75" customHeight="1" x14ac:dyDescent="0.3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</sheetData>
  <mergeCells count="3">
    <mergeCell ref="H1:J1"/>
    <mergeCell ref="J3:J6"/>
    <mergeCell ref="A1:G1"/>
  </mergeCells>
  <hyperlinks>
    <hyperlink ref="A1:G1" r:id="rId1" location="'NUEVMERC DIAGRAM'!A1" display="NUEVOS MERCADOS"/>
    <hyperlink ref="L1" location="INDICE!A1" display="INDICE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zoomScale="90" zoomScaleNormal="90" workbookViewId="0">
      <selection sqref="A1:E6"/>
    </sheetView>
  </sheetViews>
  <sheetFormatPr baseColWidth="10" defaultRowHeight="14.4" x14ac:dyDescent="0.3"/>
  <cols>
    <col min="2" max="2" width="46.88671875" customWidth="1"/>
    <col min="3" max="3" width="5.33203125" bestFit="1" customWidth="1"/>
    <col min="5" max="5" width="9" bestFit="1" customWidth="1"/>
    <col min="6" max="6" width="4.5546875" customWidth="1"/>
    <col min="7" max="7" width="35.44140625" customWidth="1"/>
    <col min="9" max="9" width="3.5546875" customWidth="1"/>
    <col min="10" max="10" width="15.5546875" customWidth="1"/>
  </cols>
  <sheetData>
    <row r="1" spans="1:12" ht="18" x14ac:dyDescent="0.3">
      <c r="A1" s="646" t="s">
        <v>191</v>
      </c>
      <c r="B1" s="646"/>
      <c r="C1" s="618" t="s">
        <v>0</v>
      </c>
      <c r="D1" s="565"/>
      <c r="E1" s="565"/>
      <c r="G1" s="345" t="s">
        <v>363</v>
      </c>
      <c r="J1" s="154" t="s">
        <v>15</v>
      </c>
    </row>
    <row r="2" spans="1:12" x14ac:dyDescent="0.3">
      <c r="A2" s="378" t="s">
        <v>1</v>
      </c>
      <c r="B2" s="378" t="s">
        <v>3</v>
      </c>
      <c r="C2" s="378" t="s">
        <v>9</v>
      </c>
      <c r="D2" s="378" t="s">
        <v>1</v>
      </c>
      <c r="E2" s="378" t="s">
        <v>10</v>
      </c>
    </row>
    <row r="3" spans="1:12" ht="28.8" x14ac:dyDescent="0.3">
      <c r="A3" s="182" t="s">
        <v>11</v>
      </c>
      <c r="B3" s="31" t="s">
        <v>157</v>
      </c>
      <c r="C3" s="21">
        <f>'7. NUEVOS MERCADOS'!H3</f>
        <v>3</v>
      </c>
      <c r="D3" s="28">
        <f t="shared" ref="D3:D6" si="0">AVERAGE(C3)*0.2</f>
        <v>0.60000000000000009</v>
      </c>
      <c r="E3" s="616">
        <f>AVERAGE(D3:D6)</f>
        <v>0.51</v>
      </c>
      <c r="G3" s="647" t="s">
        <v>462</v>
      </c>
      <c r="H3" s="647"/>
      <c r="J3" s="644" t="s">
        <v>464</v>
      </c>
      <c r="K3" s="644"/>
      <c r="L3" s="644"/>
    </row>
    <row r="4" spans="1:12" x14ac:dyDescent="0.3">
      <c r="A4" s="181" t="s">
        <v>43</v>
      </c>
      <c r="B4" s="31" t="s">
        <v>162</v>
      </c>
      <c r="C4" s="21">
        <f>'7. NUEVOS MERCADOS'!H4</f>
        <v>2.4</v>
      </c>
      <c r="D4" s="28">
        <f>AVERAGE(C4)*0.2</f>
        <v>0.48</v>
      </c>
      <c r="E4" s="565"/>
    </row>
    <row r="5" spans="1:12" ht="30" customHeight="1" x14ac:dyDescent="0.3">
      <c r="A5" s="180" t="s">
        <v>38</v>
      </c>
      <c r="B5" s="53" t="s">
        <v>303</v>
      </c>
      <c r="C5" s="21">
        <f>'7. NUEVOS MERCADOS'!H5</f>
        <v>2.6</v>
      </c>
      <c r="D5" s="28">
        <f>AVERAGE(C5)*0.2</f>
        <v>0.52</v>
      </c>
      <c r="E5" s="565"/>
      <c r="G5" s="645" t="s">
        <v>368</v>
      </c>
      <c r="H5" s="645"/>
      <c r="J5" s="644" t="s">
        <v>473</v>
      </c>
      <c r="K5" s="644"/>
      <c r="L5" s="644"/>
    </row>
    <row r="6" spans="1:12" x14ac:dyDescent="0.3">
      <c r="A6" s="179" t="s">
        <v>24</v>
      </c>
      <c r="B6" s="31" t="s">
        <v>160</v>
      </c>
      <c r="C6" s="21">
        <f>'7. NUEVOS MERCADOS'!H6</f>
        <v>2.2000000000000002</v>
      </c>
      <c r="D6" s="28">
        <f t="shared" si="0"/>
        <v>0.44000000000000006</v>
      </c>
      <c r="E6" s="565"/>
    </row>
  </sheetData>
  <mergeCells count="7">
    <mergeCell ref="J5:L5"/>
    <mergeCell ref="G5:H5"/>
    <mergeCell ref="A1:B1"/>
    <mergeCell ref="C1:E1"/>
    <mergeCell ref="E3:E6"/>
    <mergeCell ref="G3:H3"/>
    <mergeCell ref="J3:L3"/>
  </mergeCells>
  <hyperlinks>
    <hyperlink ref="G1" r:id="rId1" location="'7. NUEVOS MERCADOS'!A1"/>
    <hyperlink ref="G3:H3" r:id="rId2" location="'INFORME CONSOLIDADO FACTORES'!A1" display="CONSOLIDADO RADAR FACTORES RISE"/>
    <hyperlink ref="J1" location="INDICE!A1" display="INDICE"/>
    <hyperlink ref="J3" location="'CONSOL. DIM.FACT.BARR.'!A1" display="CONSOLIDADO DIMENSIONES Y FACTORES BARRAS"/>
    <hyperlink ref="J5:L5" location="CONSOL.BARRAS.FACT.DIM.!A1" display="CONSOLIDADO BARRAS DIMENSIONES Y FACTORES "/>
    <hyperlink ref="G5:H5" location="CONS.DESCRIP.FACT.!A1" display="CONSOLIDADO DESCRIPTORES Y FACTORES"/>
    <hyperlink ref="J3:L3" location="CONSOLDIM.FACT.RADAR!A1" display="CONSOLIDADO RADAR DIMENSIONES Y FACTORES "/>
  </hyperlinks>
  <pageMargins left="0.7" right="0.7" top="0.75" bottom="0.75" header="0.3" footer="0.3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G1"/>
    </sheetView>
  </sheetViews>
  <sheetFormatPr baseColWidth="10" defaultColWidth="12.6640625" defaultRowHeight="15" customHeight="1" x14ac:dyDescent="0.3"/>
  <cols>
    <col min="1" max="1" width="10.88671875" customWidth="1"/>
    <col min="2" max="2" width="31" customWidth="1"/>
    <col min="3" max="7" width="18.33203125" customWidth="1"/>
    <col min="8" max="10" width="10.6640625" customWidth="1"/>
    <col min="11" max="26" width="9.33203125" customWidth="1"/>
  </cols>
  <sheetData>
    <row r="1" spans="1:26" ht="35.25" customHeight="1" x14ac:dyDescent="0.3">
      <c r="A1" s="648" t="s">
        <v>192</v>
      </c>
      <c r="B1" s="649"/>
      <c r="C1" s="649"/>
      <c r="D1" s="649"/>
      <c r="E1" s="649"/>
      <c r="F1" s="649"/>
      <c r="G1" s="650"/>
      <c r="H1" s="633" t="s">
        <v>0</v>
      </c>
      <c r="I1" s="634"/>
      <c r="J1" s="635"/>
      <c r="K1" s="13"/>
      <c r="L1" s="154" t="s">
        <v>15</v>
      </c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2.75" customHeight="1" x14ac:dyDescent="0.3">
      <c r="A2" s="137" t="s">
        <v>1</v>
      </c>
      <c r="B2" s="25" t="s">
        <v>3</v>
      </c>
      <c r="C2" s="25" t="s">
        <v>4</v>
      </c>
      <c r="D2" s="25" t="s">
        <v>5</v>
      </c>
      <c r="E2" s="25" t="s">
        <v>6</v>
      </c>
      <c r="F2" s="25" t="s">
        <v>7</v>
      </c>
      <c r="G2" s="25" t="s">
        <v>8</v>
      </c>
      <c r="H2" s="12" t="s">
        <v>9</v>
      </c>
      <c r="I2" s="12" t="s">
        <v>1</v>
      </c>
      <c r="J2" s="138" t="s">
        <v>10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86.4" x14ac:dyDescent="0.3">
      <c r="A3" s="144" t="s">
        <v>11</v>
      </c>
      <c r="B3" s="31" t="s">
        <v>165</v>
      </c>
      <c r="C3" s="53" t="s">
        <v>311</v>
      </c>
      <c r="D3" s="31" t="s">
        <v>166</v>
      </c>
      <c r="E3" s="53" t="s">
        <v>315</v>
      </c>
      <c r="F3" s="53" t="s">
        <v>316</v>
      </c>
      <c r="G3" s="31" t="s">
        <v>167</v>
      </c>
      <c r="H3" s="30">
        <v>4.5999999999999996</v>
      </c>
      <c r="I3" s="14">
        <f t="shared" ref="I3:I6" si="0">AVERAGE(H3)*0.2</f>
        <v>0.91999999999999993</v>
      </c>
      <c r="J3" s="626">
        <f>AVERAGE(I3:I6)</f>
        <v>0.82000000000000006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s="113" customFormat="1" ht="129.6" x14ac:dyDescent="0.3">
      <c r="A4" s="144" t="s">
        <v>43</v>
      </c>
      <c r="B4" s="31" t="s">
        <v>176</v>
      </c>
      <c r="C4" s="31" t="s">
        <v>177</v>
      </c>
      <c r="D4" s="53" t="s">
        <v>322</v>
      </c>
      <c r="E4" s="53" t="s">
        <v>314</v>
      </c>
      <c r="F4" s="53" t="s">
        <v>323</v>
      </c>
      <c r="G4" s="31" t="s">
        <v>178</v>
      </c>
      <c r="H4" s="30">
        <v>4</v>
      </c>
      <c r="I4" s="14">
        <f>AVERAGE(H4)*0.2</f>
        <v>0.8</v>
      </c>
      <c r="J4" s="627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13" customFormat="1" ht="100.8" x14ac:dyDescent="0.3">
      <c r="A5" s="144" t="s">
        <v>38</v>
      </c>
      <c r="B5" s="31" t="s">
        <v>171</v>
      </c>
      <c r="C5" s="53" t="s">
        <v>318</v>
      </c>
      <c r="D5" s="53" t="s">
        <v>319</v>
      </c>
      <c r="E5" s="53" t="s">
        <v>320</v>
      </c>
      <c r="F5" s="31" t="s">
        <v>172</v>
      </c>
      <c r="G5" s="53" t="s">
        <v>321</v>
      </c>
      <c r="H5" s="30">
        <v>4</v>
      </c>
      <c r="I5" s="14">
        <f>AVERAGE(H5)*0.2</f>
        <v>0.8</v>
      </c>
      <c r="J5" s="627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15.8" thickBot="1" x14ac:dyDescent="0.35">
      <c r="A6" s="145" t="s">
        <v>24</v>
      </c>
      <c r="B6" s="139" t="s">
        <v>317</v>
      </c>
      <c r="C6" s="140" t="s">
        <v>168</v>
      </c>
      <c r="D6" s="139" t="s">
        <v>312</v>
      </c>
      <c r="E6" s="139" t="s">
        <v>313</v>
      </c>
      <c r="F6" s="140" t="s">
        <v>169</v>
      </c>
      <c r="G6" s="140" t="s">
        <v>170</v>
      </c>
      <c r="H6" s="141">
        <v>3.8</v>
      </c>
      <c r="I6" s="142">
        <f t="shared" si="0"/>
        <v>0.76</v>
      </c>
      <c r="J6" s="628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2.75" customHeight="1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2.75" customHeigh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2.75" customHeigh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2.75" customHeigh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2.75" customHeight="1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2.7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2.75" customHeight="1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2.75" customHeigh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2.7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2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2.75" customHeight="1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.75" customHeight="1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2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2.75" customHeight="1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2.75" customHeight="1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.75" customHeight="1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2.7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2.75" customHeight="1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2.75" customHeigh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2.75" customHeight="1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2.75" customHeight="1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2.75" customHeight="1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2.75" customHeight="1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2.75" customHeight="1" x14ac:dyDescent="0.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2.75" customHeight="1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2.75" customHeight="1" x14ac:dyDescent="0.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2.75" customHeigh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2.75" customHeight="1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2.75" customHeight="1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2.75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2.75" customHeigh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2.75" customHeight="1" x14ac:dyDescent="0.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2.75" customHeight="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.75" customHeight="1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2.75" customHeight="1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2.75" customHeight="1" x14ac:dyDescent="0.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2.75" customHeight="1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2.75" customHeight="1" x14ac:dyDescent="0.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2.75" customHeight="1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2.75" customHeight="1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2.75" customHeigh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.75" customHeight="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2.75" customHeight="1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.75" customHeight="1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customHeight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.75" customHeight="1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.75" customHeigh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.75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.75" customHeigh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.75" customHeight="1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.75" customHeigh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.75" customHeight="1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.75" customHeight="1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.75" customHeight="1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.75" customHeigh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.75" customHeight="1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.75" customHeight="1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.75" customHeight="1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.75" customHeigh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.75" customHeight="1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.75" customHeight="1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customHeigh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.75" customHeight="1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.75" customHeight="1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.75" customHeight="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.75" customHeight="1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customHeigh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.75" customHeight="1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.75" customHeigh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.75" customHeight="1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.75" customHeight="1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customHeight="1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.75" customHeight="1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.75" customHeight="1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.75" customHeigh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.75" customHeight="1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.75" customHeight="1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.75" customHeight="1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.75" customHeight="1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.75" customHeight="1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.75" customHeight="1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.75" customHeight="1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.75" customHeight="1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.75" customHeight="1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customHeight="1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.75" customHeight="1" x14ac:dyDescent="0.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customHeight="1" x14ac:dyDescent="0.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customHeight="1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customHeight="1" x14ac:dyDescent="0.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customHeigh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customHeigh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customHeigh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customHeight="1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.75" customHeight="1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.75" customHeight="1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customHeight="1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.75" customHeight="1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.75" customHeight="1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.75" customHeight="1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.75" customHeight="1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.75" customHeight="1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.75" customHeight="1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.75" customHeight="1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.75" customHeight="1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.75" customHeight="1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.75" customHeight="1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.75" customHeight="1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.75" customHeight="1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customHeight="1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.75" customHeight="1" x14ac:dyDescent="0.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.75" customHeight="1" x14ac:dyDescent="0.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.75" customHeight="1" x14ac:dyDescent="0.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.75" customHeight="1" x14ac:dyDescent="0.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.75" customHeight="1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.75" customHeight="1" x14ac:dyDescent="0.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.75" customHeight="1" x14ac:dyDescent="0.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.75" customHeight="1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.75" customHeight="1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.75" customHeight="1" x14ac:dyDescent="0.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.75" customHeight="1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.75" customHeight="1" x14ac:dyDescent="0.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.75" customHeight="1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.75" customHeight="1" x14ac:dyDescent="0.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.75" customHeight="1" x14ac:dyDescent="0.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.75" customHeight="1" x14ac:dyDescent="0.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.75" customHeight="1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.75" customHeight="1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.75" customHeight="1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.75" customHeight="1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.75" customHeight="1" x14ac:dyDescent="0.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.75" customHeight="1" x14ac:dyDescent="0.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.75" customHeight="1" x14ac:dyDescent="0.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.75" customHeight="1" x14ac:dyDescent="0.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.75" customHeight="1" x14ac:dyDescent="0.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.75" customHeight="1" x14ac:dyDescent="0.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customHeight="1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customHeight="1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customHeight="1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customHeight="1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customHeight="1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customHeight="1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customHeight="1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customHeight="1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customHeight="1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customHeight="1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customHeight="1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customHeight="1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customHeight="1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customHeight="1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customHeight="1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customHeight="1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customHeight="1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.75" customHeight="1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.75" customHeight="1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.75" customHeight="1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.75" customHeight="1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.75" customHeight="1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.75" customHeight="1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.75" customHeight="1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.75" customHeight="1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.75" customHeight="1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.75" customHeight="1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.75" customHeight="1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.75" customHeight="1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.75" customHeight="1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customHeight="1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.75" customHeight="1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.75" customHeight="1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customHeight="1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customHeight="1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customHeight="1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.75" customHeight="1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.75" customHeight="1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.75" customHeight="1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.75" customHeight="1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.75" customHeight="1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.75" customHeight="1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.75" customHeigh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.7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.75" customHeight="1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.75" customHeight="1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.75" customHeight="1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.75" customHeight="1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.75" customHeight="1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.75" customHeight="1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.75" customHeight="1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.75" customHeight="1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.75" customHeight="1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.75" customHeight="1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.75" customHeight="1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.75" customHeight="1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.75" customHeight="1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.75" customHeight="1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.75" customHeight="1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.75" customHeight="1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.75" customHeight="1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.75" customHeight="1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.75" customHeight="1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.75" customHeight="1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.75" customHeight="1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.75" customHeight="1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.75" customHeight="1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customHeight="1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.75" customHeight="1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customHeight="1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customHeight="1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customHeight="1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.75" customHeight="1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.75" customHeight="1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.75" customHeight="1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.75" customHeight="1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.75" customHeight="1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.75" customHeight="1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.75" customHeight="1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.75" customHeight="1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.75" customHeight="1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.75" customHeight="1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.75" customHeight="1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customHeight="1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.75" customHeight="1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.75" customHeight="1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.75" customHeight="1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.75" customHeight="1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.75" customHeight="1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.75" customHeight="1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.75" customHeight="1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.75" customHeight="1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.75" customHeight="1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.75" customHeight="1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.75" customHeight="1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.75" customHeight="1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.75" customHeight="1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.75" customHeight="1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.75" customHeight="1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.75" customHeight="1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.75" customHeight="1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.75" customHeight="1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.75" customHeight="1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.75" customHeight="1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.75" customHeight="1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.75" customHeight="1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.75" customHeight="1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.75" customHeight="1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.75" customHeight="1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.75" customHeight="1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.75" customHeight="1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.75" customHeight="1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.75" customHeight="1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.75" customHeight="1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.75" customHeight="1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.75" customHeight="1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.75" customHeight="1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.75" customHeight="1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.75" customHeight="1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.75" customHeight="1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.75" customHeight="1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.75" customHeight="1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.75" customHeight="1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.75" customHeight="1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.75" customHeight="1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.75" customHeight="1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.75" customHeight="1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.75" customHeight="1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.75" customHeight="1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.75" customHeight="1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.75" customHeight="1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.75" customHeight="1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.75" customHeight="1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.75" customHeight="1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.75" customHeight="1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.75" customHeight="1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.75" customHeight="1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.75" customHeight="1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.75" customHeight="1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.75" customHeight="1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.75" customHeight="1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.75" customHeight="1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.75" customHeight="1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.75" customHeight="1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.75" customHeight="1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.75" customHeight="1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.75" customHeight="1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.75" customHeight="1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.75" customHeight="1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.75" customHeight="1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.75" customHeight="1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.75" customHeight="1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.75" customHeight="1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.75" customHeight="1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.75" customHeight="1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.75" customHeight="1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.75" customHeight="1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.75" customHeight="1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.75" customHeight="1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.75" customHeight="1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.75" customHeight="1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.75" customHeight="1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.75" customHeight="1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.75" customHeight="1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.75" customHeight="1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.75" customHeight="1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.75" customHeight="1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.75" customHeight="1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.75" customHeight="1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.75" customHeight="1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.75" customHeight="1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.75" customHeight="1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.75" customHeight="1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.75" customHeight="1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.75" customHeight="1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.75" customHeight="1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.75" customHeight="1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.75" customHeight="1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.75" customHeight="1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.75" customHeight="1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.75" customHeight="1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.75" customHeight="1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.75" customHeight="1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.75" customHeight="1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.75" customHeight="1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.75" customHeight="1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.75" customHeight="1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.75" customHeight="1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.75" customHeight="1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.75" customHeight="1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.75" customHeight="1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.75" customHeight="1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.75" customHeight="1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.75" customHeight="1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.75" customHeight="1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.75" customHeight="1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.75" customHeight="1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.75" customHeight="1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.75" customHeight="1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.75" customHeight="1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.75" customHeight="1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.75" customHeight="1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.75" customHeight="1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.75" customHeight="1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.75" customHeight="1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.75" customHeight="1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.75" customHeight="1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.75" customHeight="1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.75" customHeight="1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.75" customHeight="1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.75" customHeight="1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.75" customHeight="1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.75" customHeight="1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.75" customHeight="1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.75" customHeight="1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.75" customHeight="1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.75" customHeight="1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.75" customHeight="1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.75" customHeight="1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.75" customHeight="1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.75" customHeight="1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.75" customHeight="1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.75" customHeight="1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.75" customHeight="1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.75" customHeight="1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.75" customHeight="1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.75" customHeight="1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.75" customHeight="1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.75" customHeight="1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.75" customHeight="1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.75" customHeight="1" x14ac:dyDescent="0.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.75" customHeight="1" x14ac:dyDescent="0.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.75" customHeight="1" x14ac:dyDescent="0.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.75" customHeight="1" x14ac:dyDescent="0.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.75" customHeight="1" x14ac:dyDescent="0.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.75" customHeight="1" x14ac:dyDescent="0.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.75" customHeight="1" x14ac:dyDescent="0.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.75" customHeight="1" x14ac:dyDescent="0.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.75" customHeight="1" x14ac:dyDescent="0.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.75" customHeight="1" x14ac:dyDescent="0.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.75" customHeight="1" x14ac:dyDescent="0.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.75" customHeight="1" x14ac:dyDescent="0.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.75" customHeight="1" x14ac:dyDescent="0.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.75" customHeight="1" x14ac:dyDescent="0.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.75" customHeight="1" x14ac:dyDescent="0.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.75" customHeight="1" x14ac:dyDescent="0.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.75" customHeight="1" x14ac:dyDescent="0.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.75" customHeight="1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.75" customHeight="1" x14ac:dyDescent="0.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.75" customHeight="1" x14ac:dyDescent="0.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.75" customHeight="1" x14ac:dyDescent="0.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.75" customHeight="1" x14ac:dyDescent="0.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.75" customHeight="1" x14ac:dyDescent="0.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.75" customHeight="1" x14ac:dyDescent="0.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.75" customHeight="1" x14ac:dyDescent="0.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.75" customHeight="1" x14ac:dyDescent="0.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.75" customHeight="1" x14ac:dyDescent="0.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.75" customHeight="1" x14ac:dyDescent="0.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.75" customHeight="1" x14ac:dyDescent="0.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.75" customHeight="1" x14ac:dyDescent="0.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.75" customHeight="1" x14ac:dyDescent="0.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.75" customHeight="1" x14ac:dyDescent="0.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.75" customHeight="1" x14ac:dyDescent="0.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.75" customHeight="1" x14ac:dyDescent="0.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.75" customHeight="1" x14ac:dyDescent="0.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.75" customHeight="1" x14ac:dyDescent="0.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.75" customHeight="1" x14ac:dyDescent="0.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.75" customHeight="1" x14ac:dyDescent="0.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.75" customHeight="1" x14ac:dyDescent="0.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.75" customHeight="1" x14ac:dyDescent="0.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.75" customHeight="1" x14ac:dyDescent="0.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.75" customHeight="1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.75" customHeight="1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.75" customHeight="1" x14ac:dyDescent="0.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.75" customHeight="1" x14ac:dyDescent="0.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.75" customHeight="1" x14ac:dyDescent="0.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.75" customHeight="1" x14ac:dyDescent="0.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.75" customHeight="1" x14ac:dyDescent="0.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.75" customHeight="1" x14ac:dyDescent="0.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.75" customHeight="1" x14ac:dyDescent="0.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.75" customHeight="1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.75" customHeight="1" x14ac:dyDescent="0.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.75" customHeight="1" x14ac:dyDescent="0.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.75" customHeight="1" x14ac:dyDescent="0.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.75" customHeight="1" x14ac:dyDescent="0.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.75" customHeight="1" x14ac:dyDescent="0.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.75" customHeight="1" x14ac:dyDescent="0.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.75" customHeight="1" x14ac:dyDescent="0.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.75" customHeight="1" x14ac:dyDescent="0.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.75" customHeight="1" x14ac:dyDescent="0.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.75" customHeight="1" x14ac:dyDescent="0.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.75" customHeight="1" x14ac:dyDescent="0.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.75" customHeight="1" x14ac:dyDescent="0.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.75" customHeight="1" x14ac:dyDescent="0.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.75" customHeight="1" x14ac:dyDescent="0.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.75" customHeight="1" x14ac:dyDescent="0.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.75" customHeight="1" x14ac:dyDescent="0.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.75" customHeight="1" x14ac:dyDescent="0.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.75" customHeight="1" x14ac:dyDescent="0.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.75" customHeight="1" x14ac:dyDescent="0.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.75" customHeight="1" x14ac:dyDescent="0.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.75" customHeight="1" x14ac:dyDescent="0.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.75" customHeight="1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.75" customHeight="1" x14ac:dyDescent="0.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.75" customHeight="1" x14ac:dyDescent="0.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.75" customHeight="1" x14ac:dyDescent="0.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.75" customHeight="1" x14ac:dyDescent="0.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.75" customHeight="1" x14ac:dyDescent="0.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.75" customHeight="1" x14ac:dyDescent="0.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.75" customHeight="1" x14ac:dyDescent="0.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.75" customHeight="1" x14ac:dyDescent="0.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.75" customHeight="1" x14ac:dyDescent="0.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.75" customHeight="1" x14ac:dyDescent="0.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.75" customHeight="1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.75" customHeight="1" x14ac:dyDescent="0.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.75" customHeight="1" x14ac:dyDescent="0.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.75" customHeight="1" x14ac:dyDescent="0.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.75" customHeight="1" x14ac:dyDescent="0.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.75" customHeight="1" x14ac:dyDescent="0.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.75" customHeight="1" x14ac:dyDescent="0.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.75" customHeight="1" x14ac:dyDescent="0.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.75" customHeight="1" x14ac:dyDescent="0.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.75" customHeight="1" x14ac:dyDescent="0.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.75" customHeight="1" x14ac:dyDescent="0.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.75" customHeight="1" x14ac:dyDescent="0.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.75" customHeight="1" x14ac:dyDescent="0.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.75" customHeight="1" x14ac:dyDescent="0.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.75" customHeight="1" x14ac:dyDescent="0.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.75" customHeight="1" x14ac:dyDescent="0.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.75" customHeight="1" x14ac:dyDescent="0.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.75" customHeight="1" x14ac:dyDescent="0.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.75" customHeight="1" x14ac:dyDescent="0.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.75" customHeight="1" x14ac:dyDescent="0.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.75" customHeight="1" x14ac:dyDescent="0.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.75" customHeight="1" x14ac:dyDescent="0.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.75" customHeight="1" x14ac:dyDescent="0.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.75" customHeight="1" x14ac:dyDescent="0.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.75" customHeight="1" x14ac:dyDescent="0.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.75" customHeight="1" x14ac:dyDescent="0.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.75" customHeight="1" x14ac:dyDescent="0.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.75" customHeight="1" x14ac:dyDescent="0.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.75" customHeight="1" x14ac:dyDescent="0.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.75" customHeight="1" x14ac:dyDescent="0.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.75" customHeight="1" x14ac:dyDescent="0.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.75" customHeight="1" x14ac:dyDescent="0.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.75" customHeight="1" x14ac:dyDescent="0.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.75" customHeight="1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.75" customHeight="1" x14ac:dyDescent="0.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.75" customHeight="1" x14ac:dyDescent="0.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.75" customHeight="1" x14ac:dyDescent="0.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.75" customHeight="1" x14ac:dyDescent="0.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.75" customHeight="1" x14ac:dyDescent="0.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.75" customHeight="1" x14ac:dyDescent="0.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.75" customHeight="1" x14ac:dyDescent="0.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.75" customHeight="1" x14ac:dyDescent="0.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.75" customHeight="1" x14ac:dyDescent="0.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.75" customHeight="1" x14ac:dyDescent="0.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.75" customHeight="1" x14ac:dyDescent="0.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.75" customHeight="1" x14ac:dyDescent="0.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.75" customHeight="1" x14ac:dyDescent="0.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.75" customHeight="1" x14ac:dyDescent="0.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.75" customHeight="1" x14ac:dyDescent="0.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.75" customHeight="1" x14ac:dyDescent="0.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.75" customHeight="1" x14ac:dyDescent="0.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.75" customHeight="1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.75" customHeight="1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.75" customHeight="1" x14ac:dyDescent="0.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.75" customHeight="1" x14ac:dyDescent="0.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.75" customHeight="1" x14ac:dyDescent="0.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.75" customHeight="1" x14ac:dyDescent="0.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.75" customHeight="1" x14ac:dyDescent="0.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.75" customHeight="1" x14ac:dyDescent="0.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.75" customHeight="1" x14ac:dyDescent="0.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.75" customHeight="1" x14ac:dyDescent="0.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.75" customHeight="1" x14ac:dyDescent="0.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.75" customHeight="1" x14ac:dyDescent="0.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.75" customHeight="1" x14ac:dyDescent="0.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.75" customHeight="1" x14ac:dyDescent="0.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.75" customHeight="1" x14ac:dyDescent="0.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.75" customHeight="1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.75" customHeight="1" x14ac:dyDescent="0.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.75" customHeight="1" x14ac:dyDescent="0.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.75" customHeight="1" x14ac:dyDescent="0.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.75" customHeight="1" x14ac:dyDescent="0.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.75" customHeight="1" x14ac:dyDescent="0.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.75" customHeight="1" x14ac:dyDescent="0.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.75" customHeight="1" x14ac:dyDescent="0.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.75" customHeight="1" x14ac:dyDescent="0.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.75" customHeight="1" x14ac:dyDescent="0.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.75" customHeight="1" x14ac:dyDescent="0.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.75" customHeight="1" x14ac:dyDescent="0.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.75" customHeight="1" x14ac:dyDescent="0.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.75" customHeight="1" x14ac:dyDescent="0.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.75" customHeight="1" x14ac:dyDescent="0.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.75" customHeight="1" x14ac:dyDescent="0.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.75" customHeight="1" x14ac:dyDescent="0.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.75" customHeight="1" x14ac:dyDescent="0.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.75" customHeight="1" x14ac:dyDescent="0.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.75" customHeight="1" x14ac:dyDescent="0.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.75" customHeight="1" x14ac:dyDescent="0.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.75" customHeight="1" x14ac:dyDescent="0.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.75" customHeight="1" x14ac:dyDescent="0.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.75" customHeight="1" x14ac:dyDescent="0.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.75" customHeight="1" x14ac:dyDescent="0.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.75" customHeight="1" x14ac:dyDescent="0.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.75" customHeight="1" x14ac:dyDescent="0.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.75" customHeight="1" x14ac:dyDescent="0.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.75" customHeight="1" x14ac:dyDescent="0.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.75" customHeight="1" x14ac:dyDescent="0.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.75" customHeight="1" x14ac:dyDescent="0.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.75" customHeight="1" x14ac:dyDescent="0.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.75" customHeight="1" x14ac:dyDescent="0.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.75" customHeight="1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.75" customHeight="1" x14ac:dyDescent="0.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.75" customHeight="1" x14ac:dyDescent="0.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.75" customHeight="1" x14ac:dyDescent="0.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.75" customHeight="1" x14ac:dyDescent="0.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.75" customHeight="1" x14ac:dyDescent="0.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.75" customHeight="1" x14ac:dyDescent="0.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.75" customHeight="1" x14ac:dyDescent="0.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.75" customHeight="1" x14ac:dyDescent="0.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.75" customHeight="1" x14ac:dyDescent="0.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.75" customHeight="1" x14ac:dyDescent="0.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.75" customHeight="1" x14ac:dyDescent="0.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.75" customHeight="1" x14ac:dyDescent="0.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.75" customHeight="1" x14ac:dyDescent="0.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.75" customHeight="1" x14ac:dyDescent="0.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.75" customHeight="1" x14ac:dyDescent="0.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.75" customHeight="1" x14ac:dyDescent="0.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.75" customHeight="1" x14ac:dyDescent="0.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.75" customHeight="1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.75" customHeight="1" x14ac:dyDescent="0.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.75" customHeight="1" x14ac:dyDescent="0.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.75" customHeight="1" x14ac:dyDescent="0.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.75" customHeight="1" x14ac:dyDescent="0.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.75" customHeight="1" x14ac:dyDescent="0.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.75" customHeight="1" x14ac:dyDescent="0.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.75" customHeight="1" x14ac:dyDescent="0.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.75" customHeight="1" x14ac:dyDescent="0.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.75" customHeight="1" x14ac:dyDescent="0.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.75" customHeight="1" x14ac:dyDescent="0.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.75" customHeight="1" x14ac:dyDescent="0.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.75" customHeight="1" x14ac:dyDescent="0.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.75" customHeight="1" x14ac:dyDescent="0.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.75" customHeight="1" x14ac:dyDescent="0.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.75" customHeight="1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.75" customHeight="1" x14ac:dyDescent="0.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.75" customHeight="1" x14ac:dyDescent="0.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.75" customHeight="1" x14ac:dyDescent="0.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.75" customHeight="1" x14ac:dyDescent="0.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.75" customHeight="1" x14ac:dyDescent="0.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.75" customHeight="1" x14ac:dyDescent="0.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.75" customHeight="1" x14ac:dyDescent="0.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.75" customHeight="1" x14ac:dyDescent="0.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.75" customHeight="1" x14ac:dyDescent="0.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.75" customHeight="1" x14ac:dyDescent="0.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.75" customHeight="1" x14ac:dyDescent="0.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.75" customHeight="1" x14ac:dyDescent="0.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.75" customHeight="1" x14ac:dyDescent="0.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.75" customHeight="1" x14ac:dyDescent="0.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.75" customHeight="1" x14ac:dyDescent="0.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.75" customHeight="1" x14ac:dyDescent="0.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.75" customHeight="1" x14ac:dyDescent="0.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.75" customHeight="1" x14ac:dyDescent="0.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.75" customHeight="1" x14ac:dyDescent="0.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.75" customHeight="1" x14ac:dyDescent="0.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.75" customHeight="1" x14ac:dyDescent="0.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.75" customHeight="1" x14ac:dyDescent="0.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.75" customHeight="1" x14ac:dyDescent="0.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.75" customHeight="1" x14ac:dyDescent="0.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.75" customHeight="1" x14ac:dyDescent="0.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.75" customHeight="1" x14ac:dyDescent="0.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.75" customHeight="1" x14ac:dyDescent="0.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.75" customHeight="1" x14ac:dyDescent="0.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.75" customHeight="1" x14ac:dyDescent="0.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.75" customHeight="1" x14ac:dyDescent="0.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.75" customHeight="1" x14ac:dyDescent="0.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.75" customHeight="1" x14ac:dyDescent="0.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.75" customHeight="1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.75" customHeight="1" x14ac:dyDescent="0.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.75" customHeight="1" x14ac:dyDescent="0.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.75" customHeight="1" x14ac:dyDescent="0.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.75" customHeight="1" x14ac:dyDescent="0.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.75" customHeight="1" x14ac:dyDescent="0.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.75" customHeight="1" x14ac:dyDescent="0.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.75" customHeight="1" x14ac:dyDescent="0.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.75" customHeight="1" x14ac:dyDescent="0.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.75" customHeight="1" x14ac:dyDescent="0.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.75" customHeight="1" x14ac:dyDescent="0.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.75" customHeight="1" x14ac:dyDescent="0.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.75" customHeight="1" x14ac:dyDescent="0.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.75" customHeight="1" x14ac:dyDescent="0.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.75" customHeight="1" x14ac:dyDescent="0.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.75" customHeight="1" x14ac:dyDescent="0.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.75" customHeight="1" x14ac:dyDescent="0.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.75" customHeight="1" x14ac:dyDescent="0.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.75" customHeight="1" x14ac:dyDescent="0.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.75" customHeight="1" x14ac:dyDescent="0.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.75" customHeight="1" x14ac:dyDescent="0.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.75" customHeight="1" x14ac:dyDescent="0.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.75" customHeight="1" x14ac:dyDescent="0.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.75" customHeight="1" x14ac:dyDescent="0.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.75" customHeight="1" x14ac:dyDescent="0.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.75" customHeight="1" x14ac:dyDescent="0.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.75" customHeight="1" x14ac:dyDescent="0.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.75" customHeight="1" x14ac:dyDescent="0.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.75" customHeight="1" x14ac:dyDescent="0.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.75" customHeight="1" x14ac:dyDescent="0.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.75" customHeight="1" x14ac:dyDescent="0.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.75" customHeight="1" x14ac:dyDescent="0.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.75" customHeight="1" x14ac:dyDescent="0.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.75" customHeight="1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.75" customHeight="1" x14ac:dyDescent="0.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.75" customHeight="1" x14ac:dyDescent="0.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.75" customHeight="1" x14ac:dyDescent="0.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.75" customHeight="1" x14ac:dyDescent="0.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.75" customHeight="1" x14ac:dyDescent="0.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.75" customHeight="1" x14ac:dyDescent="0.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.75" customHeight="1" x14ac:dyDescent="0.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.75" customHeight="1" x14ac:dyDescent="0.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.75" customHeight="1" x14ac:dyDescent="0.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.75" customHeight="1" x14ac:dyDescent="0.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.75" customHeight="1" x14ac:dyDescent="0.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.75" customHeight="1" x14ac:dyDescent="0.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.75" customHeight="1" x14ac:dyDescent="0.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.75" customHeight="1" x14ac:dyDescent="0.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.75" customHeight="1" x14ac:dyDescent="0.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.75" customHeight="1" x14ac:dyDescent="0.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.75" customHeight="1" x14ac:dyDescent="0.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.75" customHeight="1" x14ac:dyDescent="0.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.75" customHeight="1" x14ac:dyDescent="0.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.75" customHeight="1" x14ac:dyDescent="0.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.75" customHeight="1" x14ac:dyDescent="0.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.75" customHeight="1" x14ac:dyDescent="0.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.75" customHeight="1" x14ac:dyDescent="0.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.75" customHeight="1" x14ac:dyDescent="0.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.75" customHeight="1" x14ac:dyDescent="0.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.75" customHeight="1" x14ac:dyDescent="0.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.75" customHeight="1" x14ac:dyDescent="0.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.75" customHeight="1" x14ac:dyDescent="0.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.75" customHeight="1" x14ac:dyDescent="0.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.75" customHeight="1" x14ac:dyDescent="0.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.75" customHeight="1" x14ac:dyDescent="0.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.75" customHeight="1" x14ac:dyDescent="0.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.75" customHeight="1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.75" customHeight="1" x14ac:dyDescent="0.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.75" customHeight="1" x14ac:dyDescent="0.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.75" customHeight="1" x14ac:dyDescent="0.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.75" customHeight="1" x14ac:dyDescent="0.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.75" customHeight="1" x14ac:dyDescent="0.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.75" customHeight="1" x14ac:dyDescent="0.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.75" customHeight="1" x14ac:dyDescent="0.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.75" customHeight="1" x14ac:dyDescent="0.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.75" customHeight="1" x14ac:dyDescent="0.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.75" customHeight="1" x14ac:dyDescent="0.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.75" customHeight="1" x14ac:dyDescent="0.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.75" customHeight="1" x14ac:dyDescent="0.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.75" customHeight="1" x14ac:dyDescent="0.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.75" customHeight="1" x14ac:dyDescent="0.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.75" customHeight="1" x14ac:dyDescent="0.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.75" customHeight="1" x14ac:dyDescent="0.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.75" customHeight="1" x14ac:dyDescent="0.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.75" customHeight="1" x14ac:dyDescent="0.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.75" customHeight="1" x14ac:dyDescent="0.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.75" customHeight="1" x14ac:dyDescent="0.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.75" customHeight="1" x14ac:dyDescent="0.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.75" customHeight="1" x14ac:dyDescent="0.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.75" customHeight="1" x14ac:dyDescent="0.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.75" customHeight="1" x14ac:dyDescent="0.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.75" customHeight="1" x14ac:dyDescent="0.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.75" customHeight="1" x14ac:dyDescent="0.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.75" customHeight="1" x14ac:dyDescent="0.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.75" customHeight="1" x14ac:dyDescent="0.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.75" customHeight="1" x14ac:dyDescent="0.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.75" customHeight="1" x14ac:dyDescent="0.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.75" customHeight="1" x14ac:dyDescent="0.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.75" customHeight="1" x14ac:dyDescent="0.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.75" customHeight="1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.75" customHeight="1" x14ac:dyDescent="0.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.75" customHeight="1" x14ac:dyDescent="0.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.75" customHeight="1" x14ac:dyDescent="0.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.75" customHeight="1" x14ac:dyDescent="0.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.75" customHeight="1" x14ac:dyDescent="0.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.75" customHeight="1" x14ac:dyDescent="0.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.75" customHeight="1" x14ac:dyDescent="0.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.75" customHeight="1" x14ac:dyDescent="0.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.75" customHeight="1" x14ac:dyDescent="0.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.75" customHeight="1" x14ac:dyDescent="0.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.75" customHeight="1" x14ac:dyDescent="0.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.75" customHeight="1" x14ac:dyDescent="0.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.75" customHeight="1" x14ac:dyDescent="0.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.75" customHeight="1" x14ac:dyDescent="0.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.75" customHeight="1" x14ac:dyDescent="0.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.75" customHeight="1" x14ac:dyDescent="0.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.75" customHeight="1" x14ac:dyDescent="0.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.75" customHeight="1" x14ac:dyDescent="0.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.75" customHeight="1" x14ac:dyDescent="0.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.75" customHeight="1" x14ac:dyDescent="0.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.75" customHeight="1" x14ac:dyDescent="0.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.75" customHeight="1" x14ac:dyDescent="0.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.75" customHeight="1" x14ac:dyDescent="0.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.75" customHeight="1" x14ac:dyDescent="0.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.75" customHeight="1" x14ac:dyDescent="0.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.75" customHeight="1" x14ac:dyDescent="0.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.75" customHeight="1" x14ac:dyDescent="0.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.75" customHeight="1" x14ac:dyDescent="0.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.75" customHeight="1" x14ac:dyDescent="0.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.75" customHeight="1" x14ac:dyDescent="0.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.75" customHeight="1" x14ac:dyDescent="0.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.75" customHeight="1" x14ac:dyDescent="0.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.75" customHeight="1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.75" customHeight="1" x14ac:dyDescent="0.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.75" customHeight="1" x14ac:dyDescent="0.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.75" customHeight="1" x14ac:dyDescent="0.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.75" customHeight="1" x14ac:dyDescent="0.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.75" customHeight="1" x14ac:dyDescent="0.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.75" customHeight="1" x14ac:dyDescent="0.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.75" customHeight="1" x14ac:dyDescent="0.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.75" customHeight="1" x14ac:dyDescent="0.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.75" customHeight="1" x14ac:dyDescent="0.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.75" customHeight="1" x14ac:dyDescent="0.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.75" customHeight="1" x14ac:dyDescent="0.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.75" customHeight="1" x14ac:dyDescent="0.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.75" customHeight="1" x14ac:dyDescent="0.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.75" customHeight="1" x14ac:dyDescent="0.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.75" customHeight="1" x14ac:dyDescent="0.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.75" customHeight="1" x14ac:dyDescent="0.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.75" customHeight="1" x14ac:dyDescent="0.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.75" customHeight="1" x14ac:dyDescent="0.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.75" customHeight="1" x14ac:dyDescent="0.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.75" customHeight="1" x14ac:dyDescent="0.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.75" customHeight="1" x14ac:dyDescent="0.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.75" customHeight="1" x14ac:dyDescent="0.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.75" customHeight="1" x14ac:dyDescent="0.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.75" customHeight="1" x14ac:dyDescent="0.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.75" customHeight="1" x14ac:dyDescent="0.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.75" customHeight="1" x14ac:dyDescent="0.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.75" customHeight="1" x14ac:dyDescent="0.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.75" customHeight="1" x14ac:dyDescent="0.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.75" customHeight="1" x14ac:dyDescent="0.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.75" customHeight="1" x14ac:dyDescent="0.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.75" customHeight="1" x14ac:dyDescent="0.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.75" customHeight="1" x14ac:dyDescent="0.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.75" customHeight="1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.75" customHeight="1" x14ac:dyDescent="0.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.75" customHeight="1" x14ac:dyDescent="0.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.75" customHeight="1" x14ac:dyDescent="0.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.75" customHeight="1" x14ac:dyDescent="0.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.75" customHeight="1" x14ac:dyDescent="0.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.75" customHeight="1" x14ac:dyDescent="0.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.75" customHeight="1" x14ac:dyDescent="0.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.75" customHeight="1" x14ac:dyDescent="0.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.75" customHeight="1" x14ac:dyDescent="0.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.75" customHeight="1" x14ac:dyDescent="0.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.75" customHeight="1" x14ac:dyDescent="0.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.75" customHeight="1" x14ac:dyDescent="0.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.75" customHeight="1" x14ac:dyDescent="0.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.75" customHeight="1" x14ac:dyDescent="0.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.75" customHeight="1" x14ac:dyDescent="0.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.75" customHeight="1" x14ac:dyDescent="0.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.75" customHeight="1" x14ac:dyDescent="0.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.75" customHeight="1" x14ac:dyDescent="0.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.75" customHeight="1" x14ac:dyDescent="0.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.75" customHeight="1" x14ac:dyDescent="0.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.75" customHeight="1" x14ac:dyDescent="0.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.75" customHeight="1" x14ac:dyDescent="0.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.75" customHeight="1" x14ac:dyDescent="0.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.75" customHeight="1" x14ac:dyDescent="0.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.75" customHeight="1" x14ac:dyDescent="0.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.75" customHeight="1" x14ac:dyDescent="0.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.75" customHeight="1" x14ac:dyDescent="0.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.75" customHeight="1" x14ac:dyDescent="0.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.75" customHeight="1" x14ac:dyDescent="0.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.75" customHeight="1" x14ac:dyDescent="0.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.75" customHeight="1" x14ac:dyDescent="0.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.75" customHeight="1" x14ac:dyDescent="0.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.75" customHeight="1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.75" customHeight="1" x14ac:dyDescent="0.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.75" customHeight="1" x14ac:dyDescent="0.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.75" customHeight="1" x14ac:dyDescent="0.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.75" customHeight="1" x14ac:dyDescent="0.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.75" customHeight="1" x14ac:dyDescent="0.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.75" customHeight="1" x14ac:dyDescent="0.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.75" customHeight="1" x14ac:dyDescent="0.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.75" customHeight="1" x14ac:dyDescent="0.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.75" customHeight="1" x14ac:dyDescent="0.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.75" customHeight="1" x14ac:dyDescent="0.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.75" customHeight="1" x14ac:dyDescent="0.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.75" customHeight="1" x14ac:dyDescent="0.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.75" customHeight="1" x14ac:dyDescent="0.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.75" customHeight="1" x14ac:dyDescent="0.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.75" customHeight="1" x14ac:dyDescent="0.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.75" customHeight="1" x14ac:dyDescent="0.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.75" customHeight="1" x14ac:dyDescent="0.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.75" customHeight="1" x14ac:dyDescent="0.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.75" customHeight="1" x14ac:dyDescent="0.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.75" customHeight="1" x14ac:dyDescent="0.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.75" customHeight="1" x14ac:dyDescent="0.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.75" customHeight="1" x14ac:dyDescent="0.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.75" customHeight="1" x14ac:dyDescent="0.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.75" customHeight="1" x14ac:dyDescent="0.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.75" customHeight="1" x14ac:dyDescent="0.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.75" customHeight="1" x14ac:dyDescent="0.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.75" customHeight="1" x14ac:dyDescent="0.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.75" customHeight="1" x14ac:dyDescent="0.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.75" customHeight="1" x14ac:dyDescent="0.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.75" customHeight="1" x14ac:dyDescent="0.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.75" customHeight="1" x14ac:dyDescent="0.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.75" customHeight="1" x14ac:dyDescent="0.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.75" customHeight="1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.75" customHeight="1" x14ac:dyDescent="0.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.75" customHeight="1" x14ac:dyDescent="0.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.75" customHeight="1" x14ac:dyDescent="0.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.75" customHeight="1" x14ac:dyDescent="0.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.75" customHeight="1" x14ac:dyDescent="0.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.75" customHeight="1" x14ac:dyDescent="0.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.75" customHeight="1" x14ac:dyDescent="0.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.75" customHeight="1" x14ac:dyDescent="0.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.75" customHeight="1" x14ac:dyDescent="0.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.75" customHeight="1" x14ac:dyDescent="0.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.75" customHeight="1" x14ac:dyDescent="0.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.75" customHeight="1" x14ac:dyDescent="0.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.75" customHeight="1" x14ac:dyDescent="0.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.75" customHeight="1" x14ac:dyDescent="0.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.75" customHeight="1" x14ac:dyDescent="0.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.75" customHeight="1" x14ac:dyDescent="0.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.75" customHeight="1" x14ac:dyDescent="0.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.75" customHeight="1" x14ac:dyDescent="0.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.75" customHeight="1" x14ac:dyDescent="0.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.75" customHeight="1" x14ac:dyDescent="0.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.75" customHeight="1" x14ac:dyDescent="0.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.75" customHeight="1" x14ac:dyDescent="0.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.75" customHeight="1" x14ac:dyDescent="0.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.75" customHeight="1" x14ac:dyDescent="0.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.75" customHeight="1" x14ac:dyDescent="0.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.75" customHeight="1" x14ac:dyDescent="0.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.75" customHeight="1" x14ac:dyDescent="0.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.75" customHeight="1" x14ac:dyDescent="0.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.75" customHeight="1" x14ac:dyDescent="0.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.75" customHeight="1" x14ac:dyDescent="0.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.75" customHeight="1" x14ac:dyDescent="0.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.75" customHeight="1" x14ac:dyDescent="0.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.75" customHeight="1" x14ac:dyDescent="0.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.75" customHeight="1" x14ac:dyDescent="0.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.75" customHeight="1" x14ac:dyDescent="0.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.75" customHeight="1" x14ac:dyDescent="0.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.75" customHeight="1" x14ac:dyDescent="0.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.75" customHeight="1" x14ac:dyDescent="0.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.75" customHeight="1" x14ac:dyDescent="0.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.75" customHeight="1" x14ac:dyDescent="0.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.75" customHeight="1" x14ac:dyDescent="0.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.75" customHeight="1" x14ac:dyDescent="0.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.75" customHeight="1" x14ac:dyDescent="0.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.75" customHeight="1" x14ac:dyDescent="0.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.75" customHeight="1" x14ac:dyDescent="0.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.75" customHeight="1" x14ac:dyDescent="0.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.75" customHeight="1" x14ac:dyDescent="0.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.75" customHeight="1" x14ac:dyDescent="0.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.75" customHeight="1" x14ac:dyDescent="0.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.75" customHeight="1" x14ac:dyDescent="0.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.75" customHeight="1" x14ac:dyDescent="0.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.75" customHeight="1" x14ac:dyDescent="0.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.75" customHeight="1" x14ac:dyDescent="0.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.75" customHeight="1" x14ac:dyDescent="0.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.75" customHeight="1" x14ac:dyDescent="0.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.75" customHeight="1" x14ac:dyDescent="0.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.75" customHeight="1" x14ac:dyDescent="0.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.75" customHeight="1" x14ac:dyDescent="0.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.75" customHeight="1" x14ac:dyDescent="0.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.75" customHeight="1" x14ac:dyDescent="0.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.75" customHeight="1" x14ac:dyDescent="0.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.75" customHeight="1" x14ac:dyDescent="0.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.75" customHeight="1" x14ac:dyDescent="0.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.75" customHeight="1" x14ac:dyDescent="0.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.75" customHeight="1" x14ac:dyDescent="0.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.75" customHeight="1" x14ac:dyDescent="0.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.75" customHeight="1" x14ac:dyDescent="0.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.75" customHeight="1" x14ac:dyDescent="0.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.75" customHeight="1" x14ac:dyDescent="0.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.75" customHeight="1" x14ac:dyDescent="0.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.75" customHeight="1" x14ac:dyDescent="0.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.75" customHeight="1" x14ac:dyDescent="0.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.75" customHeight="1" x14ac:dyDescent="0.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.75" customHeight="1" x14ac:dyDescent="0.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.75" customHeight="1" x14ac:dyDescent="0.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.75" customHeight="1" x14ac:dyDescent="0.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.75" customHeight="1" x14ac:dyDescent="0.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.75" customHeight="1" x14ac:dyDescent="0.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.75" customHeight="1" x14ac:dyDescent="0.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.75" customHeight="1" x14ac:dyDescent="0.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.75" customHeight="1" x14ac:dyDescent="0.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.75" customHeight="1" x14ac:dyDescent="0.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.75" customHeight="1" x14ac:dyDescent="0.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.75" customHeight="1" x14ac:dyDescent="0.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.75" customHeight="1" x14ac:dyDescent="0.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.75" customHeight="1" x14ac:dyDescent="0.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.75" customHeight="1" x14ac:dyDescent="0.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.75" customHeight="1" x14ac:dyDescent="0.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.75" customHeight="1" x14ac:dyDescent="0.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.75" customHeight="1" x14ac:dyDescent="0.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.75" customHeight="1" x14ac:dyDescent="0.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.75" customHeight="1" x14ac:dyDescent="0.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.75" customHeight="1" x14ac:dyDescent="0.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.75" customHeight="1" x14ac:dyDescent="0.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.75" customHeight="1" x14ac:dyDescent="0.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.75" customHeight="1" x14ac:dyDescent="0.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.75" customHeight="1" x14ac:dyDescent="0.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.75" customHeight="1" x14ac:dyDescent="0.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.75" customHeight="1" x14ac:dyDescent="0.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.75" customHeight="1" x14ac:dyDescent="0.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.75" customHeight="1" x14ac:dyDescent="0.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.75" customHeight="1" x14ac:dyDescent="0.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.75" customHeight="1" x14ac:dyDescent="0.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.75" customHeight="1" x14ac:dyDescent="0.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.75" customHeight="1" x14ac:dyDescent="0.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.75" customHeight="1" x14ac:dyDescent="0.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.75" customHeight="1" x14ac:dyDescent="0.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.75" customHeight="1" x14ac:dyDescent="0.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.75" customHeight="1" x14ac:dyDescent="0.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.75" customHeight="1" x14ac:dyDescent="0.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.75" customHeight="1" x14ac:dyDescent="0.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.75" customHeight="1" x14ac:dyDescent="0.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.75" customHeight="1" x14ac:dyDescent="0.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.75" customHeight="1" x14ac:dyDescent="0.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.75" customHeight="1" x14ac:dyDescent="0.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.75" customHeight="1" x14ac:dyDescent="0.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.75" customHeight="1" x14ac:dyDescent="0.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.75" customHeight="1" x14ac:dyDescent="0.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.75" customHeight="1" x14ac:dyDescent="0.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2.75" customHeight="1" x14ac:dyDescent="0.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2.75" customHeight="1" x14ac:dyDescent="0.3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2.75" customHeight="1" x14ac:dyDescent="0.3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2.75" customHeight="1" x14ac:dyDescent="0.3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2.75" customHeight="1" x14ac:dyDescent="0.3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2.75" customHeight="1" x14ac:dyDescent="0.3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2.75" customHeight="1" x14ac:dyDescent="0.3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2.75" customHeight="1" x14ac:dyDescent="0.3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2.75" customHeight="1" x14ac:dyDescent="0.3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2.75" customHeight="1" x14ac:dyDescent="0.3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2.75" customHeight="1" x14ac:dyDescent="0.3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2.75" customHeight="1" x14ac:dyDescent="0.3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2.75" customHeight="1" x14ac:dyDescent="0.3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2.75" customHeight="1" x14ac:dyDescent="0.3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2.75" customHeight="1" x14ac:dyDescent="0.3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2.75" customHeight="1" x14ac:dyDescent="0.3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2.75" customHeight="1" x14ac:dyDescent="0.3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2.75" customHeight="1" x14ac:dyDescent="0.3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2.75" customHeight="1" x14ac:dyDescent="0.3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2.75" customHeight="1" x14ac:dyDescent="0.3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2.75" customHeight="1" x14ac:dyDescent="0.3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2.75" customHeight="1" x14ac:dyDescent="0.3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2.75" customHeight="1" x14ac:dyDescent="0.3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2.75" customHeight="1" x14ac:dyDescent="0.3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2.75" customHeight="1" x14ac:dyDescent="0.3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2.75" customHeight="1" x14ac:dyDescent="0.3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2.75" customHeight="1" x14ac:dyDescent="0.3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2.75" customHeight="1" x14ac:dyDescent="0.3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3">
    <mergeCell ref="H1:J1"/>
    <mergeCell ref="J3:J6"/>
    <mergeCell ref="A1:G1"/>
  </mergeCells>
  <hyperlinks>
    <hyperlink ref="A1:G1" r:id="rId1" location="'TECNOLOGIA DIAGRAM'!A1" display="TECNOLOGÍA"/>
    <hyperlink ref="L1" location="INDICE!A1" display="INDIC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opLeftCell="A19" zoomScale="80" zoomScaleNormal="80" workbookViewId="0">
      <selection activeCell="A49" sqref="A49:A52"/>
    </sheetView>
  </sheetViews>
  <sheetFormatPr baseColWidth="10" defaultRowHeight="14.4" x14ac:dyDescent="0.3"/>
  <cols>
    <col min="1" max="1" width="37.44140625" customWidth="1"/>
    <col min="2" max="2" width="23.33203125" customWidth="1"/>
    <col min="3" max="3" width="59" customWidth="1"/>
    <col min="4" max="4" width="43.5546875" customWidth="1"/>
    <col min="5" max="5" width="54" customWidth="1"/>
  </cols>
  <sheetData>
    <row r="1" spans="1:11" ht="18" x14ac:dyDescent="0.3">
      <c r="B1" s="441" t="s">
        <v>414</v>
      </c>
      <c r="C1" s="441"/>
    </row>
    <row r="2" spans="1:11" ht="18" customHeight="1" x14ac:dyDescent="0.3">
      <c r="B2" s="442" t="s">
        <v>15</v>
      </c>
      <c r="C2" s="442"/>
      <c r="D2" s="89"/>
      <c r="E2" s="89"/>
      <c r="F2" s="89"/>
      <c r="G2" s="89"/>
      <c r="H2" s="89"/>
      <c r="I2" s="89"/>
      <c r="J2" s="89"/>
      <c r="K2" s="89"/>
    </row>
    <row r="3" spans="1:11" ht="16.2" thickBot="1" x14ac:dyDescent="0.35">
      <c r="B3" s="443" t="s">
        <v>476</v>
      </c>
      <c r="C3" s="443"/>
      <c r="D3" s="90"/>
      <c r="E3" s="90"/>
      <c r="F3" s="90"/>
      <c r="G3" s="90"/>
      <c r="H3" s="90"/>
      <c r="I3" s="90"/>
      <c r="J3" s="90"/>
      <c r="K3" s="90"/>
    </row>
    <row r="4" spans="1:11" ht="21.6" thickBot="1" x14ac:dyDescent="0.45">
      <c r="A4" s="218" t="s">
        <v>354</v>
      </c>
      <c r="B4" s="92" t="s">
        <v>369</v>
      </c>
      <c r="C4" s="92" t="s">
        <v>370</v>
      </c>
      <c r="D4" s="91" t="s">
        <v>371</v>
      </c>
    </row>
    <row r="5" spans="1:11" ht="18.75" customHeight="1" x14ac:dyDescent="0.3">
      <c r="A5" s="444" t="s">
        <v>399</v>
      </c>
      <c r="B5" s="191" t="s">
        <v>373</v>
      </c>
      <c r="C5" s="94" t="s">
        <v>13</v>
      </c>
    </row>
    <row r="6" spans="1:11" s="88" customFormat="1" ht="18" x14ac:dyDescent="0.35">
      <c r="A6" s="445"/>
      <c r="B6" s="447" t="s">
        <v>376</v>
      </c>
      <c r="C6" s="95" t="s">
        <v>44</v>
      </c>
      <c r="D6" s="91" t="s">
        <v>372</v>
      </c>
    </row>
    <row r="7" spans="1:11" s="88" customFormat="1" x14ac:dyDescent="0.3">
      <c r="A7" s="445"/>
      <c r="B7" s="447"/>
      <c r="C7" s="95" t="s">
        <v>49</v>
      </c>
    </row>
    <row r="8" spans="1:11" s="88" customFormat="1" ht="18.75" customHeight="1" x14ac:dyDescent="0.3">
      <c r="A8" s="445"/>
      <c r="B8" s="192" t="s">
        <v>375</v>
      </c>
      <c r="C8" s="95" t="s">
        <v>39</v>
      </c>
      <c r="D8" s="448" t="s">
        <v>466</v>
      </c>
      <c r="E8" s="449"/>
    </row>
    <row r="9" spans="1:11" ht="15" thickBot="1" x14ac:dyDescent="0.35">
      <c r="A9" s="446"/>
      <c r="B9" s="193" t="s">
        <v>374</v>
      </c>
      <c r="C9" s="116" t="s">
        <v>25</v>
      </c>
    </row>
    <row r="10" spans="1:11" ht="15.9" customHeight="1" x14ac:dyDescent="0.3">
      <c r="A10" s="476" t="s">
        <v>400</v>
      </c>
      <c r="B10" s="194" t="s">
        <v>373</v>
      </c>
      <c r="C10" s="117" t="s">
        <v>222</v>
      </c>
      <c r="D10" s="450" t="s">
        <v>468</v>
      </c>
      <c r="E10" s="451"/>
    </row>
    <row r="11" spans="1:11" s="113" customFormat="1" ht="15.9" customHeight="1" x14ac:dyDescent="0.3">
      <c r="A11" s="477"/>
      <c r="B11" s="479" t="s">
        <v>376</v>
      </c>
      <c r="C11" s="96" t="s">
        <v>73</v>
      </c>
    </row>
    <row r="12" spans="1:11" s="113" customFormat="1" ht="15.9" customHeight="1" x14ac:dyDescent="0.3">
      <c r="A12" s="477"/>
      <c r="B12" s="480"/>
      <c r="C12" s="96" t="s">
        <v>78</v>
      </c>
      <c r="D12" s="450" t="s">
        <v>469</v>
      </c>
      <c r="E12" s="451"/>
    </row>
    <row r="13" spans="1:11" s="113" customFormat="1" ht="15.9" customHeight="1" x14ac:dyDescent="0.3">
      <c r="A13" s="477"/>
      <c r="B13" s="480"/>
      <c r="C13" s="96" t="s">
        <v>82</v>
      </c>
    </row>
    <row r="14" spans="1:11" s="113" customFormat="1" ht="15.9" customHeight="1" x14ac:dyDescent="0.3">
      <c r="A14" s="477"/>
      <c r="B14" s="480"/>
      <c r="C14" s="96" t="s">
        <v>86</v>
      </c>
      <c r="D14" s="439" t="s">
        <v>393</v>
      </c>
      <c r="E14" s="440"/>
    </row>
    <row r="15" spans="1:11" s="260" customFormat="1" ht="15.9" customHeight="1" x14ac:dyDescent="0.3">
      <c r="A15" s="477"/>
      <c r="B15" s="481"/>
      <c r="C15" s="96" t="s">
        <v>417</v>
      </c>
      <c r="D15" s="262"/>
      <c r="E15" s="259"/>
    </row>
    <row r="16" spans="1:11" s="113" customFormat="1" ht="15.9" customHeight="1" x14ac:dyDescent="0.3">
      <c r="A16" s="477"/>
      <c r="B16" s="258" t="s">
        <v>375</v>
      </c>
      <c r="C16" s="96" t="s">
        <v>65</v>
      </c>
    </row>
    <row r="17" spans="1:5" ht="15" customHeight="1" x14ac:dyDescent="0.3">
      <c r="A17" s="477"/>
      <c r="B17" s="464" t="s">
        <v>374</v>
      </c>
      <c r="C17" s="96" t="s">
        <v>340</v>
      </c>
      <c r="D17" s="40" t="s">
        <v>377</v>
      </c>
      <c r="E17" s="40" t="s">
        <v>378</v>
      </c>
    </row>
    <row r="18" spans="1:5" ht="15" customHeight="1" thickBot="1" x14ac:dyDescent="0.35">
      <c r="A18" s="478"/>
      <c r="B18" s="465"/>
      <c r="C18" s="115" t="s">
        <v>64</v>
      </c>
      <c r="D18" s="62" t="s">
        <v>379</v>
      </c>
      <c r="E18" s="62" t="s">
        <v>382</v>
      </c>
    </row>
    <row r="19" spans="1:5" ht="15" customHeight="1" x14ac:dyDescent="0.3">
      <c r="A19" s="458" t="s">
        <v>401</v>
      </c>
      <c r="B19" s="468" t="s">
        <v>373</v>
      </c>
      <c r="C19" s="97" t="s">
        <v>109</v>
      </c>
      <c r="D19" s="62" t="s">
        <v>380</v>
      </c>
      <c r="E19" s="62" t="s">
        <v>386</v>
      </c>
    </row>
    <row r="20" spans="1:5" s="186" customFormat="1" ht="15" customHeight="1" x14ac:dyDescent="0.3">
      <c r="A20" s="459"/>
      <c r="B20" s="466"/>
      <c r="C20" s="190" t="s">
        <v>91</v>
      </c>
      <c r="D20" s="62" t="s">
        <v>381</v>
      </c>
      <c r="E20" s="62" t="s">
        <v>387</v>
      </c>
    </row>
    <row r="21" spans="1:5" s="186" customFormat="1" ht="15" customHeight="1" thickBot="1" x14ac:dyDescent="0.35">
      <c r="A21" s="459"/>
      <c r="B21" s="467"/>
      <c r="C21" s="219" t="s">
        <v>292</v>
      </c>
      <c r="D21" s="62" t="s">
        <v>384</v>
      </c>
      <c r="E21" s="62" t="s">
        <v>388</v>
      </c>
    </row>
    <row r="22" spans="1:5" s="186" customFormat="1" ht="15" customHeight="1" x14ac:dyDescent="0.3">
      <c r="A22" s="459"/>
      <c r="B22" s="466" t="s">
        <v>376</v>
      </c>
      <c r="C22" s="190" t="s">
        <v>122</v>
      </c>
      <c r="D22" s="62" t="s">
        <v>415</v>
      </c>
      <c r="E22" s="62" t="s">
        <v>389</v>
      </c>
    </row>
    <row r="23" spans="1:5" ht="15" customHeight="1" thickBot="1" x14ac:dyDescent="0.35">
      <c r="A23" s="459"/>
      <c r="B23" s="467"/>
      <c r="C23" s="219" t="s">
        <v>105</v>
      </c>
      <c r="D23" s="62" t="s">
        <v>416</v>
      </c>
      <c r="E23" s="62" t="s">
        <v>391</v>
      </c>
    </row>
    <row r="24" spans="1:5" s="186" customFormat="1" ht="15" customHeight="1" x14ac:dyDescent="0.3">
      <c r="A24" s="459"/>
      <c r="B24" s="468" t="s">
        <v>375</v>
      </c>
      <c r="C24" s="220" t="s">
        <v>293</v>
      </c>
      <c r="D24" s="62"/>
      <c r="E24" s="62" t="s">
        <v>392</v>
      </c>
    </row>
    <row r="25" spans="1:5" ht="15" customHeight="1" x14ac:dyDescent="0.3">
      <c r="A25" s="459"/>
      <c r="B25" s="466"/>
      <c r="C25" s="98" t="s">
        <v>396</v>
      </c>
      <c r="E25" s="62" t="s">
        <v>390</v>
      </c>
    </row>
    <row r="26" spans="1:5" s="186" customFormat="1" ht="15" customHeight="1" thickBot="1" x14ac:dyDescent="0.35">
      <c r="A26" s="459"/>
      <c r="B26" s="467"/>
      <c r="C26" s="221" t="s">
        <v>120</v>
      </c>
      <c r="D26"/>
      <c r="E26" s="62" t="s">
        <v>383</v>
      </c>
    </row>
    <row r="27" spans="1:5" s="186" customFormat="1" ht="15" customHeight="1" x14ac:dyDescent="0.3">
      <c r="A27" s="459"/>
      <c r="B27" s="468" t="s">
        <v>374</v>
      </c>
      <c r="C27" s="220" t="s">
        <v>237</v>
      </c>
      <c r="D27"/>
      <c r="E27" s="62" t="s">
        <v>385</v>
      </c>
    </row>
    <row r="28" spans="1:5" ht="15" customHeight="1" thickBot="1" x14ac:dyDescent="0.35">
      <c r="A28" s="460"/>
      <c r="B28" s="467"/>
      <c r="C28" s="221" t="s">
        <v>236</v>
      </c>
      <c r="E28" s="62" t="s">
        <v>408</v>
      </c>
    </row>
    <row r="29" spans="1:5" ht="15" customHeight="1" x14ac:dyDescent="0.3">
      <c r="A29" s="461" t="s">
        <v>402</v>
      </c>
      <c r="B29" s="195" t="s">
        <v>373</v>
      </c>
      <c r="C29" s="99" t="s">
        <v>121</v>
      </c>
      <c r="E29" s="62" t="s">
        <v>413</v>
      </c>
    </row>
    <row r="30" spans="1:5" ht="15" customHeight="1" x14ac:dyDescent="0.3">
      <c r="A30" s="462"/>
      <c r="B30" s="196" t="s">
        <v>376</v>
      </c>
      <c r="C30" s="100" t="s">
        <v>138</v>
      </c>
    </row>
    <row r="31" spans="1:5" ht="15" customHeight="1" x14ac:dyDescent="0.3">
      <c r="A31" s="462"/>
      <c r="B31" s="197" t="s">
        <v>375</v>
      </c>
      <c r="C31" s="100" t="s">
        <v>134</v>
      </c>
    </row>
    <row r="32" spans="1:5" ht="15" customHeight="1" thickBot="1" x14ac:dyDescent="0.35">
      <c r="A32" s="463"/>
      <c r="B32" s="198" t="s">
        <v>374</v>
      </c>
      <c r="C32" s="118" t="s">
        <v>130</v>
      </c>
    </row>
    <row r="33" spans="1:3" ht="15" customHeight="1" x14ac:dyDescent="0.3">
      <c r="A33" s="469" t="s">
        <v>403</v>
      </c>
      <c r="B33" s="199" t="s">
        <v>373</v>
      </c>
      <c r="C33" s="102" t="s">
        <v>129</v>
      </c>
    </row>
    <row r="34" spans="1:3" ht="15" customHeight="1" x14ac:dyDescent="0.3">
      <c r="A34" s="470"/>
      <c r="B34" s="200" t="s">
        <v>376</v>
      </c>
      <c r="C34" s="103" t="s">
        <v>265</v>
      </c>
    </row>
    <row r="35" spans="1:3" ht="15" customHeight="1" x14ac:dyDescent="0.3">
      <c r="A35" s="470"/>
      <c r="B35" s="201" t="s">
        <v>375</v>
      </c>
      <c r="C35" s="103" t="s">
        <v>136</v>
      </c>
    </row>
    <row r="36" spans="1:3" ht="15" thickBot="1" x14ac:dyDescent="0.35">
      <c r="A36" s="471"/>
      <c r="B36" s="202" t="s">
        <v>374</v>
      </c>
      <c r="C36" s="104" t="s">
        <v>131</v>
      </c>
    </row>
    <row r="37" spans="1:3" x14ac:dyDescent="0.3">
      <c r="A37" s="472" t="s">
        <v>404</v>
      </c>
      <c r="B37" s="203" t="s">
        <v>373</v>
      </c>
      <c r="C37" s="101" t="s">
        <v>142</v>
      </c>
    </row>
    <row r="38" spans="1:3" x14ac:dyDescent="0.3">
      <c r="A38" s="472"/>
      <c r="B38" s="204" t="s">
        <v>376</v>
      </c>
      <c r="C38" s="105" t="s">
        <v>155</v>
      </c>
    </row>
    <row r="39" spans="1:3" x14ac:dyDescent="0.3">
      <c r="A39" s="472"/>
      <c r="B39" s="205" t="s">
        <v>375</v>
      </c>
      <c r="C39" s="93" t="s">
        <v>289</v>
      </c>
    </row>
    <row r="40" spans="1:3" x14ac:dyDescent="0.3">
      <c r="A40" s="472"/>
      <c r="B40" s="206" t="s">
        <v>374</v>
      </c>
      <c r="C40" s="105" t="s">
        <v>148</v>
      </c>
    </row>
    <row r="41" spans="1:3" x14ac:dyDescent="0.3">
      <c r="A41" s="473" t="s">
        <v>405</v>
      </c>
      <c r="B41" s="207" t="s">
        <v>373</v>
      </c>
      <c r="C41" s="119" t="s">
        <v>157</v>
      </c>
    </row>
    <row r="42" spans="1:3" x14ac:dyDescent="0.3">
      <c r="A42" s="474"/>
      <c r="B42" s="208" t="s">
        <v>376</v>
      </c>
      <c r="C42" s="107" t="s">
        <v>162</v>
      </c>
    </row>
    <row r="43" spans="1:3" x14ac:dyDescent="0.3">
      <c r="A43" s="474"/>
      <c r="B43" s="209" t="s">
        <v>375</v>
      </c>
      <c r="C43" s="106" t="s">
        <v>303</v>
      </c>
    </row>
    <row r="44" spans="1:3" ht="15" thickBot="1" x14ac:dyDescent="0.35">
      <c r="A44" s="475"/>
      <c r="B44" s="209" t="s">
        <v>374</v>
      </c>
      <c r="C44" s="106" t="s">
        <v>160</v>
      </c>
    </row>
    <row r="45" spans="1:3" x14ac:dyDescent="0.3">
      <c r="A45" s="452" t="s">
        <v>406</v>
      </c>
      <c r="B45" s="210" t="s">
        <v>373</v>
      </c>
      <c r="C45" s="108" t="s">
        <v>165</v>
      </c>
    </row>
    <row r="46" spans="1:3" x14ac:dyDescent="0.3">
      <c r="A46" s="453"/>
      <c r="B46" s="211" t="s">
        <v>376</v>
      </c>
      <c r="C46" s="110" t="s">
        <v>176</v>
      </c>
    </row>
    <row r="47" spans="1:3" x14ac:dyDescent="0.3">
      <c r="A47" s="453"/>
      <c r="B47" s="212" t="s">
        <v>375</v>
      </c>
      <c r="C47" s="109" t="s">
        <v>171</v>
      </c>
    </row>
    <row r="48" spans="1:3" ht="15" thickBot="1" x14ac:dyDescent="0.35">
      <c r="A48" s="454"/>
      <c r="B48" s="213" t="s">
        <v>374</v>
      </c>
      <c r="C48" s="110" t="s">
        <v>317</v>
      </c>
    </row>
    <row r="49" spans="1:3" x14ac:dyDescent="0.3">
      <c r="A49" s="455" t="s">
        <v>407</v>
      </c>
      <c r="B49" s="214" t="s">
        <v>373</v>
      </c>
      <c r="C49" s="111" t="s">
        <v>164</v>
      </c>
    </row>
    <row r="50" spans="1:3" x14ac:dyDescent="0.3">
      <c r="A50" s="456"/>
      <c r="B50" s="215" t="s">
        <v>376</v>
      </c>
      <c r="C50" s="112" t="s">
        <v>327</v>
      </c>
    </row>
    <row r="51" spans="1:3" x14ac:dyDescent="0.3">
      <c r="A51" s="456"/>
      <c r="B51" s="216" t="s">
        <v>375</v>
      </c>
      <c r="C51" s="112" t="s">
        <v>173</v>
      </c>
    </row>
    <row r="52" spans="1:3" ht="29.4" thickBot="1" x14ac:dyDescent="0.35">
      <c r="A52" s="457"/>
      <c r="B52" s="217" t="s">
        <v>374</v>
      </c>
      <c r="C52" s="120" t="s">
        <v>333</v>
      </c>
    </row>
    <row r="53" spans="1:3" x14ac:dyDescent="0.3">
      <c r="A53" s="167">
        <v>9</v>
      </c>
      <c r="B53" s="167">
        <v>4</v>
      </c>
      <c r="C53" s="167">
        <v>48</v>
      </c>
    </row>
  </sheetData>
  <mergeCells count="23">
    <mergeCell ref="A45:A48"/>
    <mergeCell ref="A49:A52"/>
    <mergeCell ref="A19:A28"/>
    <mergeCell ref="A29:A32"/>
    <mergeCell ref="B17:B18"/>
    <mergeCell ref="B22:B23"/>
    <mergeCell ref="B27:B28"/>
    <mergeCell ref="B19:B21"/>
    <mergeCell ref="B24:B26"/>
    <mergeCell ref="A33:A36"/>
    <mergeCell ref="A37:A40"/>
    <mergeCell ref="A41:A44"/>
    <mergeCell ref="A10:A18"/>
    <mergeCell ref="B11:B15"/>
    <mergeCell ref="D14:E14"/>
    <mergeCell ref="B1:C1"/>
    <mergeCell ref="B2:C2"/>
    <mergeCell ref="B3:C3"/>
    <mergeCell ref="A5:A9"/>
    <mergeCell ref="B6:B7"/>
    <mergeCell ref="D8:E8"/>
    <mergeCell ref="D10:E10"/>
    <mergeCell ref="D12:E12"/>
  </mergeCells>
  <hyperlinks>
    <hyperlink ref="D4" r:id="rId1" location="IDENTIFICACION!A1"/>
    <hyperlink ref="D6" r:id="rId2" location="'DATOS FINANCIEROS'!A1"/>
    <hyperlink ref="A29" location="'5. CULTURA ORGANIZACIONAL'!A1" display="CULTURA ORGANIZACIONAL"/>
    <hyperlink ref="A33" location="'6. RECONOCIMIENTO'!A1" display="RECONOCIMIENTO"/>
    <hyperlink ref="A37" location="'7. PROCESOS COLABORATIVOS'!A1" display="PROCESOS COLABORATIVOS"/>
    <hyperlink ref="A41" location="'9. NUEVOS MERCADOS'!A1" display="NUEVOS MERCADOS"/>
    <hyperlink ref="A45" location="'10. TECNOLOGÍA'!A1" display="TECNOLOGÍA"/>
    <hyperlink ref="A49:A52" location="'9. INDICADORES FINANCIEROS'!A1" display="9. INDICADORES FINANCIEROS"/>
    <hyperlink ref="D8" location="'INFORME CONSOLIDADO FACTORES'!A1" display="CONSOLIDADO FACTORES EAN RISE"/>
    <hyperlink ref="D10" location="CONS.DESCRIP.FACT.!A1" display="CONSOLIDADO  DIAGRAMA  DIMENSIONES Y FACTORES EAN RISE"/>
    <hyperlink ref="D12" location="'CONSOL. DIM.FACT.BARR.'!A1" display="CONSOLIDADO DIMENSIONES Y FACTORES BARRAS"/>
    <hyperlink ref="D14" location="CONSOLDIM.FACT.RADAR!A1" display="CONSOLIDADO DIMENSIONES Y FACTORES RADAR"/>
    <hyperlink ref="A19:A28" r:id="rId3" location="'3. LIDER.DIR.ESTRA'!A1" display="3. LIDERAZGO Y DIRECCIONAMIENTO ESTRATÉGICO "/>
    <hyperlink ref="A10:A18" r:id="rId4" location="'2. PRODUCCIÓN SOSTENIBLE'!A1" display="2. PRODUCCION SOSTENIBLE"/>
    <hyperlink ref="A5:A9" r:id="rId5" location="'1. INNOVACIÓN'!A1" display="1. INNOVACIÓN"/>
    <hyperlink ref="A29:A32" location="'4. CULTURA ORGANIZACIONAL'!A1" display="4. CULTURA ORGANIZACIONAL"/>
    <hyperlink ref="A33:A36" location="'5. RECONOCIMIENTO'!A1" display="5. RECONOCIMIENTO"/>
    <hyperlink ref="A37:A40" location="'6. PROCESOS COLABORATIVOS'!A1" display="6. PROCESOS COLABORATIVOS"/>
    <hyperlink ref="A41:A44" location="'7. NUEVOS MERCADOS'!A1" display="7. NUEVOS MERCADOS"/>
    <hyperlink ref="A45:A48" location="'8. TECNOLOGÍA'!A1" display="8. TECNOLOGÍA"/>
    <hyperlink ref="D12:E12" location="CONSOL.BARRAS.FACT.DIM.!A1" display="CONSOLIDADO DIAGRAMA BARRAS FACTORES Y DIMENSIONES  "/>
  </hyperlinks>
  <pageMargins left="0.7" right="0.7" top="0.75" bottom="0.75" header="0.3" footer="0.3"/>
  <drawing r:id="rId6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I7" sqref="I7"/>
    </sheetView>
  </sheetViews>
  <sheetFormatPr baseColWidth="10" defaultRowHeight="14.4" x14ac:dyDescent="0.3"/>
  <cols>
    <col min="2" max="2" width="33.44140625" customWidth="1"/>
    <col min="3" max="3" width="5.33203125" bestFit="1" customWidth="1"/>
    <col min="5" max="5" width="9" bestFit="1" customWidth="1"/>
    <col min="6" max="6" width="3.5546875" customWidth="1"/>
    <col min="10" max="10" width="4.6640625" customWidth="1"/>
  </cols>
  <sheetData>
    <row r="1" spans="1:14" ht="18" x14ac:dyDescent="0.3">
      <c r="A1" s="652" t="s">
        <v>192</v>
      </c>
      <c r="B1" s="653"/>
      <c r="C1" s="654" t="s">
        <v>0</v>
      </c>
      <c r="D1" s="655"/>
      <c r="E1" s="656"/>
      <c r="G1" s="660" t="s">
        <v>364</v>
      </c>
      <c r="H1" s="660"/>
      <c r="K1" s="154" t="s">
        <v>15</v>
      </c>
    </row>
    <row r="2" spans="1:14" x14ac:dyDescent="0.3">
      <c r="A2" s="376" t="s">
        <v>1</v>
      </c>
      <c r="B2" s="377" t="s">
        <v>3</v>
      </c>
      <c r="C2" s="376" t="s">
        <v>9</v>
      </c>
      <c r="D2" s="376" t="s">
        <v>1</v>
      </c>
      <c r="E2" s="376" t="s">
        <v>10</v>
      </c>
    </row>
    <row r="3" spans="1:14" ht="28.5" customHeight="1" x14ac:dyDescent="0.3">
      <c r="A3" s="182" t="s">
        <v>11</v>
      </c>
      <c r="B3" s="31" t="s">
        <v>165</v>
      </c>
      <c r="C3" s="30">
        <f>'8. TECNOLOGÍA'!H3</f>
        <v>4.5999999999999996</v>
      </c>
      <c r="D3" s="14">
        <f t="shared" ref="D3:D6" si="0">AVERAGE(C3)*0.2</f>
        <v>0.91999999999999993</v>
      </c>
      <c r="E3" s="657">
        <f>AVERAGE(D3:D6)</f>
        <v>0.82000000000000006</v>
      </c>
      <c r="G3" s="661" t="s">
        <v>462</v>
      </c>
      <c r="H3" s="661"/>
      <c r="I3" s="661"/>
      <c r="K3" s="651" t="s">
        <v>464</v>
      </c>
      <c r="L3" s="651"/>
      <c r="M3" s="651"/>
      <c r="N3" s="651"/>
    </row>
    <row r="4" spans="1:14" x14ac:dyDescent="0.3">
      <c r="A4" s="181" t="s">
        <v>43</v>
      </c>
      <c r="B4" s="31" t="s">
        <v>176</v>
      </c>
      <c r="C4" s="30">
        <f>'8. TECNOLOGÍA'!H4</f>
        <v>4</v>
      </c>
      <c r="D4" s="14">
        <f>AVERAGE(C4)*0.2</f>
        <v>0.8</v>
      </c>
      <c r="E4" s="658"/>
    </row>
    <row r="5" spans="1:14" ht="33" customHeight="1" x14ac:dyDescent="0.3">
      <c r="A5" s="180" t="s">
        <v>38</v>
      </c>
      <c r="B5" s="31" t="s">
        <v>171</v>
      </c>
      <c r="C5" s="30">
        <f>'8. TECNOLOGÍA'!H5</f>
        <v>4</v>
      </c>
      <c r="D5" s="14">
        <f>AVERAGE(C5)*0.2</f>
        <v>0.8</v>
      </c>
      <c r="E5" s="658"/>
      <c r="G5" s="662" t="s">
        <v>368</v>
      </c>
      <c r="H5" s="662"/>
      <c r="I5" s="662"/>
      <c r="K5" s="651" t="s">
        <v>475</v>
      </c>
      <c r="L5" s="651"/>
      <c r="M5" s="651"/>
      <c r="N5" s="651"/>
    </row>
    <row r="6" spans="1:14" x14ac:dyDescent="0.3">
      <c r="A6" s="179" t="s">
        <v>24</v>
      </c>
      <c r="B6" s="53" t="s">
        <v>317</v>
      </c>
      <c r="C6" s="30">
        <f>'8. TECNOLOGÍA'!H6</f>
        <v>3.8</v>
      </c>
      <c r="D6" s="14">
        <f t="shared" si="0"/>
        <v>0.76</v>
      </c>
      <c r="E6" s="659"/>
    </row>
  </sheetData>
  <mergeCells count="8">
    <mergeCell ref="K3:N3"/>
    <mergeCell ref="K5:N5"/>
    <mergeCell ref="A1:B1"/>
    <mergeCell ref="C1:E1"/>
    <mergeCell ref="E3:E6"/>
    <mergeCell ref="G1:H1"/>
    <mergeCell ref="G3:I3"/>
    <mergeCell ref="G5:I5"/>
  </mergeCells>
  <hyperlinks>
    <hyperlink ref="G1" r:id="rId1" location="'10. TECNOLOGÍA'!A1"/>
    <hyperlink ref="G3:I3" r:id="rId2" location="'INFORME CONSOLIDADO FACTORES'!A1" display="CONSOLIDADO RADAR FACTORES RISE"/>
    <hyperlink ref="K1" location="INDICE!A1" display="INDICE"/>
    <hyperlink ref="K3" location="'CONSOL. DIM.FACT.BARR.'!A1" display="CONSOLIDADO DIMENSIONES Y FACTORES BARRAS"/>
    <hyperlink ref="K5:N5" location="CONSOL.BARRAS.FACT.DIM.!A1" display="CONSOLIDADO BARRAS DIMENSIONES Y FACTORES"/>
    <hyperlink ref="G5:I5" location="CONS.DESCRIP.FACT.!A1" display="CONSOLIDADO DESCRIPTORES Y FACTORES"/>
    <hyperlink ref="G1:H1" r:id="rId3" location="'8. TECNOLOGÍA'!A1" display="MATRIZ TECNOLOGIA"/>
    <hyperlink ref="K3:N3" location="CONSOLDIM.FACT.RADAR!A1" display="CONSOLIDADO RADAR DIMENSIONES Y FACTORES "/>
  </hyperlinks>
  <pageMargins left="0.7" right="0.7" top="0.75" bottom="0.75" header="0.3" footer="0.3"/>
  <drawing r:id="rId4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80" zoomScaleNormal="80" workbookViewId="0">
      <selection sqref="A1:G1"/>
    </sheetView>
  </sheetViews>
  <sheetFormatPr baseColWidth="10" defaultColWidth="12.6640625" defaultRowHeight="15" customHeight="1" x14ac:dyDescent="0.3"/>
  <cols>
    <col min="1" max="1" width="10.88671875" customWidth="1"/>
    <col min="2" max="2" width="27.33203125" customWidth="1"/>
    <col min="3" max="7" width="18.33203125" customWidth="1"/>
    <col min="8" max="10" width="10.6640625" customWidth="1"/>
    <col min="11" max="26" width="9.33203125" customWidth="1"/>
  </cols>
  <sheetData>
    <row r="1" spans="1:26" ht="24.75" customHeight="1" x14ac:dyDescent="0.3">
      <c r="A1" s="663" t="s">
        <v>193</v>
      </c>
      <c r="B1" s="664"/>
      <c r="C1" s="664"/>
      <c r="D1" s="664"/>
      <c r="E1" s="664"/>
      <c r="F1" s="664"/>
      <c r="G1" s="665"/>
      <c r="H1" s="633" t="s">
        <v>0</v>
      </c>
      <c r="I1" s="634"/>
      <c r="J1" s="635"/>
      <c r="K1" s="13"/>
      <c r="L1" s="154" t="s">
        <v>15</v>
      </c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2.75" customHeight="1" x14ac:dyDescent="0.3">
      <c r="A2" s="137" t="s">
        <v>1</v>
      </c>
      <c r="B2" s="25" t="s">
        <v>3</v>
      </c>
      <c r="C2" s="25" t="s">
        <v>4</v>
      </c>
      <c r="D2" s="25" t="s">
        <v>5</v>
      </c>
      <c r="E2" s="25" t="s">
        <v>6</v>
      </c>
      <c r="F2" s="25" t="s">
        <v>7</v>
      </c>
      <c r="G2" s="25" t="s">
        <v>8</v>
      </c>
      <c r="H2" s="12" t="s">
        <v>9</v>
      </c>
      <c r="I2" s="12" t="s">
        <v>1</v>
      </c>
      <c r="J2" s="138" t="s">
        <v>10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86.4" x14ac:dyDescent="0.3">
      <c r="A3" s="144" t="s">
        <v>11</v>
      </c>
      <c r="B3" s="31" t="s">
        <v>164</v>
      </c>
      <c r="C3" s="53" t="s">
        <v>328</v>
      </c>
      <c r="D3" s="50" t="s">
        <v>329</v>
      </c>
      <c r="E3" s="50" t="s">
        <v>330</v>
      </c>
      <c r="F3" s="50" t="s">
        <v>331</v>
      </c>
      <c r="G3" s="50" t="s">
        <v>332</v>
      </c>
      <c r="H3" s="349">
        <v>4.666666666666667</v>
      </c>
      <c r="I3" s="14">
        <f t="shared" ref="I3:I6" si="0">AVERAGE(H3)*0.2</f>
        <v>0.93333333333333346</v>
      </c>
      <c r="J3" s="626">
        <f>AVERAGE(I3:I6)</f>
        <v>0.91666666666666674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s="113" customFormat="1" ht="43.2" x14ac:dyDescent="0.3">
      <c r="A4" s="144" t="s">
        <v>43</v>
      </c>
      <c r="B4" s="53" t="s">
        <v>327</v>
      </c>
      <c r="C4" s="31" t="s">
        <v>179</v>
      </c>
      <c r="D4" s="31" t="s">
        <v>180</v>
      </c>
      <c r="E4" s="53" t="s">
        <v>324</v>
      </c>
      <c r="F4" s="53" t="s">
        <v>325</v>
      </c>
      <c r="G4" s="53" t="s">
        <v>326</v>
      </c>
      <c r="H4" s="349">
        <v>4</v>
      </c>
      <c r="I4" s="14">
        <f>AVERAGE(H4)*0.2</f>
        <v>0.8</v>
      </c>
      <c r="J4" s="627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13" customFormat="1" ht="86.4" x14ac:dyDescent="0.3">
      <c r="A5" s="144" t="s">
        <v>38</v>
      </c>
      <c r="B5" s="31" t="s">
        <v>173</v>
      </c>
      <c r="C5" s="31" t="s">
        <v>174</v>
      </c>
      <c r="D5" s="31" t="s">
        <v>175</v>
      </c>
      <c r="E5" s="50" t="s">
        <v>337</v>
      </c>
      <c r="F5" s="50" t="s">
        <v>338</v>
      </c>
      <c r="G5" s="50" t="s">
        <v>339</v>
      </c>
      <c r="H5" s="349">
        <v>4.666666666666667</v>
      </c>
      <c r="I5" s="14">
        <f>AVERAGE(H5)*0.2</f>
        <v>0.93333333333333346</v>
      </c>
      <c r="J5" s="627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87" thickBot="1" x14ac:dyDescent="0.35">
      <c r="A6" s="145" t="s">
        <v>24</v>
      </c>
      <c r="B6" s="139" t="s">
        <v>333</v>
      </c>
      <c r="C6" s="139" t="s">
        <v>328</v>
      </c>
      <c r="D6" s="134" t="s">
        <v>334</v>
      </c>
      <c r="E6" s="134" t="s">
        <v>330</v>
      </c>
      <c r="F6" s="134" t="s">
        <v>335</v>
      </c>
      <c r="G6" s="134" t="s">
        <v>336</v>
      </c>
      <c r="H6" s="349">
        <v>5</v>
      </c>
      <c r="I6" s="142">
        <f t="shared" si="0"/>
        <v>1</v>
      </c>
      <c r="J6" s="628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2.75" customHeight="1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2.75" customHeigh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2.75" customHeigh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2.75" customHeight="1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2.75" customHeight="1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2.7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2.75" customHeight="1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2.75" customHeigh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2.7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2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2.75" customHeight="1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.75" customHeight="1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2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2.75" customHeight="1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2.75" customHeight="1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.75" customHeight="1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2.7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2.75" customHeight="1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2.75" customHeigh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2.75" customHeight="1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2.75" customHeight="1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2.75" customHeight="1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2.75" customHeight="1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2.75" customHeight="1" x14ac:dyDescent="0.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2.75" customHeight="1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2.75" customHeight="1" x14ac:dyDescent="0.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2.75" customHeigh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2.75" customHeight="1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2.75" customHeight="1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2.75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2.75" customHeigh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2.75" customHeight="1" x14ac:dyDescent="0.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2.75" customHeight="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.75" customHeight="1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2.75" customHeight="1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2.75" customHeight="1" x14ac:dyDescent="0.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2.75" customHeight="1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2.75" customHeight="1" x14ac:dyDescent="0.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2.75" customHeight="1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2.75" customHeight="1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2.75" customHeigh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.75" customHeight="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2.75" customHeight="1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.75" customHeight="1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customHeight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.75" customHeight="1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.75" customHeigh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.75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.75" customHeigh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.75" customHeight="1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.75" customHeigh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.75" customHeight="1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.75" customHeight="1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.75" customHeight="1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.75" customHeigh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.75" customHeight="1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.75" customHeight="1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.75" customHeight="1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.75" customHeigh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.75" customHeight="1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.75" customHeight="1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customHeigh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.75" customHeight="1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.75" customHeight="1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.75" customHeight="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.75" customHeight="1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customHeigh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.75" customHeight="1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.75" customHeigh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.75" customHeight="1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.75" customHeight="1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customHeight="1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.75" customHeight="1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.75" customHeight="1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.75" customHeigh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.75" customHeight="1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.75" customHeight="1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.75" customHeight="1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.75" customHeight="1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.75" customHeight="1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.75" customHeight="1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.75" customHeight="1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.75" customHeight="1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.75" customHeight="1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customHeight="1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.75" customHeight="1" x14ac:dyDescent="0.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customHeight="1" x14ac:dyDescent="0.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customHeight="1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customHeight="1" x14ac:dyDescent="0.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customHeigh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customHeigh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customHeigh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customHeight="1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.75" customHeight="1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.75" customHeight="1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customHeight="1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.75" customHeight="1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.75" customHeight="1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.75" customHeight="1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.75" customHeight="1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.75" customHeight="1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.75" customHeight="1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.75" customHeight="1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.75" customHeight="1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.75" customHeight="1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.75" customHeight="1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.75" customHeight="1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.75" customHeight="1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customHeight="1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.75" customHeight="1" x14ac:dyDescent="0.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.75" customHeight="1" x14ac:dyDescent="0.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.75" customHeight="1" x14ac:dyDescent="0.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.75" customHeight="1" x14ac:dyDescent="0.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.75" customHeight="1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.75" customHeight="1" x14ac:dyDescent="0.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.75" customHeight="1" x14ac:dyDescent="0.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.75" customHeight="1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.75" customHeight="1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.75" customHeight="1" x14ac:dyDescent="0.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.75" customHeight="1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.75" customHeight="1" x14ac:dyDescent="0.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.75" customHeight="1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.75" customHeight="1" x14ac:dyDescent="0.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.75" customHeight="1" x14ac:dyDescent="0.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.75" customHeight="1" x14ac:dyDescent="0.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.75" customHeight="1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.75" customHeight="1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.75" customHeight="1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.75" customHeight="1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.75" customHeight="1" x14ac:dyDescent="0.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.75" customHeight="1" x14ac:dyDescent="0.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.75" customHeight="1" x14ac:dyDescent="0.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.75" customHeight="1" x14ac:dyDescent="0.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.75" customHeight="1" x14ac:dyDescent="0.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.75" customHeight="1" x14ac:dyDescent="0.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customHeight="1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customHeight="1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customHeight="1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customHeight="1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customHeight="1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customHeight="1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customHeight="1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customHeight="1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customHeight="1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customHeight="1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customHeight="1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customHeight="1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customHeight="1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customHeight="1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customHeight="1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customHeight="1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customHeight="1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.75" customHeight="1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.75" customHeight="1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.75" customHeight="1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.75" customHeight="1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.75" customHeight="1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.75" customHeight="1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.75" customHeight="1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.75" customHeight="1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.75" customHeight="1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.75" customHeight="1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.75" customHeight="1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.75" customHeight="1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.75" customHeight="1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customHeight="1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.75" customHeight="1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.75" customHeight="1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customHeight="1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customHeight="1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customHeight="1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.75" customHeight="1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.75" customHeight="1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.75" customHeight="1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.75" customHeight="1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.75" customHeight="1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.75" customHeight="1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.75" customHeigh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.7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.75" customHeight="1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.75" customHeight="1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.75" customHeight="1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.75" customHeight="1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.75" customHeight="1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.75" customHeight="1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.75" customHeight="1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.75" customHeight="1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.75" customHeight="1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.75" customHeight="1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.75" customHeight="1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.75" customHeight="1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.75" customHeight="1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.75" customHeight="1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.75" customHeight="1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.75" customHeight="1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.75" customHeight="1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.75" customHeight="1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.75" customHeight="1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.75" customHeight="1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.75" customHeight="1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.75" customHeight="1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.75" customHeight="1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customHeight="1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.75" customHeight="1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customHeight="1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customHeight="1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customHeight="1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.75" customHeight="1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.75" customHeight="1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.75" customHeight="1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.75" customHeight="1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.75" customHeight="1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.75" customHeight="1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.75" customHeight="1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.75" customHeight="1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.75" customHeight="1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.75" customHeight="1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.75" customHeight="1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customHeight="1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.75" customHeight="1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.75" customHeight="1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.75" customHeight="1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.75" customHeight="1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.75" customHeight="1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.75" customHeight="1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.75" customHeight="1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.75" customHeight="1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.75" customHeight="1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.75" customHeight="1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.75" customHeight="1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.75" customHeight="1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.75" customHeight="1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.75" customHeight="1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.75" customHeight="1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.75" customHeight="1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.75" customHeight="1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.75" customHeight="1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.75" customHeight="1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.75" customHeight="1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.75" customHeight="1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.75" customHeight="1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.75" customHeight="1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.75" customHeight="1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.75" customHeight="1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.75" customHeight="1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.75" customHeight="1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.75" customHeight="1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.75" customHeight="1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.75" customHeight="1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.75" customHeight="1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.75" customHeight="1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.75" customHeight="1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.75" customHeight="1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.75" customHeight="1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.75" customHeight="1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.75" customHeight="1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.75" customHeight="1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.75" customHeight="1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.75" customHeight="1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.75" customHeight="1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.75" customHeight="1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.75" customHeight="1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.75" customHeight="1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.75" customHeight="1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.75" customHeight="1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.75" customHeight="1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.75" customHeight="1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.75" customHeight="1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.75" customHeight="1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.75" customHeight="1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.75" customHeight="1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.75" customHeight="1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.75" customHeight="1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.75" customHeight="1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.75" customHeight="1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.75" customHeight="1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.75" customHeight="1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.75" customHeight="1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.75" customHeight="1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.75" customHeight="1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.75" customHeight="1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.75" customHeight="1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.75" customHeight="1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.75" customHeight="1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.75" customHeight="1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.75" customHeight="1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.75" customHeight="1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.75" customHeight="1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.75" customHeight="1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.75" customHeight="1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.75" customHeight="1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.75" customHeight="1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.75" customHeight="1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.75" customHeight="1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.75" customHeight="1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.75" customHeight="1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.75" customHeight="1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.75" customHeight="1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.75" customHeight="1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.75" customHeight="1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.75" customHeight="1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.75" customHeight="1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.75" customHeight="1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.75" customHeight="1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.75" customHeight="1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.75" customHeight="1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.75" customHeight="1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.75" customHeight="1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.75" customHeight="1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.75" customHeight="1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.75" customHeight="1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.75" customHeight="1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.75" customHeight="1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.75" customHeight="1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.75" customHeight="1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.75" customHeight="1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.75" customHeight="1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.75" customHeight="1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.75" customHeight="1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.75" customHeight="1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.75" customHeight="1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.75" customHeight="1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.75" customHeight="1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.75" customHeight="1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.75" customHeight="1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.75" customHeight="1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.75" customHeight="1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.75" customHeight="1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.75" customHeight="1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.75" customHeight="1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.75" customHeight="1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.75" customHeight="1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.75" customHeight="1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.75" customHeight="1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.75" customHeight="1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.75" customHeight="1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.75" customHeight="1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.75" customHeight="1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.75" customHeight="1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.75" customHeight="1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.75" customHeight="1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.75" customHeight="1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.75" customHeight="1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.75" customHeight="1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.75" customHeight="1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.75" customHeight="1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.75" customHeight="1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.75" customHeight="1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.75" customHeight="1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.75" customHeight="1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.75" customHeight="1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.75" customHeight="1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.75" customHeight="1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.75" customHeight="1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.75" customHeight="1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.75" customHeight="1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.75" customHeight="1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.75" customHeight="1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.75" customHeight="1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.75" customHeight="1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.75" customHeight="1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.75" customHeight="1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.75" customHeight="1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.75" customHeight="1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.75" customHeight="1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.75" customHeight="1" x14ac:dyDescent="0.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.75" customHeight="1" x14ac:dyDescent="0.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.75" customHeight="1" x14ac:dyDescent="0.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.75" customHeight="1" x14ac:dyDescent="0.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.75" customHeight="1" x14ac:dyDescent="0.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.75" customHeight="1" x14ac:dyDescent="0.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.75" customHeight="1" x14ac:dyDescent="0.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.75" customHeight="1" x14ac:dyDescent="0.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.75" customHeight="1" x14ac:dyDescent="0.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.75" customHeight="1" x14ac:dyDescent="0.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.75" customHeight="1" x14ac:dyDescent="0.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.75" customHeight="1" x14ac:dyDescent="0.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.75" customHeight="1" x14ac:dyDescent="0.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.75" customHeight="1" x14ac:dyDescent="0.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.75" customHeight="1" x14ac:dyDescent="0.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.75" customHeight="1" x14ac:dyDescent="0.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.75" customHeight="1" x14ac:dyDescent="0.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.75" customHeight="1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.75" customHeight="1" x14ac:dyDescent="0.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.75" customHeight="1" x14ac:dyDescent="0.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.75" customHeight="1" x14ac:dyDescent="0.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.75" customHeight="1" x14ac:dyDescent="0.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.75" customHeight="1" x14ac:dyDescent="0.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.75" customHeight="1" x14ac:dyDescent="0.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.75" customHeight="1" x14ac:dyDescent="0.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.75" customHeight="1" x14ac:dyDescent="0.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.75" customHeight="1" x14ac:dyDescent="0.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.75" customHeight="1" x14ac:dyDescent="0.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.75" customHeight="1" x14ac:dyDescent="0.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.75" customHeight="1" x14ac:dyDescent="0.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.75" customHeight="1" x14ac:dyDescent="0.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.75" customHeight="1" x14ac:dyDescent="0.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.75" customHeight="1" x14ac:dyDescent="0.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.75" customHeight="1" x14ac:dyDescent="0.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.75" customHeight="1" x14ac:dyDescent="0.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.75" customHeight="1" x14ac:dyDescent="0.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.75" customHeight="1" x14ac:dyDescent="0.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.75" customHeight="1" x14ac:dyDescent="0.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.75" customHeight="1" x14ac:dyDescent="0.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.75" customHeight="1" x14ac:dyDescent="0.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.75" customHeight="1" x14ac:dyDescent="0.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.75" customHeight="1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.75" customHeight="1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.75" customHeight="1" x14ac:dyDescent="0.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.75" customHeight="1" x14ac:dyDescent="0.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.75" customHeight="1" x14ac:dyDescent="0.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.75" customHeight="1" x14ac:dyDescent="0.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.75" customHeight="1" x14ac:dyDescent="0.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.75" customHeight="1" x14ac:dyDescent="0.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.75" customHeight="1" x14ac:dyDescent="0.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.75" customHeight="1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.75" customHeight="1" x14ac:dyDescent="0.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.75" customHeight="1" x14ac:dyDescent="0.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.75" customHeight="1" x14ac:dyDescent="0.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.75" customHeight="1" x14ac:dyDescent="0.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.75" customHeight="1" x14ac:dyDescent="0.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.75" customHeight="1" x14ac:dyDescent="0.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.75" customHeight="1" x14ac:dyDescent="0.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.75" customHeight="1" x14ac:dyDescent="0.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.75" customHeight="1" x14ac:dyDescent="0.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.75" customHeight="1" x14ac:dyDescent="0.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.75" customHeight="1" x14ac:dyDescent="0.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.75" customHeight="1" x14ac:dyDescent="0.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.75" customHeight="1" x14ac:dyDescent="0.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.75" customHeight="1" x14ac:dyDescent="0.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.75" customHeight="1" x14ac:dyDescent="0.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.75" customHeight="1" x14ac:dyDescent="0.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.75" customHeight="1" x14ac:dyDescent="0.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.75" customHeight="1" x14ac:dyDescent="0.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.75" customHeight="1" x14ac:dyDescent="0.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.75" customHeight="1" x14ac:dyDescent="0.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.75" customHeight="1" x14ac:dyDescent="0.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.75" customHeight="1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.75" customHeight="1" x14ac:dyDescent="0.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.75" customHeight="1" x14ac:dyDescent="0.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.75" customHeight="1" x14ac:dyDescent="0.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.75" customHeight="1" x14ac:dyDescent="0.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.75" customHeight="1" x14ac:dyDescent="0.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.75" customHeight="1" x14ac:dyDescent="0.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.75" customHeight="1" x14ac:dyDescent="0.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.75" customHeight="1" x14ac:dyDescent="0.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.75" customHeight="1" x14ac:dyDescent="0.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.75" customHeight="1" x14ac:dyDescent="0.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.75" customHeight="1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.75" customHeight="1" x14ac:dyDescent="0.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.75" customHeight="1" x14ac:dyDescent="0.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.75" customHeight="1" x14ac:dyDescent="0.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.75" customHeight="1" x14ac:dyDescent="0.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.75" customHeight="1" x14ac:dyDescent="0.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.75" customHeight="1" x14ac:dyDescent="0.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.75" customHeight="1" x14ac:dyDescent="0.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.75" customHeight="1" x14ac:dyDescent="0.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.75" customHeight="1" x14ac:dyDescent="0.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.75" customHeight="1" x14ac:dyDescent="0.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.75" customHeight="1" x14ac:dyDescent="0.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.75" customHeight="1" x14ac:dyDescent="0.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.75" customHeight="1" x14ac:dyDescent="0.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.75" customHeight="1" x14ac:dyDescent="0.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.75" customHeight="1" x14ac:dyDescent="0.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.75" customHeight="1" x14ac:dyDescent="0.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.75" customHeight="1" x14ac:dyDescent="0.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.75" customHeight="1" x14ac:dyDescent="0.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.75" customHeight="1" x14ac:dyDescent="0.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.75" customHeight="1" x14ac:dyDescent="0.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.75" customHeight="1" x14ac:dyDescent="0.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.75" customHeight="1" x14ac:dyDescent="0.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.75" customHeight="1" x14ac:dyDescent="0.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.75" customHeight="1" x14ac:dyDescent="0.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.75" customHeight="1" x14ac:dyDescent="0.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.75" customHeight="1" x14ac:dyDescent="0.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.75" customHeight="1" x14ac:dyDescent="0.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.75" customHeight="1" x14ac:dyDescent="0.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.75" customHeight="1" x14ac:dyDescent="0.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.75" customHeight="1" x14ac:dyDescent="0.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.75" customHeight="1" x14ac:dyDescent="0.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.75" customHeight="1" x14ac:dyDescent="0.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.75" customHeight="1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.75" customHeight="1" x14ac:dyDescent="0.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.75" customHeight="1" x14ac:dyDescent="0.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.75" customHeight="1" x14ac:dyDescent="0.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.75" customHeight="1" x14ac:dyDescent="0.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.75" customHeight="1" x14ac:dyDescent="0.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.75" customHeight="1" x14ac:dyDescent="0.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.75" customHeight="1" x14ac:dyDescent="0.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.75" customHeight="1" x14ac:dyDescent="0.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.75" customHeight="1" x14ac:dyDescent="0.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.75" customHeight="1" x14ac:dyDescent="0.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.75" customHeight="1" x14ac:dyDescent="0.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.75" customHeight="1" x14ac:dyDescent="0.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.75" customHeight="1" x14ac:dyDescent="0.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.75" customHeight="1" x14ac:dyDescent="0.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.75" customHeight="1" x14ac:dyDescent="0.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.75" customHeight="1" x14ac:dyDescent="0.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.75" customHeight="1" x14ac:dyDescent="0.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.75" customHeight="1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.75" customHeight="1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.75" customHeight="1" x14ac:dyDescent="0.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.75" customHeight="1" x14ac:dyDescent="0.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.75" customHeight="1" x14ac:dyDescent="0.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.75" customHeight="1" x14ac:dyDescent="0.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.75" customHeight="1" x14ac:dyDescent="0.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.75" customHeight="1" x14ac:dyDescent="0.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.75" customHeight="1" x14ac:dyDescent="0.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.75" customHeight="1" x14ac:dyDescent="0.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.75" customHeight="1" x14ac:dyDescent="0.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.75" customHeight="1" x14ac:dyDescent="0.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.75" customHeight="1" x14ac:dyDescent="0.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.75" customHeight="1" x14ac:dyDescent="0.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.75" customHeight="1" x14ac:dyDescent="0.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.75" customHeight="1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.75" customHeight="1" x14ac:dyDescent="0.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.75" customHeight="1" x14ac:dyDescent="0.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.75" customHeight="1" x14ac:dyDescent="0.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.75" customHeight="1" x14ac:dyDescent="0.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.75" customHeight="1" x14ac:dyDescent="0.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.75" customHeight="1" x14ac:dyDescent="0.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.75" customHeight="1" x14ac:dyDescent="0.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.75" customHeight="1" x14ac:dyDescent="0.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.75" customHeight="1" x14ac:dyDescent="0.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.75" customHeight="1" x14ac:dyDescent="0.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.75" customHeight="1" x14ac:dyDescent="0.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.75" customHeight="1" x14ac:dyDescent="0.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.75" customHeight="1" x14ac:dyDescent="0.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.75" customHeight="1" x14ac:dyDescent="0.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.75" customHeight="1" x14ac:dyDescent="0.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.75" customHeight="1" x14ac:dyDescent="0.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.75" customHeight="1" x14ac:dyDescent="0.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.75" customHeight="1" x14ac:dyDescent="0.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.75" customHeight="1" x14ac:dyDescent="0.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.75" customHeight="1" x14ac:dyDescent="0.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.75" customHeight="1" x14ac:dyDescent="0.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.75" customHeight="1" x14ac:dyDescent="0.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.75" customHeight="1" x14ac:dyDescent="0.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.75" customHeight="1" x14ac:dyDescent="0.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.75" customHeight="1" x14ac:dyDescent="0.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.75" customHeight="1" x14ac:dyDescent="0.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.75" customHeight="1" x14ac:dyDescent="0.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.75" customHeight="1" x14ac:dyDescent="0.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.75" customHeight="1" x14ac:dyDescent="0.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.75" customHeight="1" x14ac:dyDescent="0.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.75" customHeight="1" x14ac:dyDescent="0.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.75" customHeight="1" x14ac:dyDescent="0.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.75" customHeight="1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.75" customHeight="1" x14ac:dyDescent="0.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.75" customHeight="1" x14ac:dyDescent="0.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.75" customHeight="1" x14ac:dyDescent="0.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.75" customHeight="1" x14ac:dyDescent="0.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.75" customHeight="1" x14ac:dyDescent="0.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.75" customHeight="1" x14ac:dyDescent="0.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.75" customHeight="1" x14ac:dyDescent="0.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.75" customHeight="1" x14ac:dyDescent="0.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.75" customHeight="1" x14ac:dyDescent="0.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.75" customHeight="1" x14ac:dyDescent="0.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.75" customHeight="1" x14ac:dyDescent="0.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.75" customHeight="1" x14ac:dyDescent="0.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.75" customHeight="1" x14ac:dyDescent="0.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.75" customHeight="1" x14ac:dyDescent="0.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.75" customHeight="1" x14ac:dyDescent="0.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.75" customHeight="1" x14ac:dyDescent="0.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.75" customHeight="1" x14ac:dyDescent="0.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.75" customHeight="1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.75" customHeight="1" x14ac:dyDescent="0.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.75" customHeight="1" x14ac:dyDescent="0.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.75" customHeight="1" x14ac:dyDescent="0.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.75" customHeight="1" x14ac:dyDescent="0.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.75" customHeight="1" x14ac:dyDescent="0.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.75" customHeight="1" x14ac:dyDescent="0.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.75" customHeight="1" x14ac:dyDescent="0.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.75" customHeight="1" x14ac:dyDescent="0.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.75" customHeight="1" x14ac:dyDescent="0.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.75" customHeight="1" x14ac:dyDescent="0.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.75" customHeight="1" x14ac:dyDescent="0.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.75" customHeight="1" x14ac:dyDescent="0.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.75" customHeight="1" x14ac:dyDescent="0.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.75" customHeight="1" x14ac:dyDescent="0.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.75" customHeight="1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.75" customHeight="1" x14ac:dyDescent="0.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.75" customHeight="1" x14ac:dyDescent="0.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.75" customHeight="1" x14ac:dyDescent="0.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.75" customHeight="1" x14ac:dyDescent="0.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.75" customHeight="1" x14ac:dyDescent="0.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.75" customHeight="1" x14ac:dyDescent="0.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.75" customHeight="1" x14ac:dyDescent="0.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.75" customHeight="1" x14ac:dyDescent="0.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.75" customHeight="1" x14ac:dyDescent="0.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.75" customHeight="1" x14ac:dyDescent="0.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.75" customHeight="1" x14ac:dyDescent="0.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.75" customHeight="1" x14ac:dyDescent="0.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.75" customHeight="1" x14ac:dyDescent="0.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.75" customHeight="1" x14ac:dyDescent="0.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.75" customHeight="1" x14ac:dyDescent="0.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.75" customHeight="1" x14ac:dyDescent="0.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.75" customHeight="1" x14ac:dyDescent="0.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.75" customHeight="1" x14ac:dyDescent="0.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.75" customHeight="1" x14ac:dyDescent="0.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.75" customHeight="1" x14ac:dyDescent="0.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.75" customHeight="1" x14ac:dyDescent="0.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.75" customHeight="1" x14ac:dyDescent="0.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.75" customHeight="1" x14ac:dyDescent="0.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.75" customHeight="1" x14ac:dyDescent="0.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.75" customHeight="1" x14ac:dyDescent="0.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.75" customHeight="1" x14ac:dyDescent="0.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.75" customHeight="1" x14ac:dyDescent="0.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.75" customHeight="1" x14ac:dyDescent="0.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.75" customHeight="1" x14ac:dyDescent="0.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.75" customHeight="1" x14ac:dyDescent="0.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.75" customHeight="1" x14ac:dyDescent="0.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.75" customHeight="1" x14ac:dyDescent="0.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.75" customHeight="1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.75" customHeight="1" x14ac:dyDescent="0.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.75" customHeight="1" x14ac:dyDescent="0.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.75" customHeight="1" x14ac:dyDescent="0.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.75" customHeight="1" x14ac:dyDescent="0.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.75" customHeight="1" x14ac:dyDescent="0.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.75" customHeight="1" x14ac:dyDescent="0.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.75" customHeight="1" x14ac:dyDescent="0.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.75" customHeight="1" x14ac:dyDescent="0.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.75" customHeight="1" x14ac:dyDescent="0.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.75" customHeight="1" x14ac:dyDescent="0.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.75" customHeight="1" x14ac:dyDescent="0.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.75" customHeight="1" x14ac:dyDescent="0.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.75" customHeight="1" x14ac:dyDescent="0.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.75" customHeight="1" x14ac:dyDescent="0.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.75" customHeight="1" x14ac:dyDescent="0.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.75" customHeight="1" x14ac:dyDescent="0.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.75" customHeight="1" x14ac:dyDescent="0.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.75" customHeight="1" x14ac:dyDescent="0.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.75" customHeight="1" x14ac:dyDescent="0.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.75" customHeight="1" x14ac:dyDescent="0.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.75" customHeight="1" x14ac:dyDescent="0.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.75" customHeight="1" x14ac:dyDescent="0.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.75" customHeight="1" x14ac:dyDescent="0.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.75" customHeight="1" x14ac:dyDescent="0.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.75" customHeight="1" x14ac:dyDescent="0.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.75" customHeight="1" x14ac:dyDescent="0.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.75" customHeight="1" x14ac:dyDescent="0.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.75" customHeight="1" x14ac:dyDescent="0.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.75" customHeight="1" x14ac:dyDescent="0.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.75" customHeight="1" x14ac:dyDescent="0.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.75" customHeight="1" x14ac:dyDescent="0.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.75" customHeight="1" x14ac:dyDescent="0.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.75" customHeight="1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.75" customHeight="1" x14ac:dyDescent="0.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.75" customHeight="1" x14ac:dyDescent="0.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.75" customHeight="1" x14ac:dyDescent="0.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.75" customHeight="1" x14ac:dyDescent="0.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.75" customHeight="1" x14ac:dyDescent="0.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.75" customHeight="1" x14ac:dyDescent="0.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.75" customHeight="1" x14ac:dyDescent="0.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.75" customHeight="1" x14ac:dyDescent="0.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.75" customHeight="1" x14ac:dyDescent="0.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.75" customHeight="1" x14ac:dyDescent="0.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.75" customHeight="1" x14ac:dyDescent="0.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.75" customHeight="1" x14ac:dyDescent="0.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.75" customHeight="1" x14ac:dyDescent="0.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.75" customHeight="1" x14ac:dyDescent="0.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.75" customHeight="1" x14ac:dyDescent="0.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.75" customHeight="1" x14ac:dyDescent="0.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.75" customHeight="1" x14ac:dyDescent="0.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.75" customHeight="1" x14ac:dyDescent="0.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.75" customHeight="1" x14ac:dyDescent="0.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.75" customHeight="1" x14ac:dyDescent="0.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.75" customHeight="1" x14ac:dyDescent="0.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.75" customHeight="1" x14ac:dyDescent="0.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.75" customHeight="1" x14ac:dyDescent="0.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.75" customHeight="1" x14ac:dyDescent="0.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.75" customHeight="1" x14ac:dyDescent="0.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.75" customHeight="1" x14ac:dyDescent="0.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.75" customHeight="1" x14ac:dyDescent="0.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.75" customHeight="1" x14ac:dyDescent="0.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.75" customHeight="1" x14ac:dyDescent="0.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.75" customHeight="1" x14ac:dyDescent="0.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.75" customHeight="1" x14ac:dyDescent="0.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.75" customHeight="1" x14ac:dyDescent="0.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.75" customHeight="1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.75" customHeight="1" x14ac:dyDescent="0.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.75" customHeight="1" x14ac:dyDescent="0.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.75" customHeight="1" x14ac:dyDescent="0.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.75" customHeight="1" x14ac:dyDescent="0.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.75" customHeight="1" x14ac:dyDescent="0.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.75" customHeight="1" x14ac:dyDescent="0.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.75" customHeight="1" x14ac:dyDescent="0.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.75" customHeight="1" x14ac:dyDescent="0.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.75" customHeight="1" x14ac:dyDescent="0.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.75" customHeight="1" x14ac:dyDescent="0.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.75" customHeight="1" x14ac:dyDescent="0.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.75" customHeight="1" x14ac:dyDescent="0.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.75" customHeight="1" x14ac:dyDescent="0.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.75" customHeight="1" x14ac:dyDescent="0.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.75" customHeight="1" x14ac:dyDescent="0.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.75" customHeight="1" x14ac:dyDescent="0.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.75" customHeight="1" x14ac:dyDescent="0.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.75" customHeight="1" x14ac:dyDescent="0.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.75" customHeight="1" x14ac:dyDescent="0.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.75" customHeight="1" x14ac:dyDescent="0.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.75" customHeight="1" x14ac:dyDescent="0.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.75" customHeight="1" x14ac:dyDescent="0.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.75" customHeight="1" x14ac:dyDescent="0.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.75" customHeight="1" x14ac:dyDescent="0.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.75" customHeight="1" x14ac:dyDescent="0.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.75" customHeight="1" x14ac:dyDescent="0.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.75" customHeight="1" x14ac:dyDescent="0.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.75" customHeight="1" x14ac:dyDescent="0.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.75" customHeight="1" x14ac:dyDescent="0.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.75" customHeight="1" x14ac:dyDescent="0.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.75" customHeight="1" x14ac:dyDescent="0.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.75" customHeight="1" x14ac:dyDescent="0.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.75" customHeight="1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.75" customHeight="1" x14ac:dyDescent="0.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.75" customHeight="1" x14ac:dyDescent="0.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.75" customHeight="1" x14ac:dyDescent="0.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.75" customHeight="1" x14ac:dyDescent="0.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.75" customHeight="1" x14ac:dyDescent="0.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.75" customHeight="1" x14ac:dyDescent="0.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.75" customHeight="1" x14ac:dyDescent="0.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.75" customHeight="1" x14ac:dyDescent="0.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.75" customHeight="1" x14ac:dyDescent="0.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.75" customHeight="1" x14ac:dyDescent="0.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.75" customHeight="1" x14ac:dyDescent="0.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.75" customHeight="1" x14ac:dyDescent="0.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.75" customHeight="1" x14ac:dyDescent="0.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.75" customHeight="1" x14ac:dyDescent="0.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.75" customHeight="1" x14ac:dyDescent="0.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.75" customHeight="1" x14ac:dyDescent="0.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.75" customHeight="1" x14ac:dyDescent="0.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.75" customHeight="1" x14ac:dyDescent="0.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.75" customHeight="1" x14ac:dyDescent="0.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.75" customHeight="1" x14ac:dyDescent="0.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.75" customHeight="1" x14ac:dyDescent="0.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.75" customHeight="1" x14ac:dyDescent="0.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.75" customHeight="1" x14ac:dyDescent="0.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.75" customHeight="1" x14ac:dyDescent="0.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.75" customHeight="1" x14ac:dyDescent="0.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.75" customHeight="1" x14ac:dyDescent="0.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.75" customHeight="1" x14ac:dyDescent="0.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.75" customHeight="1" x14ac:dyDescent="0.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.75" customHeight="1" x14ac:dyDescent="0.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.75" customHeight="1" x14ac:dyDescent="0.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.75" customHeight="1" x14ac:dyDescent="0.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.75" customHeight="1" x14ac:dyDescent="0.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.75" customHeight="1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.75" customHeight="1" x14ac:dyDescent="0.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.75" customHeight="1" x14ac:dyDescent="0.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.75" customHeight="1" x14ac:dyDescent="0.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.75" customHeight="1" x14ac:dyDescent="0.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.75" customHeight="1" x14ac:dyDescent="0.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.75" customHeight="1" x14ac:dyDescent="0.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.75" customHeight="1" x14ac:dyDescent="0.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.75" customHeight="1" x14ac:dyDescent="0.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.75" customHeight="1" x14ac:dyDescent="0.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.75" customHeight="1" x14ac:dyDescent="0.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.75" customHeight="1" x14ac:dyDescent="0.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.75" customHeight="1" x14ac:dyDescent="0.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.75" customHeight="1" x14ac:dyDescent="0.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.75" customHeight="1" x14ac:dyDescent="0.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.75" customHeight="1" x14ac:dyDescent="0.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.75" customHeight="1" x14ac:dyDescent="0.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.75" customHeight="1" x14ac:dyDescent="0.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.75" customHeight="1" x14ac:dyDescent="0.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.75" customHeight="1" x14ac:dyDescent="0.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.75" customHeight="1" x14ac:dyDescent="0.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.75" customHeight="1" x14ac:dyDescent="0.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.75" customHeight="1" x14ac:dyDescent="0.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.75" customHeight="1" x14ac:dyDescent="0.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.75" customHeight="1" x14ac:dyDescent="0.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.75" customHeight="1" x14ac:dyDescent="0.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.75" customHeight="1" x14ac:dyDescent="0.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.75" customHeight="1" x14ac:dyDescent="0.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.75" customHeight="1" x14ac:dyDescent="0.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.75" customHeight="1" x14ac:dyDescent="0.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.75" customHeight="1" x14ac:dyDescent="0.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.75" customHeight="1" x14ac:dyDescent="0.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.75" customHeight="1" x14ac:dyDescent="0.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.75" customHeight="1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.75" customHeight="1" x14ac:dyDescent="0.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.75" customHeight="1" x14ac:dyDescent="0.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.75" customHeight="1" x14ac:dyDescent="0.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.75" customHeight="1" x14ac:dyDescent="0.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.75" customHeight="1" x14ac:dyDescent="0.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.75" customHeight="1" x14ac:dyDescent="0.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.75" customHeight="1" x14ac:dyDescent="0.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.75" customHeight="1" x14ac:dyDescent="0.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.75" customHeight="1" x14ac:dyDescent="0.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.75" customHeight="1" x14ac:dyDescent="0.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.75" customHeight="1" x14ac:dyDescent="0.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.75" customHeight="1" x14ac:dyDescent="0.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.75" customHeight="1" x14ac:dyDescent="0.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.75" customHeight="1" x14ac:dyDescent="0.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.75" customHeight="1" x14ac:dyDescent="0.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.75" customHeight="1" x14ac:dyDescent="0.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.75" customHeight="1" x14ac:dyDescent="0.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.75" customHeight="1" x14ac:dyDescent="0.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.75" customHeight="1" x14ac:dyDescent="0.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.75" customHeight="1" x14ac:dyDescent="0.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.75" customHeight="1" x14ac:dyDescent="0.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.75" customHeight="1" x14ac:dyDescent="0.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.75" customHeight="1" x14ac:dyDescent="0.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.75" customHeight="1" x14ac:dyDescent="0.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.75" customHeight="1" x14ac:dyDescent="0.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.75" customHeight="1" x14ac:dyDescent="0.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.75" customHeight="1" x14ac:dyDescent="0.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.75" customHeight="1" x14ac:dyDescent="0.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.75" customHeight="1" x14ac:dyDescent="0.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.75" customHeight="1" x14ac:dyDescent="0.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.75" customHeight="1" x14ac:dyDescent="0.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.75" customHeight="1" x14ac:dyDescent="0.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.75" customHeight="1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.75" customHeight="1" x14ac:dyDescent="0.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.75" customHeight="1" x14ac:dyDescent="0.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.75" customHeight="1" x14ac:dyDescent="0.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.75" customHeight="1" x14ac:dyDescent="0.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.75" customHeight="1" x14ac:dyDescent="0.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.75" customHeight="1" x14ac:dyDescent="0.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.75" customHeight="1" x14ac:dyDescent="0.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.75" customHeight="1" x14ac:dyDescent="0.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.75" customHeight="1" x14ac:dyDescent="0.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.75" customHeight="1" x14ac:dyDescent="0.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.75" customHeight="1" x14ac:dyDescent="0.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.75" customHeight="1" x14ac:dyDescent="0.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.75" customHeight="1" x14ac:dyDescent="0.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.75" customHeight="1" x14ac:dyDescent="0.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.75" customHeight="1" x14ac:dyDescent="0.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.75" customHeight="1" x14ac:dyDescent="0.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.75" customHeight="1" x14ac:dyDescent="0.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.75" customHeight="1" x14ac:dyDescent="0.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.75" customHeight="1" x14ac:dyDescent="0.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.75" customHeight="1" x14ac:dyDescent="0.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.75" customHeight="1" x14ac:dyDescent="0.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.75" customHeight="1" x14ac:dyDescent="0.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.75" customHeight="1" x14ac:dyDescent="0.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.75" customHeight="1" x14ac:dyDescent="0.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.75" customHeight="1" x14ac:dyDescent="0.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.75" customHeight="1" x14ac:dyDescent="0.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.75" customHeight="1" x14ac:dyDescent="0.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.75" customHeight="1" x14ac:dyDescent="0.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.75" customHeight="1" x14ac:dyDescent="0.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.75" customHeight="1" x14ac:dyDescent="0.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.75" customHeight="1" x14ac:dyDescent="0.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.75" customHeight="1" x14ac:dyDescent="0.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.75" customHeight="1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.75" customHeight="1" x14ac:dyDescent="0.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.75" customHeight="1" x14ac:dyDescent="0.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.75" customHeight="1" x14ac:dyDescent="0.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.75" customHeight="1" x14ac:dyDescent="0.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.75" customHeight="1" x14ac:dyDescent="0.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.75" customHeight="1" x14ac:dyDescent="0.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.75" customHeight="1" x14ac:dyDescent="0.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.75" customHeight="1" x14ac:dyDescent="0.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.75" customHeight="1" x14ac:dyDescent="0.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.75" customHeight="1" x14ac:dyDescent="0.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.75" customHeight="1" x14ac:dyDescent="0.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.75" customHeight="1" x14ac:dyDescent="0.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.75" customHeight="1" x14ac:dyDescent="0.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.75" customHeight="1" x14ac:dyDescent="0.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.75" customHeight="1" x14ac:dyDescent="0.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.75" customHeight="1" x14ac:dyDescent="0.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.75" customHeight="1" x14ac:dyDescent="0.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.75" customHeight="1" x14ac:dyDescent="0.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.75" customHeight="1" x14ac:dyDescent="0.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.75" customHeight="1" x14ac:dyDescent="0.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.75" customHeight="1" x14ac:dyDescent="0.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.75" customHeight="1" x14ac:dyDescent="0.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.75" customHeight="1" x14ac:dyDescent="0.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.75" customHeight="1" x14ac:dyDescent="0.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.75" customHeight="1" x14ac:dyDescent="0.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.75" customHeight="1" x14ac:dyDescent="0.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.75" customHeight="1" x14ac:dyDescent="0.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.75" customHeight="1" x14ac:dyDescent="0.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.75" customHeight="1" x14ac:dyDescent="0.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.75" customHeight="1" x14ac:dyDescent="0.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.75" customHeight="1" x14ac:dyDescent="0.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.75" customHeight="1" x14ac:dyDescent="0.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.75" customHeight="1" x14ac:dyDescent="0.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.75" customHeight="1" x14ac:dyDescent="0.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.75" customHeight="1" x14ac:dyDescent="0.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.75" customHeight="1" x14ac:dyDescent="0.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.75" customHeight="1" x14ac:dyDescent="0.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.75" customHeight="1" x14ac:dyDescent="0.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.75" customHeight="1" x14ac:dyDescent="0.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.75" customHeight="1" x14ac:dyDescent="0.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.75" customHeight="1" x14ac:dyDescent="0.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.75" customHeight="1" x14ac:dyDescent="0.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.75" customHeight="1" x14ac:dyDescent="0.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.75" customHeight="1" x14ac:dyDescent="0.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.75" customHeight="1" x14ac:dyDescent="0.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.75" customHeight="1" x14ac:dyDescent="0.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.75" customHeight="1" x14ac:dyDescent="0.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.75" customHeight="1" x14ac:dyDescent="0.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.75" customHeight="1" x14ac:dyDescent="0.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.75" customHeight="1" x14ac:dyDescent="0.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.75" customHeight="1" x14ac:dyDescent="0.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.75" customHeight="1" x14ac:dyDescent="0.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.75" customHeight="1" x14ac:dyDescent="0.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.75" customHeight="1" x14ac:dyDescent="0.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.75" customHeight="1" x14ac:dyDescent="0.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.75" customHeight="1" x14ac:dyDescent="0.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.75" customHeight="1" x14ac:dyDescent="0.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.75" customHeight="1" x14ac:dyDescent="0.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.75" customHeight="1" x14ac:dyDescent="0.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.75" customHeight="1" x14ac:dyDescent="0.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.75" customHeight="1" x14ac:dyDescent="0.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.75" customHeight="1" x14ac:dyDescent="0.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.75" customHeight="1" x14ac:dyDescent="0.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.75" customHeight="1" x14ac:dyDescent="0.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.75" customHeight="1" x14ac:dyDescent="0.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.75" customHeight="1" x14ac:dyDescent="0.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.75" customHeight="1" x14ac:dyDescent="0.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.75" customHeight="1" x14ac:dyDescent="0.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.75" customHeight="1" x14ac:dyDescent="0.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.75" customHeight="1" x14ac:dyDescent="0.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.75" customHeight="1" x14ac:dyDescent="0.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.75" customHeight="1" x14ac:dyDescent="0.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.75" customHeight="1" x14ac:dyDescent="0.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.75" customHeight="1" x14ac:dyDescent="0.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.75" customHeight="1" x14ac:dyDescent="0.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.75" customHeight="1" x14ac:dyDescent="0.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.75" customHeight="1" x14ac:dyDescent="0.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.75" customHeight="1" x14ac:dyDescent="0.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.75" customHeight="1" x14ac:dyDescent="0.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.75" customHeight="1" x14ac:dyDescent="0.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.75" customHeight="1" x14ac:dyDescent="0.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.75" customHeight="1" x14ac:dyDescent="0.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.75" customHeight="1" x14ac:dyDescent="0.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.75" customHeight="1" x14ac:dyDescent="0.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.75" customHeight="1" x14ac:dyDescent="0.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.75" customHeight="1" x14ac:dyDescent="0.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.75" customHeight="1" x14ac:dyDescent="0.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.75" customHeight="1" x14ac:dyDescent="0.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.75" customHeight="1" x14ac:dyDescent="0.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.75" customHeight="1" x14ac:dyDescent="0.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.75" customHeight="1" x14ac:dyDescent="0.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.75" customHeight="1" x14ac:dyDescent="0.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.75" customHeight="1" x14ac:dyDescent="0.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.75" customHeight="1" x14ac:dyDescent="0.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.75" customHeight="1" x14ac:dyDescent="0.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.75" customHeight="1" x14ac:dyDescent="0.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.75" customHeight="1" x14ac:dyDescent="0.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.75" customHeight="1" x14ac:dyDescent="0.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.75" customHeight="1" x14ac:dyDescent="0.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.75" customHeight="1" x14ac:dyDescent="0.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.75" customHeight="1" x14ac:dyDescent="0.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.75" customHeight="1" x14ac:dyDescent="0.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.75" customHeight="1" x14ac:dyDescent="0.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.75" customHeight="1" x14ac:dyDescent="0.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.75" customHeight="1" x14ac:dyDescent="0.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.75" customHeight="1" x14ac:dyDescent="0.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.75" customHeight="1" x14ac:dyDescent="0.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.75" customHeight="1" x14ac:dyDescent="0.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.75" customHeight="1" x14ac:dyDescent="0.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.75" customHeight="1" x14ac:dyDescent="0.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.75" customHeight="1" x14ac:dyDescent="0.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.75" customHeight="1" x14ac:dyDescent="0.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.75" customHeight="1" x14ac:dyDescent="0.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.75" customHeight="1" x14ac:dyDescent="0.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.75" customHeight="1" x14ac:dyDescent="0.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.75" customHeight="1" x14ac:dyDescent="0.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.75" customHeight="1" x14ac:dyDescent="0.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.75" customHeight="1" x14ac:dyDescent="0.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.75" customHeight="1" x14ac:dyDescent="0.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2.75" customHeight="1" x14ac:dyDescent="0.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2.75" customHeight="1" x14ac:dyDescent="0.3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2.75" customHeight="1" x14ac:dyDescent="0.3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2.75" customHeight="1" x14ac:dyDescent="0.3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2.75" customHeight="1" x14ac:dyDescent="0.3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2.75" customHeight="1" x14ac:dyDescent="0.3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2.75" customHeight="1" x14ac:dyDescent="0.3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2.75" customHeight="1" x14ac:dyDescent="0.3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2.75" customHeight="1" x14ac:dyDescent="0.3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2.75" customHeight="1" x14ac:dyDescent="0.3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2.75" customHeight="1" x14ac:dyDescent="0.3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2.75" customHeight="1" x14ac:dyDescent="0.3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2.75" customHeight="1" x14ac:dyDescent="0.3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2.75" customHeight="1" x14ac:dyDescent="0.3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2.75" customHeight="1" x14ac:dyDescent="0.3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2.75" customHeight="1" x14ac:dyDescent="0.3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2.75" customHeight="1" x14ac:dyDescent="0.3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2.75" customHeight="1" x14ac:dyDescent="0.3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2.75" customHeight="1" x14ac:dyDescent="0.3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2.75" customHeight="1" x14ac:dyDescent="0.3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2.75" customHeight="1" x14ac:dyDescent="0.3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2.75" customHeight="1" x14ac:dyDescent="0.3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2.75" customHeight="1" x14ac:dyDescent="0.3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2.75" customHeight="1" x14ac:dyDescent="0.3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2.75" customHeight="1" x14ac:dyDescent="0.3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2.75" customHeight="1" x14ac:dyDescent="0.3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2.75" customHeight="1" x14ac:dyDescent="0.3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2.75" customHeight="1" x14ac:dyDescent="0.3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3">
    <mergeCell ref="H1:J1"/>
    <mergeCell ref="J3:J6"/>
    <mergeCell ref="A1:G1"/>
  </mergeCells>
  <hyperlinks>
    <hyperlink ref="A1:G1" r:id="rId1" location="'INDFINAN DIAGRAM'!A1" display="INDICADORES FINANCIEROS"/>
    <hyperlink ref="L1" location="INDICE!A1" display="INDICE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zoomScale="80" zoomScaleNormal="80" workbookViewId="0">
      <selection activeCell="H29" sqref="H29"/>
    </sheetView>
  </sheetViews>
  <sheetFormatPr baseColWidth="10" defaultRowHeight="14.4" x14ac:dyDescent="0.3"/>
  <cols>
    <col min="2" max="2" width="39.5546875" customWidth="1"/>
    <col min="6" max="6" width="4.44140625" customWidth="1"/>
    <col min="10" max="10" width="13.44140625" customWidth="1"/>
    <col min="11" max="11" width="2.6640625" customWidth="1"/>
  </cols>
  <sheetData>
    <row r="1" spans="1:14" ht="18" x14ac:dyDescent="0.3">
      <c r="A1" s="666" t="s">
        <v>193</v>
      </c>
      <c r="B1" s="666"/>
      <c r="C1" s="618" t="s">
        <v>0</v>
      </c>
      <c r="D1" s="565"/>
      <c r="E1" s="565"/>
      <c r="G1" s="667" t="s">
        <v>365</v>
      </c>
      <c r="H1" s="667"/>
      <c r="I1" s="667"/>
      <c r="L1" s="154" t="s">
        <v>15</v>
      </c>
    </row>
    <row r="2" spans="1:14" x14ac:dyDescent="0.3">
      <c r="A2" s="378" t="s">
        <v>1</v>
      </c>
      <c r="B2" s="378" t="s">
        <v>3</v>
      </c>
      <c r="C2" s="378" t="s">
        <v>9</v>
      </c>
      <c r="D2" s="378" t="s">
        <v>1</v>
      </c>
      <c r="E2" s="378" t="s">
        <v>10</v>
      </c>
    </row>
    <row r="3" spans="1:14" ht="15.6" x14ac:dyDescent="0.3">
      <c r="A3" s="182" t="s">
        <v>11</v>
      </c>
      <c r="B3" s="31" t="s">
        <v>164</v>
      </c>
      <c r="C3" s="365">
        <f>'9. INDICADORES FINANCIEROS'!H3</f>
        <v>4.666666666666667</v>
      </c>
      <c r="D3" s="28">
        <f t="shared" ref="D3:D6" si="0">AVERAGE(C3)*0.2</f>
        <v>0.93333333333333346</v>
      </c>
      <c r="E3" s="616">
        <f>AVERAGE(D3:D6)</f>
        <v>0.91666666666666674</v>
      </c>
      <c r="G3" s="668" t="s">
        <v>462</v>
      </c>
      <c r="H3" s="668"/>
      <c r="I3" s="668"/>
      <c r="J3" s="329"/>
      <c r="L3" s="644" t="s">
        <v>470</v>
      </c>
      <c r="M3" s="644"/>
      <c r="N3" s="644"/>
    </row>
    <row r="4" spans="1:14" x14ac:dyDescent="0.3">
      <c r="A4" s="181" t="s">
        <v>43</v>
      </c>
      <c r="B4" s="53" t="s">
        <v>327</v>
      </c>
      <c r="C4" s="365">
        <f>'9. INDICADORES FINANCIEROS'!H4</f>
        <v>4</v>
      </c>
      <c r="D4" s="28">
        <f>AVERAGE(C4)*0.2</f>
        <v>0.8</v>
      </c>
      <c r="E4" s="565"/>
    </row>
    <row r="5" spans="1:14" ht="15.6" x14ac:dyDescent="0.3">
      <c r="A5" s="180" t="s">
        <v>38</v>
      </c>
      <c r="B5" s="31" t="s">
        <v>173</v>
      </c>
      <c r="C5" s="365">
        <f>'9. INDICADORES FINANCIEROS'!H5</f>
        <v>4.666666666666667</v>
      </c>
      <c r="D5" s="28">
        <f>AVERAGE(C5)*0.2</f>
        <v>0.93333333333333346</v>
      </c>
      <c r="E5" s="565"/>
      <c r="G5" s="669" t="s">
        <v>368</v>
      </c>
      <c r="H5" s="669"/>
      <c r="I5" s="669"/>
      <c r="J5" s="330"/>
      <c r="L5" s="644" t="s">
        <v>475</v>
      </c>
      <c r="M5" s="644"/>
      <c r="N5" s="644"/>
    </row>
    <row r="6" spans="1:14" ht="43.2" x14ac:dyDescent="0.3">
      <c r="A6" s="179" t="s">
        <v>24</v>
      </c>
      <c r="B6" s="53" t="s">
        <v>333</v>
      </c>
      <c r="C6" s="365">
        <f>'9. INDICADORES FINANCIEROS'!H6</f>
        <v>5</v>
      </c>
      <c r="D6" s="28">
        <f t="shared" si="0"/>
        <v>1</v>
      </c>
      <c r="E6" s="565"/>
    </row>
  </sheetData>
  <mergeCells count="8">
    <mergeCell ref="L3:N3"/>
    <mergeCell ref="L5:N5"/>
    <mergeCell ref="A1:B1"/>
    <mergeCell ref="C1:E1"/>
    <mergeCell ref="E3:E6"/>
    <mergeCell ref="G1:I1"/>
    <mergeCell ref="G3:I3"/>
    <mergeCell ref="G5:I5"/>
  </mergeCells>
  <hyperlinks>
    <hyperlink ref="G1" r:id="rId1" location="'11. INDICADORES FINANCIEROS'!A1"/>
    <hyperlink ref="L1" location="INDICE!A1" display="INDICE"/>
    <hyperlink ref="L3" location="'CONSOL. DIM.FACT.BARR.'!A1" display="CONSOLIDADO DIMENSIONES Y FACTORES BARRAS"/>
    <hyperlink ref="L5:N5" location="CONSOL.BARRAS.FACT.DIM.!A1" display="CONSOLIDADO BARRAS DIMENSIONES Y FACTORES"/>
    <hyperlink ref="G1:I1" r:id="rId2" location="'9. INDICADORES FINANCIEROS'!A1" display="MATRIZ INDICADORES FINANCIEROS"/>
    <hyperlink ref="G3:I3" location="'INFORME CONSOLIDADO FACTORES'!A1" display="CONSOLIDADO RADAR FACTORES RISE"/>
    <hyperlink ref="G5:I5" location="CONS.DESCRIP.FACT.!A1" display="CONSOLIDADO DESCRIPTORES Y FACTORES"/>
    <hyperlink ref="L3:N3" location="CONSOLDIM.FACT.RADAR!A1" display="CONSOLIDADO RADAR DIMENSIONES Y FACTORES RISE"/>
  </hyperlinks>
  <pageMargins left="0.7" right="0.7" top="0.75" bottom="0.75" header="0.3" footer="0.3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17" sqref="B17"/>
    </sheetView>
  </sheetViews>
  <sheetFormatPr baseColWidth="10" defaultRowHeight="14.4" x14ac:dyDescent="0.3"/>
  <cols>
    <col min="1" max="1" width="51.33203125" customWidth="1"/>
    <col min="2" max="2" width="11.44140625" style="55"/>
  </cols>
  <sheetData>
    <row r="1" spans="1:6" ht="18" x14ac:dyDescent="0.35">
      <c r="A1" s="670" t="s">
        <v>467</v>
      </c>
      <c r="B1" s="670"/>
      <c r="F1" s="156" t="s">
        <v>15</v>
      </c>
    </row>
    <row r="2" spans="1:6" x14ac:dyDescent="0.3">
      <c r="A2" s="58" t="s">
        <v>354</v>
      </c>
      <c r="B2" s="59" t="s">
        <v>355</v>
      </c>
    </row>
    <row r="3" spans="1:6" x14ac:dyDescent="0.3">
      <c r="A3" s="332" t="str">
        <f>'1. INNOVACIÓN'!A1:G1</f>
        <v>INNOVACIÓN</v>
      </c>
      <c r="B3" s="366">
        <f>'1. INNOVACIÓN'!J3:J10</f>
        <v>0.66250000000000009</v>
      </c>
    </row>
    <row r="4" spans="1:6" x14ac:dyDescent="0.3">
      <c r="A4" s="256" t="str">
        <f>PROD.SOS.DIAGRAM!A1</f>
        <v>PRODUCCION SOSTENIBLE</v>
      </c>
      <c r="B4" s="366">
        <f>PROD.SOS.DIAGRAM!E3</f>
        <v>0.63400000000000012</v>
      </c>
    </row>
    <row r="5" spans="1:6" x14ac:dyDescent="0.3">
      <c r="A5" s="230" t="str">
        <f>LIDER.DIREST.DIAGRAM!A1</f>
        <v>LIDERAZGO Y DIRECCIONAMIENTO ESTRATÉGICO</v>
      </c>
      <c r="B5" s="366">
        <f>LIDER.DIREST.DIAGRAM!E3</f>
        <v>0.89383333333333337</v>
      </c>
    </row>
    <row r="6" spans="1:6" x14ac:dyDescent="0.3">
      <c r="A6" s="66" t="str">
        <f>CULTOR.DIAGRAM!A1</f>
        <v>CULTURA ORGANIZACIONAL</v>
      </c>
      <c r="B6" s="366">
        <f>CULTOR.DIAGRAM!E3</f>
        <v>0.87750000000000006</v>
      </c>
    </row>
    <row r="7" spans="1:6" x14ac:dyDescent="0.3">
      <c r="A7" s="231" t="str">
        <f>RECONO.DIAGRAM!A1</f>
        <v>RECONOCIMIENTO</v>
      </c>
      <c r="B7" s="366">
        <f>RECONO.DIAGRAM!E3</f>
        <v>0.7</v>
      </c>
    </row>
    <row r="8" spans="1:6" x14ac:dyDescent="0.3">
      <c r="A8" s="257" t="str">
        <f>PROC.COLAB.DIAGRAM!A1</f>
        <v>PROCESOS COLABORATIVOS</v>
      </c>
      <c r="B8" s="366">
        <f>+PROC.COLAB.DIAGRAM!E3</f>
        <v>0.77500000000000002</v>
      </c>
    </row>
    <row r="9" spans="1:6" x14ac:dyDescent="0.3">
      <c r="A9" s="333" t="str">
        <f>'NUEVMERC DIAGRAM'!A1:B1</f>
        <v>NUEVOS MERCADOS</v>
      </c>
      <c r="B9" s="366">
        <f>'NUEVMERC DIAGRAM'!E3</f>
        <v>0.51</v>
      </c>
    </row>
    <row r="10" spans="1:6" x14ac:dyDescent="0.3">
      <c r="A10" s="68" t="str">
        <f>'TECNOLOGIA DIAGRAM'!A1:B1</f>
        <v>TECNOLOGÍA</v>
      </c>
      <c r="B10" s="366">
        <f>'TECNOLOGIA DIAGRAM'!E3</f>
        <v>0.82000000000000006</v>
      </c>
    </row>
    <row r="11" spans="1:6" ht="21" customHeight="1" x14ac:dyDescent="0.3">
      <c r="A11" s="157" t="str">
        <f>'INDFINAN DIAGRAM'!A1:B1</f>
        <v>INDICADORES FINANCIEROS</v>
      </c>
      <c r="B11" s="366">
        <f>'INDFINAN DIAGRAM'!E3</f>
        <v>0.91666666666666674</v>
      </c>
    </row>
    <row r="12" spans="1:6" x14ac:dyDescent="0.3">
      <c r="A12" s="58" t="s">
        <v>366</v>
      </c>
      <c r="B12" s="64">
        <f>AVERAGEA(B3:B11)</f>
        <v>0.754388888888889</v>
      </c>
    </row>
  </sheetData>
  <mergeCells count="1">
    <mergeCell ref="A1:B1"/>
  </mergeCells>
  <hyperlinks>
    <hyperlink ref="A3" r:id="rId1" location="'1. INNOVACIÓN'!A1" display="MATRIZ.RISE.V4.ABRIL.2019.xlsx - '1. INNOVACIÓN'!A1"/>
    <hyperlink ref="A4" r:id="rId2" location="'2. PRODUCCIÓN SOSTENIBLE'!A1" display="MATRIZ.RISE.V4.ABRIL.2019.xlsx - '2. PRODUCCIÓN SOSTENIBLE'!A1"/>
    <hyperlink ref="A5" r:id="rId3" location="'3. LIDER.DIR.ESTRA'!A1" display="MATRIZ.RISE.V4.ABRIL.2019.xlsx - '3. LIDER.DIR.ESTRA'!A1"/>
    <hyperlink ref="A6" r:id="rId4" location="'4. CULTURA ORGANIZACIONAL'!A1" display="MATRIZ.RISE.V4.ABRIL.2019.xlsx - '4. CULTURA ORGANIZACIONAL'!A1"/>
    <hyperlink ref="A7" r:id="rId5" location="'5. RECONOCIMIENTO'!A1" display="MATRIZ.RISE.V4.ABRIL.2019.xlsx - '5. RECONOCIMIENTO'!A1"/>
    <hyperlink ref="A8" r:id="rId6" location="'6. PROCESOS COLABORATIVOS'!A1" display="MATRIZ.RISE.V4.ABRIL.2019.xlsx - '6. PROCESOS COLABORATIVOS'!A1"/>
    <hyperlink ref="A9" r:id="rId7" location="'7. NUEVOS MERCADOS'!A1" display="MATRIZ.RISE.V4.ABRIL.2019.xlsx - '7. NUEVOS MERCADOS'!A1"/>
    <hyperlink ref="A10" r:id="rId8" location="'8. TECNOLOGÍA'!A1" display="MATRIZ.RISE.V4.ABRIL.2019.xlsx - '8. TECNOLOGÍA'!A1"/>
    <hyperlink ref="F1" location="INDICE!A1" display="INDICE"/>
    <hyperlink ref="A11" location="'9. INDICADORES FINANCIEROS'!A1" display="'9. INDICADORES FINANCIEROS'!A1"/>
  </hyperlinks>
  <pageMargins left="0.7" right="0.7" top="0.75" bottom="0.75" header="0.3" footer="0.3"/>
  <pageSetup paperSize="9" orientation="portrait" verticalDpi="0" r:id="rId9"/>
  <drawing r:id="rId1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="55" zoomScaleNormal="55" workbookViewId="0">
      <selection activeCell="F50" sqref="F50"/>
    </sheetView>
  </sheetViews>
  <sheetFormatPr baseColWidth="10" defaultRowHeight="14.4" x14ac:dyDescent="0.3"/>
  <cols>
    <col min="1" max="1" width="12.5546875" style="362" bestFit="1" customWidth="1"/>
    <col min="2" max="2" width="10" customWidth="1"/>
    <col min="3" max="3" width="15.6640625" style="61" bestFit="1" customWidth="1"/>
    <col min="4" max="4" width="15.21875" style="55" bestFit="1" customWidth="1"/>
    <col min="5" max="5" width="22.77734375" bestFit="1" customWidth="1"/>
    <col min="6" max="6" width="20.109375" bestFit="1" customWidth="1"/>
    <col min="7" max="7" width="22.21875" bestFit="1" customWidth="1"/>
    <col min="8" max="8" width="19.6640625" bestFit="1" customWidth="1"/>
    <col min="9" max="9" width="13.33203125" bestFit="1" customWidth="1"/>
    <col min="10" max="10" width="15" bestFit="1" customWidth="1"/>
    <col min="11" max="11" width="15.77734375" bestFit="1" customWidth="1"/>
    <col min="12" max="12" width="15.77734375" customWidth="1"/>
  </cols>
  <sheetData>
    <row r="1" spans="1:15" s="362" customFormat="1" ht="24.6" x14ac:dyDescent="0.4">
      <c r="A1" s="672" t="s">
        <v>367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</row>
    <row r="2" spans="1:15" ht="41.4" x14ac:dyDescent="0.3">
      <c r="A2" s="392" t="s">
        <v>1</v>
      </c>
      <c r="B2" s="393" t="s">
        <v>10</v>
      </c>
      <c r="C2" s="383" t="str">
        <f>INNOV.DIAGRAM!A1</f>
        <v>INNOVACIÓN</v>
      </c>
      <c r="D2" s="384" t="str">
        <f>PROD.SOS.DIAGRAM!A1</f>
        <v>PRODUCCION SOSTENIBLE</v>
      </c>
      <c r="E2" s="385" t="str">
        <f>LIDER.DIREST.DIAGRAM!A1</f>
        <v>LIDERAZGO Y DIRECCIONAMIENTO ESTRATÉGICO</v>
      </c>
      <c r="F2" s="386" t="str">
        <f>CULTOR.DIAGRAM!A1</f>
        <v>CULTURA ORGANIZACIONAL</v>
      </c>
      <c r="G2" s="387" t="str">
        <f>RECONO.DIAGRAM!A1</f>
        <v>RECONOCIMIENTO</v>
      </c>
      <c r="H2" s="388" t="str">
        <f>PROC.COLAB.DIAGRAM!A1</f>
        <v>PROCESOS COLABORATIVOS</v>
      </c>
      <c r="I2" s="389" t="str">
        <f>'NUEVMERC DIAGRAM'!A1</f>
        <v>NUEVOS MERCADOS</v>
      </c>
      <c r="J2" s="390" t="str">
        <f>'TECNOLOGIA DIAGRAM'!A1</f>
        <v>TECNOLOGÍA</v>
      </c>
      <c r="K2" s="391" t="str">
        <f>'INDFINAN DIAGRAM'!A1</f>
        <v>INDICADORES FINANCIEROS</v>
      </c>
      <c r="L2" s="402" t="s">
        <v>498</v>
      </c>
    </row>
    <row r="3" spans="1:15" ht="15.6" x14ac:dyDescent="0.3">
      <c r="A3" s="674" t="s">
        <v>11</v>
      </c>
      <c r="B3" s="674"/>
      <c r="C3" s="380">
        <f>INNOV.DIAGRAM!D3</f>
        <v>0.60000000000000009</v>
      </c>
      <c r="D3" s="381">
        <f>PROD.SOS.DIAGRAM!D3</f>
        <v>0.64000000000000012</v>
      </c>
      <c r="E3" s="381">
        <f>LIDER.DIREST.DIAGRAM!D3</f>
        <v>0.90200000000000002</v>
      </c>
      <c r="F3" s="381">
        <f>CULTOR.DIAGRAM!D3</f>
        <v>0.86</v>
      </c>
      <c r="G3" s="381">
        <f>RECONO.DIAGRAM!D3</f>
        <v>0.55999999999999994</v>
      </c>
      <c r="H3" s="381">
        <f>PROC.COLAB.DIAGRAM!D3</f>
        <v>0.96</v>
      </c>
      <c r="I3" s="381">
        <f>'NUEVMERC DIAGRAM'!D3</f>
        <v>0.60000000000000009</v>
      </c>
      <c r="J3" s="381">
        <f>'TECNOLOGIA DIAGRAM'!D3</f>
        <v>0.91999999999999993</v>
      </c>
      <c r="K3" s="381">
        <f>'INDFINAN DIAGRAM'!D3</f>
        <v>0.93333333333333346</v>
      </c>
      <c r="L3" s="398">
        <f>AVERAGE(C3:K3)</f>
        <v>0.77503703703703708</v>
      </c>
      <c r="M3" s="62" t="s">
        <v>497</v>
      </c>
    </row>
    <row r="4" spans="1:15" ht="15.6" x14ac:dyDescent="0.3">
      <c r="A4" s="675" t="s">
        <v>43</v>
      </c>
      <c r="B4" s="675"/>
      <c r="C4" s="382">
        <f>INNOV.DIAGRAM!D4</f>
        <v>0.60000000000000009</v>
      </c>
      <c r="D4" s="381">
        <f>PROD.SOS.DIAGRAM!D4</f>
        <v>0.6160000000000001</v>
      </c>
      <c r="E4" s="381">
        <f>LIDER.DIREST.DIAGRAM!D6</f>
        <v>0.84000000000000008</v>
      </c>
      <c r="F4" s="381">
        <f>CULTOR.DIAGRAM!D4</f>
        <v>0.86</v>
      </c>
      <c r="G4" s="381">
        <f>RECONO.DIAGRAM!D4</f>
        <v>0.68</v>
      </c>
      <c r="H4" s="381">
        <f>PROC.COLAB.DIAGRAM!D4</f>
        <v>0.8</v>
      </c>
      <c r="I4" s="381">
        <f>'NUEVMERC DIAGRAM'!D4</f>
        <v>0.48</v>
      </c>
      <c r="J4" s="381">
        <f>'TECNOLOGIA DIAGRAM'!D4</f>
        <v>0.8</v>
      </c>
      <c r="K4" s="381">
        <f>'INDFINAN DIAGRAM'!D4</f>
        <v>0.8</v>
      </c>
      <c r="L4" s="399">
        <f t="shared" ref="L4:L6" si="0">AVERAGE(C4:K4)</f>
        <v>0.7195555555555555</v>
      </c>
    </row>
    <row r="5" spans="1:15" ht="15.6" x14ac:dyDescent="0.3">
      <c r="A5" s="676" t="s">
        <v>38</v>
      </c>
      <c r="B5" s="676"/>
      <c r="C5" s="380">
        <f>INNOV.DIAGRAM!D6</f>
        <v>0.75</v>
      </c>
      <c r="D5" s="381">
        <f>PROD.SOS.DIAGRAM!D9</f>
        <v>0.64000000000000012</v>
      </c>
      <c r="E5" s="381">
        <f>LIDER.DIREST.DIAGRAM!D8</f>
        <v>0.93333333333333346</v>
      </c>
      <c r="F5" s="381">
        <f>CULTOR.DIAGRAM!D5</f>
        <v>0.85000000000000009</v>
      </c>
      <c r="G5" s="381">
        <f>RECONO.DIAGRAM!D5</f>
        <v>0.8</v>
      </c>
      <c r="H5" s="381">
        <f>PROC.COLAB.DIAGRAM!D5</f>
        <v>0.84000000000000008</v>
      </c>
      <c r="I5" s="381">
        <f>'NUEVMERC DIAGRAM'!D5</f>
        <v>0.52</v>
      </c>
      <c r="J5" s="381">
        <f>'TECNOLOGIA DIAGRAM'!D5</f>
        <v>0.8</v>
      </c>
      <c r="K5" s="381">
        <f>'INDFINAN DIAGRAM'!D5</f>
        <v>0.93333333333333346</v>
      </c>
      <c r="L5" s="400">
        <f t="shared" si="0"/>
        <v>0.78518518518518521</v>
      </c>
    </row>
    <row r="6" spans="1:15" ht="15.6" x14ac:dyDescent="0.3">
      <c r="A6" s="677" t="s">
        <v>24</v>
      </c>
      <c r="B6" s="677"/>
      <c r="C6" s="380">
        <f>INNOV.DIAGRAM!D7</f>
        <v>0.70000000000000007</v>
      </c>
      <c r="D6" s="381">
        <f>PROD.SOS.DIAGRAM!D10</f>
        <v>0.64000000000000012</v>
      </c>
      <c r="E6" s="381">
        <f>LIDER.DIREST.DIAGRAM!D11</f>
        <v>0.9</v>
      </c>
      <c r="F6" s="381">
        <f>CULTOR.DIAGRAM!D6</f>
        <v>0.94000000000000006</v>
      </c>
      <c r="G6" s="381">
        <f>RECONO.DIAGRAM!D6</f>
        <v>0.76</v>
      </c>
      <c r="H6" s="381">
        <f>PROC.COLAB.DIAGRAM!D6</f>
        <v>0.5</v>
      </c>
      <c r="I6" s="381">
        <f>'NUEVMERC DIAGRAM'!D6</f>
        <v>0.44000000000000006</v>
      </c>
      <c r="J6" s="381">
        <f>'TECNOLOGIA DIAGRAM'!D6</f>
        <v>0.76</v>
      </c>
      <c r="K6" s="381">
        <f>'INDFINAN DIAGRAM'!D6</f>
        <v>1</v>
      </c>
      <c r="L6" s="401">
        <f t="shared" si="0"/>
        <v>0.73777777777777787</v>
      </c>
    </row>
    <row r="7" spans="1:15" s="367" customFormat="1" ht="18" x14ac:dyDescent="0.3">
      <c r="A7" s="671"/>
      <c r="B7" s="671"/>
      <c r="C7" s="395">
        <f>AVERAGE(C3:C6)</f>
        <v>0.66250000000000009</v>
      </c>
      <c r="D7" s="395">
        <f t="shared" ref="D7:K7" si="1">AVERAGE(D3:D6)</f>
        <v>0.63400000000000012</v>
      </c>
      <c r="E7" s="394">
        <f t="shared" si="1"/>
        <v>0.89383333333333337</v>
      </c>
      <c r="F7" s="394">
        <f t="shared" si="1"/>
        <v>0.87750000000000006</v>
      </c>
      <c r="G7" s="396">
        <f t="shared" si="1"/>
        <v>0.7</v>
      </c>
      <c r="H7" s="396">
        <f t="shared" si="1"/>
        <v>0.77500000000000002</v>
      </c>
      <c r="I7" s="397">
        <f t="shared" si="1"/>
        <v>0.51</v>
      </c>
      <c r="J7" s="394">
        <f t="shared" si="1"/>
        <v>0.82000000000000006</v>
      </c>
      <c r="K7" s="394">
        <f t="shared" si="1"/>
        <v>0.91666666666666674</v>
      </c>
      <c r="L7" s="396">
        <f>AVERAGE(L3:L6)</f>
        <v>0.754388888888889</v>
      </c>
    </row>
    <row r="9" spans="1:15" ht="21" x14ac:dyDescent="0.4">
      <c r="L9" s="164" t="s">
        <v>15</v>
      </c>
    </row>
    <row r="12" spans="1:15" x14ac:dyDescent="0.3">
      <c r="A12" s="62" t="s">
        <v>497</v>
      </c>
    </row>
    <row r="15" spans="1:15" x14ac:dyDescent="0.3">
      <c r="N15" s="62"/>
      <c r="O15" s="62"/>
    </row>
  </sheetData>
  <mergeCells count="6">
    <mergeCell ref="A7:B7"/>
    <mergeCell ref="A1:L1"/>
    <mergeCell ref="A3:B3"/>
    <mergeCell ref="A4:B4"/>
    <mergeCell ref="A5:B5"/>
    <mergeCell ref="A6:B6"/>
  </mergeCells>
  <hyperlinks>
    <hyperlink ref="D2" r:id="rId1" location="'2. PRODUCCIÓN SOSTENIBLE'!A1" display="MATRIZ.RISE.V4.ABRIL.2019.xlsx - '2. PRODUCCIÓN SOSTENIBLE'!A1"/>
    <hyperlink ref="C2" r:id="rId2" location="INNOV.DIAGRAM!A1" display="MATRIZ.RISE.V4.ABRIL.2019.xlsx - INNOV.DIAGRAM!A1"/>
    <hyperlink ref="E2" r:id="rId3" location="'3. LIDER.DIR.ESTRA'!A1" display="MATRIZ.RISE.V4.ABRIL.2019.xlsx - '3. LIDER.DIR.ESTRA'!A1"/>
    <hyperlink ref="F2" r:id="rId4" location="'4. CULTURA ORGANIZACIONAL'!A1" display="MATRIZ.RISE.V4.ABRIL.2019.xlsx - '4. CULTURA ORGANIZACIONAL'!A1"/>
    <hyperlink ref="G2" r:id="rId5" location="'5. RECONOCIMIENTO'!A1" display="MATRIZ.RISE.V4.ABRIL.2019.xlsx - '5. RECONOCIMIENTO'!A1"/>
    <hyperlink ref="I2" r:id="rId6" location="'7. NUEVOS MERCADOS'!A1" display="MATRIZ.RISE.V4.ABRIL.2019.xlsx - '7. NUEVOS MERCADOS'!A1"/>
    <hyperlink ref="J2" r:id="rId7" location="'8. TECNOLOGÍA'!A1" display="MATRIZ.RISE.V4.ABRIL.2019.xlsx - '8. TECNOLOGÍA'!A1"/>
    <hyperlink ref="K2" r:id="rId8" location="'9. INDICADORES FINANCIEROS'!A1" display="MATRIZ.RISE.V4.ABRIL.2019.xlsx - '9. INDICADORES FINANCIEROS'!A1"/>
    <hyperlink ref="L9" location="INDICE!A1" display="INDICE"/>
    <hyperlink ref="H2" r:id="rId9" location="'6. PROCESOS COLABORATIVOS'!A1" display="MATRIZ.RISE.V4.ABRIL.2019.xlsx - '6. PROCESOS COLABORATIVOS'!A1"/>
  </hyperlinks>
  <pageMargins left="0.7" right="0.7" top="0.75" bottom="0.75" header="0.3" footer="0.3"/>
  <pageSetup paperSize="9" orientation="portrait" verticalDpi="90" r:id="rId10"/>
  <drawing r:id="rId1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zoomScale="80" zoomScaleNormal="80" workbookViewId="0">
      <selection activeCell="L21" sqref="L21"/>
    </sheetView>
  </sheetViews>
  <sheetFormatPr baseColWidth="10" defaultRowHeight="14.4" x14ac:dyDescent="0.3"/>
  <cols>
    <col min="1" max="1" width="19.33203125" customWidth="1"/>
    <col min="2" max="2" width="13.88671875" bestFit="1" customWidth="1"/>
    <col min="3" max="3" width="16.44140625" customWidth="1"/>
    <col min="4" max="4" width="23.109375" customWidth="1"/>
    <col min="5" max="5" width="18" customWidth="1"/>
    <col min="6" max="6" width="21.44140625" customWidth="1"/>
    <col min="7" max="7" width="19.44140625" customWidth="1"/>
    <col min="8" max="8" width="17.33203125" customWidth="1"/>
    <col min="9" max="9" width="16.5546875" customWidth="1"/>
    <col min="10" max="10" width="17" customWidth="1"/>
  </cols>
  <sheetData>
    <row r="1" spans="1:11" ht="69.900000000000006" customHeight="1" x14ac:dyDescent="0.3">
      <c r="A1" s="174" t="s">
        <v>367</v>
      </c>
      <c r="B1" s="225" t="str">
        <f>INNOV.DIAGRAM!A1</f>
        <v>INNOVACIÓN</v>
      </c>
      <c r="C1" s="226" t="str">
        <f>PROD.SOS.DIAGRAM!A1</f>
        <v>PRODUCCION SOSTENIBLE</v>
      </c>
      <c r="D1" s="322" t="str">
        <f>LIDER.DIREST.DIAGRAM!A1</f>
        <v>LIDERAZGO Y DIRECCIONAMIENTO ESTRATÉGICO</v>
      </c>
      <c r="E1" s="323" t="str">
        <f>CULTOR.DIAGRAM!A1</f>
        <v>CULTURA ORGANIZACIONAL</v>
      </c>
      <c r="F1" s="228" t="str">
        <f>RECONO.DIAGRAM!A1</f>
        <v>RECONOCIMIENTO</v>
      </c>
      <c r="G1" s="67" t="str">
        <f>PROC.COLAB.DIAGRAM!A1</f>
        <v>PROCESOS COLABORATIVOS</v>
      </c>
      <c r="H1" s="325" t="str">
        <f>'NUEVMERC DIAGRAM'!A1</f>
        <v>NUEVOS MERCADOS</v>
      </c>
      <c r="I1" s="326" t="str">
        <f>'TECNOLOGIA DIAGRAM'!A1</f>
        <v>TECNOLOGÍA</v>
      </c>
      <c r="J1" s="328" t="str">
        <f>'INDFINAN DIAGRAM'!A1</f>
        <v>INDICADORES FINANCIEROS</v>
      </c>
    </row>
    <row r="2" spans="1:11" ht="15" x14ac:dyDescent="0.3">
      <c r="A2" s="170" t="s">
        <v>11</v>
      </c>
      <c r="B2" s="70">
        <f>INNOV.DIAGRAM!D3</f>
        <v>0.60000000000000009</v>
      </c>
      <c r="C2" s="63">
        <f>PROD.SOS.DIAGRAM!D3</f>
        <v>0.64000000000000012</v>
      </c>
      <c r="D2" s="63">
        <f>LIDER.DIREST.DIAGRAM!D3</f>
        <v>0.90200000000000002</v>
      </c>
      <c r="E2" s="63">
        <f>CULTOR.DIAGRAM!D3</f>
        <v>0.86</v>
      </c>
      <c r="F2" s="63">
        <f>RECONO.DIAGRAM!D3</f>
        <v>0.55999999999999994</v>
      </c>
      <c r="G2" s="63">
        <f>PROC.COLAB.DIAGRAM!D3</f>
        <v>0.96</v>
      </c>
      <c r="H2" s="63">
        <f>'NUEVMERC DIAGRAM'!D3</f>
        <v>0.60000000000000009</v>
      </c>
      <c r="I2" s="63">
        <f>'TECNOLOGIA DIAGRAM'!D3</f>
        <v>0.91999999999999993</v>
      </c>
      <c r="J2" s="63">
        <f>'INDFINAN DIAGRAM'!D3</f>
        <v>0.93333333333333346</v>
      </c>
    </row>
    <row r="3" spans="1:11" ht="21" x14ac:dyDescent="0.4">
      <c r="A3" s="172" t="s">
        <v>43</v>
      </c>
      <c r="B3" s="168">
        <f>INNOV.DIAGRAM!D4</f>
        <v>0.60000000000000009</v>
      </c>
      <c r="C3" s="63">
        <f>PROD.SOS.DIAGRAM!D4</f>
        <v>0.6160000000000001</v>
      </c>
      <c r="D3" s="63">
        <f>LIDER.DIREST.DIAGRAM!D6</f>
        <v>0.84000000000000008</v>
      </c>
      <c r="E3" s="63">
        <f>CULTOR.DIAGRAM!D4</f>
        <v>0.86</v>
      </c>
      <c r="F3" s="63">
        <f>RECONO.DIAGRAM!D4</f>
        <v>0.68</v>
      </c>
      <c r="G3" s="63">
        <f>PROC.COLAB.DIAGRAM!D4</f>
        <v>0.8</v>
      </c>
      <c r="H3" s="63">
        <f>'NUEVMERC DIAGRAM'!D4</f>
        <v>0.48</v>
      </c>
      <c r="I3" s="63">
        <f>'TECNOLOGIA DIAGRAM'!D4</f>
        <v>0.8</v>
      </c>
      <c r="J3" s="63">
        <f>'INDFINAN DIAGRAM'!D4</f>
        <v>0.8</v>
      </c>
      <c r="K3" s="164" t="s">
        <v>15</v>
      </c>
    </row>
    <row r="4" spans="1:11" ht="15" x14ac:dyDescent="0.3">
      <c r="A4" s="171" t="s">
        <v>38</v>
      </c>
      <c r="B4" s="70">
        <f>INNOV.DIAGRAM!D6</f>
        <v>0.75</v>
      </c>
      <c r="C4" s="63">
        <f>PROD.SOS.DIAGRAM!D9</f>
        <v>0.64000000000000012</v>
      </c>
      <c r="D4" s="63">
        <f>LIDER.DIREST.DIAGRAM!D8</f>
        <v>0.93333333333333346</v>
      </c>
      <c r="E4" s="63">
        <f>CULTOR.DIAGRAM!D5</f>
        <v>0.85000000000000009</v>
      </c>
      <c r="F4" s="63">
        <f>RECONO.DIAGRAM!D5</f>
        <v>0.8</v>
      </c>
      <c r="G4" s="63">
        <f>PROC.COLAB.DIAGRAM!D5</f>
        <v>0.84000000000000008</v>
      </c>
      <c r="H4" s="63">
        <f>'NUEVMERC DIAGRAM'!D5</f>
        <v>0.52</v>
      </c>
      <c r="I4" s="63">
        <f>'TECNOLOGIA DIAGRAM'!D5</f>
        <v>0.8</v>
      </c>
      <c r="J4" s="63">
        <f>'INDFINAN DIAGRAM'!D5</f>
        <v>0.93333333333333346</v>
      </c>
    </row>
    <row r="5" spans="1:11" ht="15" x14ac:dyDescent="0.3">
      <c r="A5" s="173" t="s">
        <v>24</v>
      </c>
      <c r="B5" s="70">
        <f>INNOV.DIAGRAM!D7</f>
        <v>0.70000000000000007</v>
      </c>
      <c r="C5" s="63">
        <f>PROD.SOS.DIAGRAM!D10</f>
        <v>0.64000000000000012</v>
      </c>
      <c r="D5" s="63">
        <f>LIDER.DIREST.DIAGRAM!D11</f>
        <v>0.9</v>
      </c>
      <c r="E5" s="63">
        <f>CULTOR.DIAGRAM!D6</f>
        <v>0.94000000000000006</v>
      </c>
      <c r="F5" s="63">
        <f>RECONO.DIAGRAM!D6</f>
        <v>0.76</v>
      </c>
      <c r="G5" s="63">
        <f>PROC.COLAB.DIAGRAM!D6</f>
        <v>0.5</v>
      </c>
      <c r="H5" s="63">
        <f>'NUEVMERC DIAGRAM'!D6</f>
        <v>0.44000000000000006</v>
      </c>
      <c r="I5" s="63">
        <f>'TECNOLOGIA DIAGRAM'!D6</f>
        <v>0.76</v>
      </c>
      <c r="J5" s="63">
        <f>'INDFINAN DIAGRAM'!D6</f>
        <v>1</v>
      </c>
    </row>
  </sheetData>
  <hyperlinks>
    <hyperlink ref="C1" r:id="rId1" location="'2. PRODUCCIÓN SOSTENIBLE'!A1" display="MATRIZ.RISE.V4.ABRIL.2019.xlsx - '2. PRODUCCIÓN SOSTENIBLE'!A1"/>
    <hyperlink ref="B1" r:id="rId2" location="'1. INNOVACIÓN'!A1" display="MATRIZ.RISE.V4.ABRIL.2019.xlsx - '1. INNOVACIÓN'!A1"/>
    <hyperlink ref="E1" r:id="rId3" location="'4. CULTURA ORGANIZACIONAL'!A1" display="MATRIZ.RISE.V4.ABRIL.2019.xlsx - '4. CULTURA ORGANIZACIONAL'!A1"/>
    <hyperlink ref="F1" r:id="rId4" location="'5. RECONOCIMIENTO'!A1" display="MATRIZ.RISE.V4.ABRIL.2019.xlsx - '5. RECONOCIMIENTO'!A1"/>
    <hyperlink ref="G1" r:id="rId5" location="'6. PROCESOS COLABORATIVOS'!A1" display="MATRIZ.RISE.V4.ABRIL.2019.xlsx - '6. PROCESOS COLABORATIVOS'!A1"/>
    <hyperlink ref="H1" r:id="rId6" location="'7. NUEVOS MERCADOS'!A1" display="MATRIZ.RISE.V4.ABRIL.2019.xlsx - '7. NUEVOS MERCADOS'!A1"/>
    <hyperlink ref="I1" r:id="rId7" location="'8. TECNOLOGÍA'!A1" display="MATRIZ.RISE.V4.ABRIL.2019.xlsx - '8. TECNOLOGÍA'!A1"/>
    <hyperlink ref="J1" r:id="rId8" location="'9. INDICADORES FINANCIEROS'!A1" display="MATRIZ.RISE.V4.ABRIL.2019.xlsx - '9. INDICADORES FINANCIEROS'!A1"/>
    <hyperlink ref="K3" location="INDICE!A1" display="INDICE"/>
    <hyperlink ref="D1" r:id="rId9" location="'3. LIDER.DIR.ESTRA'!A1" display="MATRIZ.RISE.V4.ABRIL.2019.xlsx - '3. LIDER.DIR.ESTRA'!A1"/>
  </hyperlinks>
  <pageMargins left="0.7" right="0.7" top="0.75" bottom="0.75" header="0.3" footer="0.3"/>
  <drawing r:id="rId1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22" zoomScale="70" zoomScaleNormal="70" workbookViewId="0">
      <selection activeCell="L36" sqref="L36"/>
    </sheetView>
  </sheetViews>
  <sheetFormatPr baseColWidth="10" defaultRowHeight="14.4" x14ac:dyDescent="0.3"/>
  <cols>
    <col min="1" max="1" width="59.6640625" style="62" customWidth="1"/>
    <col min="2" max="2" width="16.33203125" bestFit="1" customWidth="1"/>
    <col min="3" max="3" width="17.44140625" bestFit="1" customWidth="1"/>
    <col min="4" max="4" width="25.33203125" customWidth="1"/>
    <col min="5" max="5" width="23" customWidth="1"/>
    <col min="6" max="6" width="23" bestFit="1" customWidth="1"/>
    <col min="7" max="7" width="22.44140625" customWidth="1"/>
    <col min="8" max="8" width="16.33203125" customWidth="1"/>
    <col min="9" max="9" width="21.33203125" customWidth="1"/>
    <col min="10" max="10" width="17.88671875" customWidth="1"/>
    <col min="11" max="11" width="3.33203125" customWidth="1"/>
    <col min="12" max="12" width="20" customWidth="1"/>
  </cols>
  <sheetData>
    <row r="1" spans="1:12" ht="63.15" customHeight="1" x14ac:dyDescent="0.3">
      <c r="A1" s="158" t="s">
        <v>465</v>
      </c>
      <c r="B1" s="232" t="str">
        <f>INNOV.DIAGRAM!A1</f>
        <v>INNOVACIÓN</v>
      </c>
      <c r="C1" s="226" t="str">
        <f>PROD.SOS.DIAGRAM!A1</f>
        <v>PRODUCCION SOSTENIBLE</v>
      </c>
      <c r="D1" s="227" t="str">
        <f>LIDER.DIREST.DIAGRAM!A1</f>
        <v>LIDERAZGO Y DIRECCIONAMIENTO ESTRATÉGICO</v>
      </c>
      <c r="E1" s="65" t="str">
        <f>CULTOR.DIAGRAM!A1</f>
        <v>CULTURA ORGANIZACIONAL</v>
      </c>
      <c r="F1" s="253" t="str">
        <f>RECONO.DIAGRAM!A1</f>
        <v>RECONOCIMIENTO</v>
      </c>
      <c r="G1" s="324" t="str">
        <f>PROC.COLAB.DIAGRAM!A1</f>
        <v>PROCESOS COLABORATIVOS</v>
      </c>
      <c r="H1" s="229" t="str">
        <f>'NUEVMERC DIAGRAM'!A1</f>
        <v>NUEVOS MERCADOS</v>
      </c>
      <c r="I1" s="327" t="str">
        <f>'TECNOLOGIA DIAGRAM'!A1</f>
        <v>TECNOLOGÍA</v>
      </c>
      <c r="J1" s="69" t="str">
        <f>'INDFINAN DIAGRAM'!A1</f>
        <v>INDICADORES FINANCIEROS</v>
      </c>
      <c r="L1" s="165" t="s">
        <v>15</v>
      </c>
    </row>
    <row r="2" spans="1:12" x14ac:dyDescent="0.3">
      <c r="A2" s="79" t="str">
        <f>INNOV.DIAGRAM!B3</f>
        <v>Modo de innovar</v>
      </c>
      <c r="B2" s="70">
        <f>INNOV.DIAGRAM!D3</f>
        <v>0.60000000000000009</v>
      </c>
      <c r="C2" s="678"/>
      <c r="D2" s="678"/>
      <c r="E2" s="678"/>
      <c r="F2" s="678"/>
      <c r="G2" s="678"/>
      <c r="H2" s="678"/>
      <c r="I2" s="678"/>
      <c r="J2" s="678"/>
    </row>
    <row r="3" spans="1:12" x14ac:dyDescent="0.3">
      <c r="A3" s="79" t="str">
        <f>INNOV.DIAGRAM!B7</f>
        <v>Creación de Valor</v>
      </c>
      <c r="B3" s="70">
        <f>INNOV.DIAGRAM!D7</f>
        <v>0.70000000000000007</v>
      </c>
      <c r="C3" s="678"/>
      <c r="D3" s="678"/>
      <c r="E3" s="678"/>
      <c r="F3" s="678"/>
      <c r="G3" s="678"/>
      <c r="H3" s="678"/>
      <c r="I3" s="678"/>
      <c r="J3" s="678"/>
    </row>
    <row r="4" spans="1:12" x14ac:dyDescent="0.3">
      <c r="A4" s="79" t="str">
        <f>INNOV.DIAGRAM!B6</f>
        <v>Tipo de innovación</v>
      </c>
      <c r="B4" s="70">
        <f>INNOV.DIAGRAM!D6</f>
        <v>0.75</v>
      </c>
      <c r="C4" s="678"/>
      <c r="D4" s="678"/>
      <c r="E4" s="678"/>
      <c r="F4" s="678"/>
      <c r="G4" s="678"/>
      <c r="H4" s="678"/>
      <c r="I4" s="678"/>
      <c r="J4" s="678"/>
    </row>
    <row r="5" spans="1:12" x14ac:dyDescent="0.3">
      <c r="A5" s="79" t="str">
        <f>INNOV.DIAGRAM!B4</f>
        <v>Ecodiseño</v>
      </c>
      <c r="B5" s="683">
        <f>INNOV.DIAGRAM!D4</f>
        <v>0.60000000000000009</v>
      </c>
      <c r="C5" s="678"/>
      <c r="D5" s="678"/>
      <c r="E5" s="678"/>
      <c r="F5" s="678"/>
      <c r="G5" s="678"/>
      <c r="H5" s="678"/>
      <c r="I5" s="678"/>
      <c r="J5" s="678"/>
    </row>
    <row r="6" spans="1:12" x14ac:dyDescent="0.3">
      <c r="A6" s="80" t="str">
        <f>INNOV.DIAGRAM!B5</f>
        <v>Economía circular</v>
      </c>
      <c r="B6" s="683"/>
      <c r="C6" s="679"/>
      <c r="D6" s="678"/>
      <c r="E6" s="678"/>
      <c r="F6" s="678"/>
      <c r="G6" s="678"/>
      <c r="H6" s="678"/>
      <c r="I6" s="678"/>
      <c r="J6" s="678"/>
    </row>
    <row r="7" spans="1:12" x14ac:dyDescent="0.3">
      <c r="A7" s="75" t="str">
        <f>PROD.SOS.DIAGRAM!B3</f>
        <v>Proveedores- Materias primas y/ o insumos para la operación</v>
      </c>
      <c r="B7" s="680"/>
      <c r="C7" s="72">
        <f>PROD.SOS.DIAGRAM!D3</f>
        <v>0.64000000000000012</v>
      </c>
      <c r="D7" s="678"/>
      <c r="E7" s="678"/>
      <c r="F7" s="678"/>
      <c r="G7" s="678"/>
      <c r="H7" s="678"/>
      <c r="I7" s="678"/>
      <c r="J7" s="678"/>
    </row>
    <row r="8" spans="1:12" x14ac:dyDescent="0.3">
      <c r="A8" s="73" t="str">
        <f>PROD.SOS.DIAGRAM!B10</f>
        <v>Presupuesto asignado a un programa de gestión  Ambiental</v>
      </c>
      <c r="B8" s="681"/>
      <c r="C8" s="684">
        <f>PROD.SOS.DIAGRAM!D10</f>
        <v>0.64000000000000012</v>
      </c>
      <c r="D8" s="678"/>
      <c r="E8" s="678"/>
      <c r="F8" s="678"/>
      <c r="G8" s="678"/>
      <c r="H8" s="678"/>
      <c r="I8" s="678"/>
      <c r="J8" s="678"/>
    </row>
    <row r="9" spans="1:12" s="60" customFormat="1" x14ac:dyDescent="0.3">
      <c r="A9" s="73" t="str">
        <f>PROD.SOS.DIAGRAM!B11</f>
        <v>Modelo de negocio que incluye Economía circular</v>
      </c>
      <c r="B9" s="681"/>
      <c r="C9" s="684"/>
      <c r="D9" s="678"/>
      <c r="E9" s="678"/>
      <c r="F9" s="678"/>
      <c r="G9" s="678"/>
      <c r="H9" s="678"/>
      <c r="I9" s="678"/>
      <c r="J9" s="678"/>
    </row>
    <row r="10" spans="1:12" x14ac:dyDescent="0.3">
      <c r="A10" s="73" t="str">
        <f>PROD.SOS.DIAGRAM!B9</f>
        <v>Planes, sellos y certificaciones ambientales</v>
      </c>
      <c r="B10" s="681"/>
      <c r="C10" s="72">
        <f>PROD.SOS.DIAGRAM!D9</f>
        <v>0.64000000000000012</v>
      </c>
      <c r="D10" s="678"/>
      <c r="E10" s="678"/>
      <c r="F10" s="678"/>
      <c r="G10" s="678"/>
      <c r="H10" s="678"/>
      <c r="I10" s="678"/>
      <c r="J10" s="678"/>
    </row>
    <row r="11" spans="1:12" x14ac:dyDescent="0.3">
      <c r="A11" s="74" t="str">
        <f>PROD.SOS.DIAGRAM!B4</f>
        <v>Agua- uso eficiente</v>
      </c>
      <c r="B11" s="681"/>
      <c r="C11" s="684">
        <f>PROD.SOS.DIAGRAM!D4</f>
        <v>0.6160000000000001</v>
      </c>
      <c r="D11" s="678"/>
      <c r="E11" s="678"/>
      <c r="F11" s="678"/>
      <c r="G11" s="678"/>
      <c r="H11" s="678"/>
      <c r="I11" s="678"/>
      <c r="J11" s="678"/>
    </row>
    <row r="12" spans="1:12" x14ac:dyDescent="0.3">
      <c r="A12" s="74" t="str">
        <f>PROD.SOS.DIAGRAM!B5</f>
        <v>Aguas residuales</v>
      </c>
      <c r="B12" s="681"/>
      <c r="C12" s="684"/>
      <c r="D12" s="678"/>
      <c r="E12" s="678"/>
      <c r="F12" s="678"/>
      <c r="G12" s="678"/>
      <c r="H12" s="678"/>
      <c r="I12" s="678"/>
      <c r="J12" s="678"/>
    </row>
    <row r="13" spans="1:12" x14ac:dyDescent="0.3">
      <c r="A13" s="74" t="str">
        <f>PROD.SOS.DIAGRAM!B6</f>
        <v>Energía</v>
      </c>
      <c r="B13" s="681"/>
      <c r="C13" s="684"/>
      <c r="D13" s="678"/>
      <c r="E13" s="678"/>
      <c r="F13" s="678"/>
      <c r="G13" s="678"/>
      <c r="H13" s="678"/>
      <c r="I13" s="678"/>
      <c r="J13" s="678"/>
    </row>
    <row r="14" spans="1:12" x14ac:dyDescent="0.3">
      <c r="A14" s="74" t="str">
        <f>PROD.SOS.DIAGRAM!B7</f>
        <v>Emisiones Atmosféricas</v>
      </c>
      <c r="B14" s="681"/>
      <c r="C14" s="684"/>
      <c r="D14" s="678"/>
      <c r="E14" s="678"/>
      <c r="F14" s="678"/>
      <c r="G14" s="678"/>
      <c r="H14" s="678"/>
      <c r="I14" s="678"/>
      <c r="J14" s="678"/>
    </row>
    <row r="15" spans="1:12" x14ac:dyDescent="0.3">
      <c r="A15" s="74" t="str">
        <f>PROD.SOS.DIAGRAM!B8</f>
        <v>Residuos sólidos</v>
      </c>
      <c r="B15" s="681"/>
      <c r="C15" s="684"/>
      <c r="D15" s="678"/>
      <c r="E15" s="678"/>
      <c r="F15" s="678"/>
      <c r="G15" s="678"/>
      <c r="H15" s="678"/>
      <c r="I15" s="678"/>
      <c r="J15" s="678"/>
    </row>
    <row r="16" spans="1:12" x14ac:dyDescent="0.3">
      <c r="A16" s="76" t="str">
        <f>LIDER.DIREST.DIAGRAM!B3</f>
        <v>Tendencias sociales</v>
      </c>
      <c r="B16" s="681"/>
      <c r="C16" s="678"/>
      <c r="D16" s="687">
        <f>LIDER.DIREST.DIAGRAM!D3</f>
        <v>0.90200000000000002</v>
      </c>
      <c r="E16" s="678"/>
      <c r="F16" s="678"/>
      <c r="G16" s="678"/>
      <c r="H16" s="678"/>
      <c r="I16" s="678"/>
      <c r="J16" s="678"/>
    </row>
    <row r="17" spans="1:10" s="224" customFormat="1" x14ac:dyDescent="0.3">
      <c r="A17" s="76" t="str">
        <f>LIDER.DIREST.DIAGRAM!B4</f>
        <v>Capacidad de movilización</v>
      </c>
      <c r="B17" s="681"/>
      <c r="C17" s="678"/>
      <c r="D17" s="688"/>
      <c r="E17" s="678"/>
      <c r="F17" s="678"/>
      <c r="G17" s="678"/>
      <c r="H17" s="678"/>
      <c r="I17" s="678"/>
      <c r="J17" s="678"/>
    </row>
    <row r="18" spans="1:10" s="224" customFormat="1" x14ac:dyDescent="0.3">
      <c r="A18" s="76" t="str">
        <f>LIDER.DIREST.DIAGRAM!B5</f>
        <v>Ética, Valores y Política Anticorrupción</v>
      </c>
      <c r="B18" s="681"/>
      <c r="C18" s="678"/>
      <c r="D18" s="689"/>
      <c r="E18" s="678"/>
      <c r="F18" s="678"/>
      <c r="G18" s="678"/>
      <c r="H18" s="678"/>
      <c r="I18" s="678"/>
      <c r="J18" s="678"/>
    </row>
    <row r="19" spans="1:10" s="224" customFormat="1" x14ac:dyDescent="0.3">
      <c r="A19" s="77" t="str">
        <f>LIDER.DIREST.DIAGRAM!B6</f>
        <v>Rendición de cuentas  en Desarrollo Sostenible</v>
      </c>
      <c r="B19" s="681"/>
      <c r="C19" s="678"/>
      <c r="D19" s="687">
        <f>LIDER.DIREST.DIAGRAM!D6</f>
        <v>0.84000000000000008</v>
      </c>
      <c r="E19" s="678"/>
      <c r="F19" s="678"/>
      <c r="G19" s="678"/>
      <c r="H19" s="678"/>
      <c r="I19" s="678"/>
      <c r="J19" s="678"/>
    </row>
    <row r="20" spans="1:10" s="224" customFormat="1" x14ac:dyDescent="0.3">
      <c r="A20" s="77" t="str">
        <f>LIDER.DIREST.DIAGRAM!B7</f>
        <v>Valor de la Sostenibilidad</v>
      </c>
      <c r="B20" s="681"/>
      <c r="C20" s="678"/>
      <c r="D20" s="689"/>
      <c r="E20" s="678"/>
      <c r="F20" s="678"/>
      <c r="G20" s="678"/>
      <c r="H20" s="678"/>
      <c r="I20" s="678"/>
      <c r="J20" s="678"/>
    </row>
    <row r="21" spans="1:10" s="224" customFormat="1" x14ac:dyDescent="0.3">
      <c r="A21" s="77" t="str">
        <f>LIDER.DIREST.DIAGRAM!B8</f>
        <v>Gobierno  Corporativo</v>
      </c>
      <c r="B21" s="681"/>
      <c r="C21" s="678"/>
      <c r="D21" s="687">
        <f>LIDER.DIREST.DIAGRAM!D8</f>
        <v>0.93333333333333346</v>
      </c>
      <c r="E21" s="678"/>
      <c r="F21" s="678"/>
      <c r="G21" s="678"/>
      <c r="H21" s="678"/>
      <c r="I21" s="678"/>
      <c r="J21" s="678"/>
    </row>
    <row r="22" spans="1:10" s="224" customFormat="1" x14ac:dyDescent="0.3">
      <c r="A22" s="77" t="str">
        <f>LIDER.DIREST.DIAGRAM!B9</f>
        <v>Gestión del Conocimiento</v>
      </c>
      <c r="B22" s="681"/>
      <c r="C22" s="678"/>
      <c r="D22" s="688"/>
      <c r="E22" s="678"/>
      <c r="F22" s="678"/>
      <c r="G22" s="678"/>
      <c r="H22" s="678"/>
      <c r="I22" s="678"/>
      <c r="J22" s="678"/>
    </row>
    <row r="23" spans="1:10" s="224" customFormat="1" x14ac:dyDescent="0.3">
      <c r="A23" s="77" t="str">
        <f>LIDER.DIREST.DIAGRAM!B10</f>
        <v xml:space="preserve"> Estrategias corporativas</v>
      </c>
      <c r="B23" s="681"/>
      <c r="C23" s="678"/>
      <c r="D23" s="689"/>
      <c r="E23" s="678"/>
      <c r="F23" s="678"/>
      <c r="G23" s="678"/>
      <c r="H23" s="678"/>
      <c r="I23" s="678"/>
      <c r="J23" s="678"/>
    </row>
    <row r="24" spans="1:10" x14ac:dyDescent="0.3">
      <c r="A24" s="76" t="str">
        <f>LIDER.DIREST.DIAGRAM!B11</f>
        <v>Análisis de entornos</v>
      </c>
      <c r="B24" s="681"/>
      <c r="C24" s="678"/>
      <c r="D24" s="687">
        <f>LIDER.DIREST.DIAGRAM!D11</f>
        <v>0.9</v>
      </c>
      <c r="E24" s="678"/>
      <c r="F24" s="678"/>
      <c r="G24" s="678"/>
      <c r="H24" s="678"/>
      <c r="I24" s="678"/>
      <c r="J24" s="678"/>
    </row>
    <row r="25" spans="1:10" x14ac:dyDescent="0.3">
      <c r="A25" s="76" t="str">
        <f>LIDER.DIREST.DIAGRAM!B12</f>
        <v>Toma de Decisiones</v>
      </c>
      <c r="B25" s="681"/>
      <c r="C25" s="678"/>
      <c r="D25" s="688"/>
      <c r="E25" s="678"/>
      <c r="F25" s="678"/>
      <c r="G25" s="678"/>
      <c r="H25" s="678"/>
      <c r="I25" s="678"/>
      <c r="J25" s="678"/>
    </row>
    <row r="26" spans="1:10" x14ac:dyDescent="0.3">
      <c r="A26" s="82" t="str">
        <f>CULTOR.DIAGRAM!B3</f>
        <v>Ambiente Laboral</v>
      </c>
      <c r="B26" s="681"/>
      <c r="C26" s="678"/>
      <c r="D26" s="682"/>
      <c r="E26" s="63">
        <f>CULTOR.DIAGRAM!D3</f>
        <v>0.86</v>
      </c>
      <c r="F26" s="678"/>
      <c r="G26" s="678"/>
      <c r="H26" s="678"/>
      <c r="I26" s="678"/>
      <c r="J26" s="678"/>
    </row>
    <row r="27" spans="1:10" x14ac:dyDescent="0.3">
      <c r="A27" s="82" t="str">
        <f>CULTOR.DIAGRAM!B6</f>
        <v>Valor Compartido</v>
      </c>
      <c r="B27" s="681"/>
      <c r="C27" s="678"/>
      <c r="D27" s="678"/>
      <c r="E27" s="63">
        <f>CULTOR.DIAGRAM!D6</f>
        <v>0.94000000000000006</v>
      </c>
      <c r="F27" s="678"/>
      <c r="G27" s="678"/>
      <c r="H27" s="678"/>
      <c r="I27" s="678"/>
      <c r="J27" s="678"/>
    </row>
    <row r="28" spans="1:10" x14ac:dyDescent="0.3">
      <c r="A28" s="82" t="str">
        <f>CULTOR.DIAGRAM!B5</f>
        <v>Comunicación</v>
      </c>
      <c r="B28" s="681"/>
      <c r="C28" s="678"/>
      <c r="D28" s="678"/>
      <c r="E28" s="63">
        <f>CULTOR.DIAGRAM!D5</f>
        <v>0.85000000000000009</v>
      </c>
      <c r="F28" s="678"/>
      <c r="G28" s="678"/>
      <c r="H28" s="678"/>
      <c r="I28" s="678"/>
      <c r="J28" s="678"/>
    </row>
    <row r="29" spans="1:10" x14ac:dyDescent="0.3">
      <c r="A29" s="82" t="str">
        <f>CULTOR.DIAGRAM!B4</f>
        <v>Cambio de paradigmas</v>
      </c>
      <c r="B29" s="681"/>
      <c r="C29" s="678"/>
      <c r="D29" s="678"/>
      <c r="E29" s="63">
        <f>CULTOR.DIAGRAM!D4</f>
        <v>0.86</v>
      </c>
      <c r="F29" s="679"/>
      <c r="G29" s="678"/>
      <c r="H29" s="678"/>
      <c r="I29" s="678"/>
      <c r="J29" s="678"/>
    </row>
    <row r="30" spans="1:10" x14ac:dyDescent="0.3">
      <c r="A30" s="78" t="str">
        <f>RECONO.DIAGRAM!B3</f>
        <v>Felicidad en el trabajo</v>
      </c>
      <c r="B30" s="681"/>
      <c r="C30" s="678"/>
      <c r="D30" s="678"/>
      <c r="E30" s="682"/>
      <c r="F30" s="63">
        <f>RECONO.DIAGRAM!D3</f>
        <v>0.55999999999999994</v>
      </c>
      <c r="G30" s="678"/>
      <c r="H30" s="678"/>
      <c r="I30" s="678"/>
      <c r="J30" s="678"/>
    </row>
    <row r="31" spans="1:10" x14ac:dyDescent="0.3">
      <c r="A31" s="78" t="str">
        <f>RECONO.DIAGRAM!B6</f>
        <v>Valoración en el trabajo</v>
      </c>
      <c r="B31" s="681"/>
      <c r="C31" s="678"/>
      <c r="D31" s="678"/>
      <c r="E31" s="678"/>
      <c r="F31" s="63">
        <f>RECONO.DIAGRAM!D6</f>
        <v>0.76</v>
      </c>
      <c r="G31" s="678"/>
      <c r="H31" s="678"/>
      <c r="I31" s="678"/>
      <c r="J31" s="678"/>
    </row>
    <row r="32" spans="1:10" x14ac:dyDescent="0.3">
      <c r="A32" s="78" t="str">
        <f>RECONO.DIAGRAM!B5</f>
        <v>Practicas de motivación</v>
      </c>
      <c r="B32" s="681"/>
      <c r="C32" s="678"/>
      <c r="D32" s="678"/>
      <c r="E32" s="678"/>
      <c r="F32" s="63">
        <f>RECONO.DIAGRAM!D5</f>
        <v>0.8</v>
      </c>
      <c r="G32" s="678"/>
      <c r="H32" s="678"/>
      <c r="I32" s="678"/>
      <c r="J32" s="678"/>
    </row>
    <row r="33" spans="1:10" x14ac:dyDescent="0.3">
      <c r="A33" s="78" t="str">
        <f>RECONO.DIAGRAM!B4</f>
        <v>Trabajador con consciencia ambiental</v>
      </c>
      <c r="B33" s="681"/>
      <c r="C33" s="678"/>
      <c r="D33" s="678"/>
      <c r="E33" s="678"/>
      <c r="F33" s="63">
        <f>RECONO.DIAGRAM!D4</f>
        <v>0.68</v>
      </c>
      <c r="G33" s="679"/>
      <c r="H33" s="678"/>
      <c r="I33" s="678"/>
      <c r="J33" s="678"/>
    </row>
    <row r="34" spans="1:10" x14ac:dyDescent="0.3">
      <c r="A34" s="81" t="str">
        <f>PROC.COLAB.DIAGRAM!B3</f>
        <v>Asociatividad</v>
      </c>
      <c r="B34" s="681"/>
      <c r="C34" s="678"/>
      <c r="D34" s="678"/>
      <c r="E34" s="678"/>
      <c r="F34" s="682"/>
      <c r="G34" s="63">
        <f>PROC.COLAB.DIAGRAM!D3</f>
        <v>0.96</v>
      </c>
      <c r="H34" s="678"/>
      <c r="I34" s="678"/>
      <c r="J34" s="678"/>
    </row>
    <row r="35" spans="1:10" x14ac:dyDescent="0.3">
      <c r="A35" s="81" t="str">
        <f>PROC.COLAB.DIAGRAM!B6</f>
        <v>Voluntariado corporativo</v>
      </c>
      <c r="B35" s="681"/>
      <c r="C35" s="678"/>
      <c r="D35" s="678"/>
      <c r="E35" s="678"/>
      <c r="F35" s="678"/>
      <c r="G35" s="63">
        <f>PROC.COLAB.DIAGRAM!D6</f>
        <v>0.5</v>
      </c>
      <c r="H35" s="678"/>
      <c r="I35" s="678"/>
      <c r="J35" s="678"/>
    </row>
    <row r="36" spans="1:10" x14ac:dyDescent="0.3">
      <c r="A36" s="81" t="str">
        <f>PROC.COLAB.DIAGRAM!B5</f>
        <v>Acuerdos- Negociación- Consensos</v>
      </c>
      <c r="B36" s="681"/>
      <c r="C36" s="678"/>
      <c r="D36" s="678"/>
      <c r="E36" s="678"/>
      <c r="F36" s="678"/>
      <c r="G36" s="63">
        <f>PROC.COLAB.DIAGRAM!D5</f>
        <v>0.84000000000000008</v>
      </c>
      <c r="H36" s="678"/>
      <c r="I36" s="678"/>
      <c r="J36" s="678"/>
    </row>
    <row r="37" spans="1:10" x14ac:dyDescent="0.3">
      <c r="A37" s="81" t="str">
        <f>PROC.COLAB.DIAGRAM!B4</f>
        <v>Seguridad en el Trabajo</v>
      </c>
      <c r="B37" s="681"/>
      <c r="C37" s="678"/>
      <c r="D37" s="678"/>
      <c r="E37" s="678"/>
      <c r="F37" s="678"/>
      <c r="G37" s="63">
        <f>PROC.COLAB.DIAGRAM!D4</f>
        <v>0.8</v>
      </c>
      <c r="H37" s="678"/>
      <c r="I37" s="678"/>
      <c r="J37" s="678"/>
    </row>
    <row r="38" spans="1:10" x14ac:dyDescent="0.3">
      <c r="A38" s="83" t="str">
        <f>'NUEVMERC DIAGRAM'!B3</f>
        <v>Grado de Influencia en otros mercados de los Bienes y o Servicios.</v>
      </c>
      <c r="B38" s="681"/>
      <c r="C38" s="678"/>
      <c r="D38" s="678"/>
      <c r="E38" s="678"/>
      <c r="F38" s="678"/>
      <c r="G38" s="678"/>
      <c r="H38" s="71">
        <f>'NUEVMERC DIAGRAM'!D3</f>
        <v>0.60000000000000009</v>
      </c>
      <c r="I38" s="678"/>
      <c r="J38" s="678"/>
    </row>
    <row r="39" spans="1:10" x14ac:dyDescent="0.3">
      <c r="A39" s="84" t="str">
        <f>'NUEVMERC DIAGRAM'!B6</f>
        <v>Estrategia comercial</v>
      </c>
      <c r="B39" s="681"/>
      <c r="C39" s="678"/>
      <c r="D39" s="678"/>
      <c r="E39" s="678"/>
      <c r="F39" s="678"/>
      <c r="G39" s="678"/>
      <c r="H39" s="71">
        <f>'NUEVMERC DIAGRAM'!D6</f>
        <v>0.44000000000000006</v>
      </c>
      <c r="I39" s="678"/>
      <c r="J39" s="678"/>
    </row>
    <row r="40" spans="1:10" x14ac:dyDescent="0.3">
      <c r="A40" s="83" t="str">
        <f>'NUEVMERC DIAGRAM'!B5</f>
        <v>Plan Estratégico para entrar en nuevos mercados</v>
      </c>
      <c r="B40" s="681"/>
      <c r="C40" s="678"/>
      <c r="D40" s="678"/>
      <c r="E40" s="678"/>
      <c r="F40" s="678"/>
      <c r="G40" s="678"/>
      <c r="H40" s="71">
        <f>'NUEVMERC DIAGRAM'!D5</f>
        <v>0.52</v>
      </c>
      <c r="I40" s="678"/>
      <c r="J40" s="678"/>
    </row>
    <row r="41" spans="1:10" x14ac:dyDescent="0.3">
      <c r="A41" s="84" t="str">
        <f>'NUEVMERC DIAGRAM'!B4</f>
        <v>Mercados Verdes</v>
      </c>
      <c r="B41" s="681"/>
      <c r="C41" s="678"/>
      <c r="D41" s="678"/>
      <c r="E41" s="678"/>
      <c r="F41" s="678"/>
      <c r="G41" s="678"/>
      <c r="H41" s="71">
        <f>'NUEVMERC DIAGRAM'!D4</f>
        <v>0.48</v>
      </c>
      <c r="I41" s="679"/>
      <c r="J41" s="678"/>
    </row>
    <row r="42" spans="1:10" x14ac:dyDescent="0.3">
      <c r="A42" s="85" t="str">
        <f>'TECNOLOGIA DIAGRAM'!B3</f>
        <v>Democratización de la Tecnología</v>
      </c>
      <c r="B42" s="681"/>
      <c r="C42" s="678"/>
      <c r="D42" s="678"/>
      <c r="E42" s="678"/>
      <c r="F42" s="678"/>
      <c r="G42" s="678"/>
      <c r="H42" s="682"/>
      <c r="I42" s="63">
        <f>'TECNOLOGIA DIAGRAM'!D3</f>
        <v>0.91999999999999993</v>
      </c>
      <c r="J42" s="678"/>
    </row>
    <row r="43" spans="1:10" x14ac:dyDescent="0.3">
      <c r="A43" s="85" t="str">
        <f>'TECNOLOGIA DIAGRAM'!B6</f>
        <v>Transferencia tecnológica</v>
      </c>
      <c r="B43" s="681"/>
      <c r="C43" s="678"/>
      <c r="D43" s="678"/>
      <c r="E43" s="678"/>
      <c r="F43" s="678"/>
      <c r="G43" s="678"/>
      <c r="H43" s="678"/>
      <c r="I43" s="63">
        <f>'TECNOLOGIA DIAGRAM'!D6</f>
        <v>0.76</v>
      </c>
      <c r="J43" s="678"/>
    </row>
    <row r="44" spans="1:10" x14ac:dyDescent="0.3">
      <c r="A44" s="85" t="str">
        <f>'TECNOLOGIA DIAGRAM'!B5</f>
        <v>Prospectiva</v>
      </c>
      <c r="B44" s="681"/>
      <c r="C44" s="678"/>
      <c r="D44" s="678"/>
      <c r="E44" s="678"/>
      <c r="F44" s="678"/>
      <c r="G44" s="678"/>
      <c r="H44" s="678"/>
      <c r="I44" s="63">
        <f>'TECNOLOGIA DIAGRAM'!D5</f>
        <v>0.8</v>
      </c>
      <c r="J44" s="678"/>
    </row>
    <row r="45" spans="1:10" x14ac:dyDescent="0.3">
      <c r="A45" s="85" t="str">
        <f>'TECNOLOGIA DIAGRAM'!B4</f>
        <v>Tecnologías limpias</v>
      </c>
      <c r="B45" s="681"/>
      <c r="C45" s="678"/>
      <c r="D45" s="678"/>
      <c r="E45" s="678"/>
      <c r="F45" s="678"/>
      <c r="G45" s="678"/>
      <c r="H45" s="678"/>
      <c r="I45" s="63">
        <f>'TECNOLOGIA DIAGRAM'!D4</f>
        <v>0.8</v>
      </c>
      <c r="J45" s="679"/>
    </row>
    <row r="46" spans="1:10" x14ac:dyDescent="0.3">
      <c r="A46" s="86" t="str">
        <f>'INDFINAN DIAGRAM'!B3</f>
        <v>Impacto en la Sociedad</v>
      </c>
      <c r="B46" s="681"/>
      <c r="C46" s="678"/>
      <c r="D46" s="678"/>
      <c r="E46" s="678"/>
      <c r="F46" s="678"/>
      <c r="G46" s="678"/>
      <c r="H46" s="678"/>
      <c r="I46" s="685"/>
      <c r="J46" s="63">
        <f>'INDFINAN DIAGRAM'!D3</f>
        <v>0.93333333333333346</v>
      </c>
    </row>
    <row r="47" spans="1:10" ht="28.8" x14ac:dyDescent="0.3">
      <c r="A47" s="87" t="str">
        <f>'INDFINAN DIAGRAM'!B6</f>
        <v>Desempeño financiero. De Liquidez- Endeudamiento-Rentabilidad- Actividad. En el ultimo año fiscal</v>
      </c>
      <c r="B47" s="681"/>
      <c r="C47" s="678"/>
      <c r="D47" s="678"/>
      <c r="E47" s="678"/>
      <c r="F47" s="678"/>
      <c r="G47" s="678"/>
      <c r="H47" s="678"/>
      <c r="I47" s="686"/>
      <c r="J47" s="71">
        <f>'INDFINAN DIAGRAM'!D6</f>
        <v>1</v>
      </c>
    </row>
    <row r="48" spans="1:10" x14ac:dyDescent="0.3">
      <c r="A48" s="86" t="str">
        <f>'INDFINAN DIAGRAM'!B5</f>
        <v>Valor Agregado ( EVA)</v>
      </c>
      <c r="B48" s="681"/>
      <c r="C48" s="678"/>
      <c r="D48" s="678"/>
      <c r="E48" s="678"/>
      <c r="F48" s="678"/>
      <c r="G48" s="678"/>
      <c r="H48" s="678"/>
      <c r="I48" s="686"/>
      <c r="J48" s="63">
        <f>'INDFINAN DIAGRAM'!D5</f>
        <v>0.93333333333333346</v>
      </c>
    </row>
    <row r="49" spans="1:10" x14ac:dyDescent="0.3">
      <c r="A49" s="86" t="str">
        <f>'INDFINAN DIAGRAM'!B4</f>
        <v>Protección y/o recuperación del entorno</v>
      </c>
      <c r="B49" s="681"/>
      <c r="C49" s="678"/>
      <c r="D49" s="678"/>
      <c r="E49" s="678"/>
      <c r="F49" s="678"/>
      <c r="G49" s="678"/>
      <c r="H49" s="678"/>
      <c r="I49" s="686"/>
      <c r="J49" s="63">
        <f>'INDFINAN DIAGRAM'!D4</f>
        <v>0.8</v>
      </c>
    </row>
  </sheetData>
  <mergeCells count="23">
    <mergeCell ref="I46:I49"/>
    <mergeCell ref="H2:H37"/>
    <mergeCell ref="I2:I41"/>
    <mergeCell ref="D16:D18"/>
    <mergeCell ref="D19:D20"/>
    <mergeCell ref="D21:D23"/>
    <mergeCell ref="D24:D25"/>
    <mergeCell ref="J2:J45"/>
    <mergeCell ref="B7:B49"/>
    <mergeCell ref="C16:C49"/>
    <mergeCell ref="D26:D49"/>
    <mergeCell ref="E30:E49"/>
    <mergeCell ref="F34:F49"/>
    <mergeCell ref="G38:G49"/>
    <mergeCell ref="D2:D15"/>
    <mergeCell ref="E2:E25"/>
    <mergeCell ref="F2:F29"/>
    <mergeCell ref="G2:G33"/>
    <mergeCell ref="B5:B6"/>
    <mergeCell ref="C2:C6"/>
    <mergeCell ref="C8:C9"/>
    <mergeCell ref="C11:C15"/>
    <mergeCell ref="H42:H49"/>
  </mergeCells>
  <hyperlinks>
    <hyperlink ref="C1" r:id="rId1" location="'2. PRODUCCIÓN SOSTENIBLE'!A1" display="MATRIZ.RISE.V4.ABRIL.2019.xlsx - '2. PRODUCCIÓN SOSTENIBLE'!A1"/>
    <hyperlink ref="B1" r:id="rId2" location="'1. INNOVACIÓN'!A1" display="MATRIZ.RISE.V4.ABRIL.2019.xlsx - '1. INNOVACIÓN'!A1"/>
    <hyperlink ref="D1" r:id="rId3" location="'3. LIDER.DIR.ESTRA'!A1" display="MATRIZ.RISE.V4.ABRIL.2019.xlsx - '3. LIDER.DIR.ESTRA'!A1"/>
    <hyperlink ref="E1" r:id="rId4" location="'4. CULTURA ORGANIZACIONAL'!A1" display="MATRIZ.RISE.V4.ABRIL.2019.xlsx - '4. CULTURA ORGANIZACIONAL'!A1"/>
    <hyperlink ref="F1" r:id="rId5" location="'5. RECONOCIMIENTO'!A1" display="MATRIZ.RISE.V4.ABRIL.2019.xlsx - '5. RECONOCIMIENTO'!A1"/>
    <hyperlink ref="G1" r:id="rId6" location="'6. PROCESOS COLABORATIVOS'!A1" display="MATRIZ.RISE.V4.ABRIL.2019.xlsx - '6. PROCESOS COLABORATIVOS'!A1"/>
    <hyperlink ref="H1" r:id="rId7" location="'7. NUEVOS MERCADOS'!A1" display="MATRIZ.RISE.V4.ABRIL.2019.xlsx - '7. NUEVOS MERCADOS'!A1"/>
    <hyperlink ref="I1" r:id="rId8" location="'8. TECNOLOGÍA'!A1" display="MATRIZ.RISE.V4.ABRIL.2019.xlsx - '8. TECNOLOGÍA'!A1"/>
    <hyperlink ref="J1" r:id="rId9" location="'9. INDICADORES FINANCIEROS'!A1" display="MATRIZ.RISE.V4.ABRIL.2019.xlsx - '9. INDICADORES FINANCIEROS'!A1"/>
    <hyperlink ref="A1" location="INDICE!A1" display="INFORME CONSOLIDADO DESCRIPTORES Y FACTORES EAN RISE"/>
    <hyperlink ref="L1" location="INDICE!A1" display="INDICE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J4" sqref="J4"/>
    </sheetView>
  </sheetViews>
  <sheetFormatPr baseColWidth="10" defaultRowHeight="14.4" x14ac:dyDescent="0.3"/>
  <cols>
    <col min="1" max="1" width="24.44140625" customWidth="1"/>
    <col min="2" max="2" width="18.109375" customWidth="1"/>
    <col min="3" max="3" width="36.33203125" customWidth="1"/>
    <col min="8" max="8" width="17.5546875" customWidth="1"/>
    <col min="10" max="10" width="23.5546875" customWidth="1"/>
  </cols>
  <sheetData>
    <row r="1" spans="1:10" ht="15" thickBot="1" x14ac:dyDescent="0.35">
      <c r="A1" s="690" t="s">
        <v>419</v>
      </c>
      <c r="B1" s="691"/>
      <c r="C1" s="692"/>
      <c r="D1" s="692"/>
      <c r="E1" s="692"/>
      <c r="F1" s="692"/>
      <c r="G1" s="692"/>
      <c r="H1" s="693"/>
    </row>
    <row r="2" spans="1:10" x14ac:dyDescent="0.3">
      <c r="A2" s="694" t="s">
        <v>420</v>
      </c>
      <c r="B2" s="696" t="s">
        <v>421</v>
      </c>
      <c r="C2" s="698" t="s">
        <v>422</v>
      </c>
      <c r="D2" s="694" t="s">
        <v>423</v>
      </c>
      <c r="E2" s="700" t="s">
        <v>424</v>
      </c>
      <c r="F2" s="701"/>
      <c r="G2" s="702" t="s">
        <v>425</v>
      </c>
      <c r="H2" s="704" t="s">
        <v>426</v>
      </c>
      <c r="J2" s="316" t="s">
        <v>458</v>
      </c>
    </row>
    <row r="3" spans="1:10" ht="15" thickBot="1" x14ac:dyDescent="0.35">
      <c r="A3" s="695"/>
      <c r="B3" s="697"/>
      <c r="C3" s="699"/>
      <c r="D3" s="695"/>
      <c r="E3" s="263" t="s">
        <v>427</v>
      </c>
      <c r="F3" s="264" t="s">
        <v>428</v>
      </c>
      <c r="G3" s="703"/>
      <c r="H3" s="705"/>
    </row>
    <row r="4" spans="1:10" x14ac:dyDescent="0.3">
      <c r="A4" s="265"/>
      <c r="B4" s="266"/>
      <c r="C4" s="266"/>
      <c r="D4" s="265"/>
      <c r="E4" s="267"/>
      <c r="F4" s="268"/>
      <c r="G4" s="265"/>
      <c r="H4" s="269"/>
      <c r="J4" s="317" t="s">
        <v>15</v>
      </c>
    </row>
    <row r="5" spans="1:10" x14ac:dyDescent="0.3">
      <c r="A5" s="270"/>
      <c r="B5" s="271"/>
      <c r="C5" s="271"/>
      <c r="D5" s="270"/>
      <c r="E5" s="272"/>
      <c r="F5" s="273"/>
      <c r="G5" s="270"/>
      <c r="H5" s="274"/>
    </row>
    <row r="6" spans="1:10" x14ac:dyDescent="0.3">
      <c r="A6" s="270"/>
      <c r="B6" s="271"/>
      <c r="C6" s="271"/>
      <c r="D6" s="270"/>
      <c r="E6" s="272"/>
      <c r="F6" s="273"/>
      <c r="G6" s="270"/>
      <c r="H6" s="274"/>
    </row>
    <row r="7" spans="1:10" x14ac:dyDescent="0.3">
      <c r="A7" s="270"/>
      <c r="B7" s="271"/>
      <c r="C7" s="271"/>
      <c r="D7" s="270"/>
      <c r="E7" s="272"/>
      <c r="F7" s="275"/>
      <c r="G7" s="270"/>
      <c r="H7" s="274"/>
    </row>
    <row r="8" spans="1:10" x14ac:dyDescent="0.3">
      <c r="A8" s="270"/>
      <c r="B8" s="271"/>
      <c r="C8" s="271"/>
      <c r="D8" s="270"/>
      <c r="E8" s="272"/>
      <c r="F8" s="275"/>
      <c r="G8" s="270"/>
      <c r="H8" s="274"/>
    </row>
    <row r="9" spans="1:10" x14ac:dyDescent="0.3">
      <c r="A9" s="270"/>
      <c r="B9" s="271"/>
      <c r="C9" s="271"/>
      <c r="D9" s="270"/>
      <c r="E9" s="272"/>
      <c r="F9" s="273"/>
      <c r="G9" s="270"/>
      <c r="H9" s="274"/>
    </row>
    <row r="10" spans="1:10" x14ac:dyDescent="0.3">
      <c r="A10" s="270"/>
      <c r="B10" s="271"/>
      <c r="C10" s="271"/>
      <c r="D10" s="270"/>
      <c r="E10" s="272"/>
      <c r="F10" s="273"/>
      <c r="G10" s="270"/>
      <c r="H10" s="274"/>
    </row>
    <row r="11" spans="1:10" ht="15" thickBot="1" x14ac:dyDescent="0.35">
      <c r="A11" s="276"/>
      <c r="B11" s="277"/>
      <c r="C11" s="277"/>
      <c r="D11" s="276"/>
      <c r="E11" s="278"/>
      <c r="F11" s="279"/>
      <c r="G11" s="276"/>
      <c r="H11" s="280"/>
    </row>
  </sheetData>
  <mergeCells count="8">
    <mergeCell ref="A1:H1"/>
    <mergeCell ref="A2:A3"/>
    <mergeCell ref="B2:B3"/>
    <mergeCell ref="C2:C3"/>
    <mergeCell ref="D2:D3"/>
    <mergeCell ref="E2:F2"/>
    <mergeCell ref="G2:G3"/>
    <mergeCell ref="H2:H3"/>
  </mergeCells>
  <hyperlinks>
    <hyperlink ref="J2" r:id="rId1" location="'EJEMPLO CRONOGRAMA RISE'!A1"/>
    <hyperlink ref="J4" r:id="rId2" location="INDICE!A1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="90" zoomScaleNormal="90" workbookViewId="0">
      <selection activeCell="B10" sqref="B10"/>
    </sheetView>
  </sheetViews>
  <sheetFormatPr baseColWidth="10" defaultRowHeight="14.4" x14ac:dyDescent="0.3"/>
  <cols>
    <col min="3" max="3" width="28.33203125" style="315" customWidth="1"/>
    <col min="8" max="8" width="17.44140625" customWidth="1"/>
  </cols>
  <sheetData>
    <row r="1" spans="1:8" ht="15" thickBot="1" x14ac:dyDescent="0.35">
      <c r="A1" s="722" t="s">
        <v>419</v>
      </c>
      <c r="B1" s="723"/>
      <c r="C1" s="724"/>
      <c r="D1" s="724"/>
      <c r="E1" s="724"/>
      <c r="F1" s="724"/>
      <c r="G1" s="724"/>
      <c r="H1" s="725"/>
    </row>
    <row r="2" spans="1:8" x14ac:dyDescent="0.3">
      <c r="A2" s="726" t="s">
        <v>420</v>
      </c>
      <c r="B2" s="728" t="s">
        <v>421</v>
      </c>
      <c r="C2" s="730" t="s">
        <v>422</v>
      </c>
      <c r="D2" s="726" t="s">
        <v>423</v>
      </c>
      <c r="E2" s="732" t="s">
        <v>429</v>
      </c>
      <c r="F2" s="733"/>
      <c r="G2" s="726" t="s">
        <v>425</v>
      </c>
      <c r="H2" s="734" t="s">
        <v>426</v>
      </c>
    </row>
    <row r="3" spans="1:8" ht="15" thickBot="1" x14ac:dyDescent="0.35">
      <c r="A3" s="727"/>
      <c r="B3" s="729"/>
      <c r="C3" s="731"/>
      <c r="D3" s="727"/>
      <c r="E3" s="281" t="s">
        <v>430</v>
      </c>
      <c r="F3" s="282" t="s">
        <v>428</v>
      </c>
      <c r="G3" s="727"/>
      <c r="H3" s="735"/>
    </row>
    <row r="4" spans="1:8" ht="40.799999999999997" x14ac:dyDescent="0.3">
      <c r="A4" s="716" t="s">
        <v>431</v>
      </c>
      <c r="B4" s="283" t="s">
        <v>376</v>
      </c>
      <c r="C4" s="310" t="s">
        <v>432</v>
      </c>
      <c r="D4" s="284">
        <v>2</v>
      </c>
      <c r="E4" s="285">
        <v>0</v>
      </c>
      <c r="F4" s="718" t="s">
        <v>433</v>
      </c>
      <c r="G4" s="284">
        <v>2</v>
      </c>
      <c r="H4" s="720" t="s">
        <v>434</v>
      </c>
    </row>
    <row r="5" spans="1:8" ht="41.4" thickBot="1" x14ac:dyDescent="0.35">
      <c r="A5" s="717"/>
      <c r="B5" s="286" t="s">
        <v>374</v>
      </c>
      <c r="C5" s="311" t="s">
        <v>435</v>
      </c>
      <c r="D5" s="287">
        <v>2</v>
      </c>
      <c r="E5" s="288">
        <v>0</v>
      </c>
      <c r="F5" s="719"/>
      <c r="G5" s="287">
        <v>3</v>
      </c>
      <c r="H5" s="721"/>
    </row>
    <row r="6" spans="1:8" ht="30.6" x14ac:dyDescent="0.3">
      <c r="A6" s="716" t="s">
        <v>436</v>
      </c>
      <c r="B6" s="283" t="s">
        <v>373</v>
      </c>
      <c r="C6" s="312" t="s">
        <v>437</v>
      </c>
      <c r="D6" s="289">
        <v>4</v>
      </c>
      <c r="E6" s="708">
        <v>1000</v>
      </c>
      <c r="F6" s="710" t="s">
        <v>438</v>
      </c>
      <c r="G6" s="289">
        <v>12</v>
      </c>
      <c r="H6" s="712" t="s">
        <v>439</v>
      </c>
    </row>
    <row r="7" spans="1:8" ht="51.6" thickBot="1" x14ac:dyDescent="0.35">
      <c r="A7" s="717"/>
      <c r="B7" s="287" t="s">
        <v>440</v>
      </c>
      <c r="C7" s="311" t="s">
        <v>441</v>
      </c>
      <c r="D7" s="287">
        <v>1</v>
      </c>
      <c r="E7" s="709"/>
      <c r="F7" s="711"/>
      <c r="G7" s="287">
        <v>3</v>
      </c>
      <c r="H7" s="713"/>
    </row>
    <row r="8" spans="1:8" ht="41.4" thickBot="1" x14ac:dyDescent="0.35">
      <c r="A8" s="290" t="s">
        <v>442</v>
      </c>
      <c r="B8" s="291" t="s">
        <v>440</v>
      </c>
      <c r="C8" s="313" t="s">
        <v>443</v>
      </c>
      <c r="D8" s="290">
        <v>3</v>
      </c>
      <c r="E8" s="292">
        <v>0</v>
      </c>
      <c r="F8" s="293" t="s">
        <v>438</v>
      </c>
      <c r="G8" s="294">
        <v>6</v>
      </c>
      <c r="H8" s="295" t="s">
        <v>444</v>
      </c>
    </row>
    <row r="9" spans="1:8" ht="51.6" thickBot="1" x14ac:dyDescent="0.35">
      <c r="A9" s="290" t="s">
        <v>445</v>
      </c>
      <c r="B9" s="296" t="s">
        <v>440</v>
      </c>
      <c r="C9" s="313" t="s">
        <v>446</v>
      </c>
      <c r="D9" s="290">
        <v>2</v>
      </c>
      <c r="E9" s="297">
        <v>8000</v>
      </c>
      <c r="F9" s="293" t="s">
        <v>447</v>
      </c>
      <c r="G9" s="290">
        <v>12</v>
      </c>
      <c r="H9" s="295" t="s">
        <v>448</v>
      </c>
    </row>
    <row r="10" spans="1:8" ht="72" thickBot="1" x14ac:dyDescent="0.35">
      <c r="A10" s="706" t="s">
        <v>449</v>
      </c>
      <c r="B10" s="283" t="s">
        <v>440</v>
      </c>
      <c r="C10" s="298" t="s">
        <v>450</v>
      </c>
      <c r="D10" s="299">
        <v>1</v>
      </c>
      <c r="E10" s="708">
        <v>4000</v>
      </c>
      <c r="F10" s="710" t="s">
        <v>447</v>
      </c>
      <c r="G10" s="299">
        <v>6</v>
      </c>
      <c r="H10" s="712" t="s">
        <v>448</v>
      </c>
    </row>
    <row r="11" spans="1:8" ht="61.8" thickBot="1" x14ac:dyDescent="0.35">
      <c r="A11" s="707"/>
      <c r="B11" s="287" t="s">
        <v>451</v>
      </c>
      <c r="C11" s="300" t="s">
        <v>452</v>
      </c>
      <c r="D11" s="286">
        <v>1</v>
      </c>
      <c r="E11" s="709"/>
      <c r="F11" s="711"/>
      <c r="G11" s="286">
        <v>6</v>
      </c>
      <c r="H11" s="713"/>
    </row>
    <row r="12" spans="1:8" ht="71.400000000000006" x14ac:dyDescent="0.3">
      <c r="A12" s="714" t="s">
        <v>453</v>
      </c>
      <c r="B12" s="283" t="s">
        <v>373</v>
      </c>
      <c r="C12" s="301" t="s">
        <v>454</v>
      </c>
      <c r="D12" s="302">
        <v>3</v>
      </c>
      <c r="E12" s="708">
        <v>4000</v>
      </c>
      <c r="F12" s="710" t="s">
        <v>447</v>
      </c>
      <c r="G12" s="283">
        <v>12</v>
      </c>
      <c r="H12" s="712" t="s">
        <v>455</v>
      </c>
    </row>
    <row r="13" spans="1:8" ht="102.6" thickBot="1" x14ac:dyDescent="0.35">
      <c r="A13" s="715"/>
      <c r="B13" s="287" t="s">
        <v>373</v>
      </c>
      <c r="C13" s="303" t="s">
        <v>456</v>
      </c>
      <c r="D13" s="304">
        <v>1</v>
      </c>
      <c r="E13" s="709"/>
      <c r="F13" s="711"/>
      <c r="G13" s="287">
        <v>12</v>
      </c>
      <c r="H13" s="713"/>
    </row>
    <row r="14" spans="1:8" ht="22.2" thickBot="1" x14ac:dyDescent="0.35">
      <c r="A14" s="305" t="s">
        <v>457</v>
      </c>
      <c r="B14" s="306"/>
      <c r="C14" s="314"/>
      <c r="D14" s="307"/>
      <c r="E14" s="308">
        <f>SUM(E4:E13)</f>
        <v>17000</v>
      </c>
      <c r="F14" s="307"/>
      <c r="G14" s="307"/>
      <c r="H14" s="309"/>
    </row>
  </sheetData>
  <mergeCells count="23">
    <mergeCell ref="A1:H1"/>
    <mergeCell ref="A2:A3"/>
    <mergeCell ref="B2:B3"/>
    <mergeCell ref="C2:C3"/>
    <mergeCell ref="D2:D3"/>
    <mergeCell ref="E2:F2"/>
    <mergeCell ref="G2:G3"/>
    <mergeCell ref="H2:H3"/>
    <mergeCell ref="A4:A5"/>
    <mergeCell ref="F4:F5"/>
    <mergeCell ref="H4:H5"/>
    <mergeCell ref="A6:A7"/>
    <mergeCell ref="E6:E7"/>
    <mergeCell ref="F6:F7"/>
    <mergeCell ref="H6:H7"/>
    <mergeCell ref="A10:A11"/>
    <mergeCell ref="E10:E11"/>
    <mergeCell ref="F10:F11"/>
    <mergeCell ref="H10:H11"/>
    <mergeCell ref="A12:A13"/>
    <mergeCell ref="E12:E13"/>
    <mergeCell ref="F12:F13"/>
    <mergeCell ref="H12:H1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zoomScale="115" zoomScaleNormal="115" workbookViewId="0">
      <selection activeCell="A5" sqref="A5"/>
    </sheetView>
  </sheetViews>
  <sheetFormatPr baseColWidth="10" defaultRowHeight="13.8" x14ac:dyDescent="0.25"/>
  <cols>
    <col min="1" max="1" width="33.44140625" style="438" customWidth="1"/>
    <col min="2" max="3" width="11.5546875" style="403"/>
    <col min="4" max="12" width="2" style="403" bestFit="1" customWidth="1"/>
    <col min="13" max="15" width="3" style="403" bestFit="1" customWidth="1"/>
    <col min="16" max="16384" width="11.5546875" style="403"/>
  </cols>
  <sheetData>
    <row r="1" spans="1:17" ht="14.4" thickBot="1" x14ac:dyDescent="0.3">
      <c r="A1" s="736" t="s">
        <v>458</v>
      </c>
      <c r="B1" s="737"/>
      <c r="C1" s="737"/>
      <c r="D1" s="737"/>
      <c r="E1" s="737"/>
      <c r="F1" s="737"/>
      <c r="G1" s="737"/>
      <c r="H1" s="737"/>
      <c r="I1" s="737"/>
      <c r="J1" s="737"/>
      <c r="K1" s="737"/>
      <c r="L1" s="737"/>
      <c r="M1" s="737"/>
      <c r="N1" s="737"/>
      <c r="O1" s="738"/>
    </row>
    <row r="2" spans="1:17" x14ac:dyDescent="0.25">
      <c r="A2" s="739" t="s">
        <v>422</v>
      </c>
      <c r="B2" s="741" t="s">
        <v>423</v>
      </c>
      <c r="C2" s="743" t="s">
        <v>425</v>
      </c>
      <c r="D2" s="404">
        <v>1</v>
      </c>
      <c r="E2" s="405">
        <v>2</v>
      </c>
      <c r="F2" s="405">
        <v>3</v>
      </c>
      <c r="G2" s="405">
        <v>4</v>
      </c>
      <c r="H2" s="405">
        <v>5</v>
      </c>
      <c r="I2" s="405">
        <v>6</v>
      </c>
      <c r="J2" s="405">
        <v>7</v>
      </c>
      <c r="K2" s="405">
        <v>8</v>
      </c>
      <c r="L2" s="405">
        <v>9</v>
      </c>
      <c r="M2" s="405">
        <v>10</v>
      </c>
      <c r="N2" s="405">
        <v>11</v>
      </c>
      <c r="O2" s="406">
        <v>12</v>
      </c>
      <c r="Q2" s="407" t="s">
        <v>460</v>
      </c>
    </row>
    <row r="3" spans="1:17" ht="14.4" thickBot="1" x14ac:dyDescent="0.3">
      <c r="A3" s="740"/>
      <c r="B3" s="742"/>
      <c r="C3" s="744"/>
      <c r="D3" s="408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10"/>
    </row>
    <row r="4" spans="1:17" ht="41.4" thickBot="1" x14ac:dyDescent="0.3">
      <c r="A4" s="411" t="s">
        <v>441</v>
      </c>
      <c r="B4" s="412">
        <v>1</v>
      </c>
      <c r="C4" s="413">
        <v>3</v>
      </c>
      <c r="D4" s="408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10"/>
    </row>
    <row r="5" spans="1:17" ht="51.6" thickBot="1" x14ac:dyDescent="0.3">
      <c r="A5" s="414" t="s">
        <v>450</v>
      </c>
      <c r="B5" s="415">
        <v>1</v>
      </c>
      <c r="C5" s="416">
        <v>6</v>
      </c>
      <c r="D5" s="408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10"/>
    </row>
    <row r="6" spans="1:17" ht="51" x14ac:dyDescent="0.25">
      <c r="A6" s="417" t="s">
        <v>459</v>
      </c>
      <c r="B6" s="418">
        <v>1</v>
      </c>
      <c r="C6" s="419">
        <v>6</v>
      </c>
      <c r="D6" s="408"/>
      <c r="E6" s="409"/>
      <c r="F6" s="409"/>
      <c r="G6" s="409"/>
      <c r="H6" s="409"/>
      <c r="I6" s="409"/>
      <c r="J6" s="409"/>
      <c r="K6" s="409"/>
      <c r="L6" s="409"/>
      <c r="M6" s="409"/>
      <c r="N6" s="409"/>
      <c r="O6" s="410"/>
    </row>
    <row r="7" spans="1:17" ht="82.2" thickBot="1" x14ac:dyDescent="0.3">
      <c r="A7" s="420" t="s">
        <v>456</v>
      </c>
      <c r="B7" s="421">
        <v>1</v>
      </c>
      <c r="C7" s="413">
        <v>12</v>
      </c>
      <c r="D7" s="408"/>
      <c r="E7" s="409"/>
      <c r="F7" s="409"/>
      <c r="G7" s="409"/>
      <c r="H7" s="409"/>
      <c r="I7" s="409"/>
      <c r="J7" s="409"/>
      <c r="K7" s="409"/>
      <c r="L7" s="409"/>
      <c r="M7" s="409"/>
      <c r="N7" s="409"/>
      <c r="O7" s="410"/>
    </row>
    <row r="8" spans="1:17" ht="40.799999999999997" x14ac:dyDescent="0.25">
      <c r="A8" s="422" t="s">
        <v>432</v>
      </c>
      <c r="B8" s="423">
        <v>2</v>
      </c>
      <c r="C8" s="424">
        <v>2</v>
      </c>
      <c r="D8" s="408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10"/>
    </row>
    <row r="9" spans="1:17" ht="31.2" thickBot="1" x14ac:dyDescent="0.3">
      <c r="A9" s="411" t="s">
        <v>435</v>
      </c>
      <c r="B9" s="412">
        <v>2</v>
      </c>
      <c r="C9" s="413">
        <v>3</v>
      </c>
      <c r="D9" s="408"/>
      <c r="E9" s="409"/>
      <c r="F9" s="409"/>
      <c r="G9" s="409"/>
      <c r="H9" s="409"/>
      <c r="I9" s="409"/>
      <c r="J9" s="409"/>
      <c r="K9" s="409"/>
      <c r="L9" s="409"/>
      <c r="M9" s="409"/>
      <c r="N9" s="409"/>
      <c r="O9" s="410"/>
    </row>
    <row r="10" spans="1:17" ht="21" thickBot="1" x14ac:dyDescent="0.3">
      <c r="A10" s="425" t="s">
        <v>437</v>
      </c>
      <c r="B10" s="426">
        <v>4</v>
      </c>
      <c r="C10" s="427">
        <v>12</v>
      </c>
      <c r="D10" s="408"/>
      <c r="E10" s="409"/>
      <c r="F10" s="409"/>
      <c r="G10" s="409"/>
      <c r="H10" s="409"/>
      <c r="I10" s="409"/>
      <c r="J10" s="409"/>
      <c r="K10" s="409"/>
      <c r="L10" s="409"/>
      <c r="M10" s="409"/>
      <c r="N10" s="409"/>
      <c r="O10" s="410"/>
    </row>
    <row r="11" spans="1:17" ht="41.4" thickBot="1" x14ac:dyDescent="0.3">
      <c r="A11" s="428" t="s">
        <v>446</v>
      </c>
      <c r="B11" s="429">
        <v>2</v>
      </c>
      <c r="C11" s="430">
        <v>12</v>
      </c>
      <c r="D11" s="408"/>
      <c r="E11" s="409"/>
      <c r="F11" s="409"/>
      <c r="G11" s="409"/>
      <c r="H11" s="409"/>
      <c r="I11" s="409"/>
      <c r="J11" s="409"/>
      <c r="K11" s="409"/>
      <c r="L11" s="409"/>
      <c r="M11" s="409"/>
      <c r="N11" s="409"/>
      <c r="O11" s="410"/>
    </row>
    <row r="12" spans="1:17" ht="31.2" thickBot="1" x14ac:dyDescent="0.3">
      <c r="A12" s="428" t="s">
        <v>443</v>
      </c>
      <c r="B12" s="429">
        <v>3</v>
      </c>
      <c r="C12" s="431">
        <v>6</v>
      </c>
      <c r="D12" s="408"/>
      <c r="E12" s="409"/>
      <c r="F12" s="409"/>
      <c r="G12" s="409"/>
      <c r="H12" s="409"/>
      <c r="I12" s="409"/>
      <c r="J12" s="409"/>
      <c r="K12" s="409"/>
      <c r="L12" s="409"/>
      <c r="M12" s="409"/>
      <c r="N12" s="409"/>
      <c r="O12" s="410"/>
    </row>
    <row r="13" spans="1:17" ht="51.6" thickBot="1" x14ac:dyDescent="0.3">
      <c r="A13" s="432" t="s">
        <v>454</v>
      </c>
      <c r="B13" s="433">
        <v>3</v>
      </c>
      <c r="C13" s="434">
        <v>12</v>
      </c>
      <c r="D13" s="435"/>
      <c r="E13" s="436"/>
      <c r="F13" s="436"/>
      <c r="G13" s="436"/>
      <c r="H13" s="436"/>
      <c r="I13" s="436"/>
      <c r="J13" s="436"/>
      <c r="K13" s="436"/>
      <c r="L13" s="436"/>
      <c r="M13" s="436"/>
      <c r="N13" s="436"/>
      <c r="O13" s="437"/>
    </row>
  </sheetData>
  <mergeCells count="4">
    <mergeCell ref="A1:O1"/>
    <mergeCell ref="A2:A3"/>
    <mergeCell ref="B2:B3"/>
    <mergeCell ref="C2:C3"/>
  </mergeCells>
  <hyperlinks>
    <hyperlink ref="Q2" r:id="rId1" location="'PLAN RISE'!A1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="120" zoomScaleNormal="120" workbookViewId="0">
      <selection activeCell="A7" sqref="A7:E28"/>
    </sheetView>
  </sheetViews>
  <sheetFormatPr baseColWidth="10" defaultColWidth="12.6640625" defaultRowHeight="15" customHeight="1" x14ac:dyDescent="0.3"/>
  <cols>
    <col min="1" max="1" width="51.109375" customWidth="1"/>
    <col min="2" max="2" width="10.88671875" customWidth="1"/>
    <col min="3" max="3" width="13.6640625" customWidth="1"/>
    <col min="4" max="5" width="13.33203125" customWidth="1"/>
    <col min="6" max="6" width="2" customWidth="1"/>
  </cols>
  <sheetData>
    <row r="1" spans="1:14" ht="18" thickBot="1" x14ac:dyDescent="0.35">
      <c r="A1" s="518" t="s">
        <v>2</v>
      </c>
      <c r="B1" s="519"/>
      <c r="C1" s="519"/>
      <c r="D1" s="519"/>
      <c r="E1" s="520"/>
      <c r="F1" s="40"/>
      <c r="G1" s="40"/>
      <c r="H1" s="40"/>
      <c r="I1" s="40"/>
      <c r="J1" s="40"/>
      <c r="K1" s="40"/>
      <c r="L1" s="40"/>
      <c r="M1" s="40"/>
      <c r="N1" s="6" t="s">
        <v>15</v>
      </c>
    </row>
    <row r="2" spans="1:14" ht="14.4" x14ac:dyDescent="0.3">
      <c r="A2" s="524" t="s">
        <v>16</v>
      </c>
      <c r="B2" s="525"/>
      <c r="C2" s="525"/>
      <c r="D2" s="525"/>
      <c r="E2" s="526"/>
      <c r="F2" s="40"/>
      <c r="G2" s="222" t="s">
        <v>15</v>
      </c>
      <c r="H2" s="40"/>
      <c r="I2" s="40"/>
      <c r="J2" s="40"/>
      <c r="K2" s="40"/>
      <c r="L2" s="40"/>
      <c r="M2" s="40"/>
      <c r="N2" s="2"/>
    </row>
    <row r="3" spans="1:14" ht="14.4" x14ac:dyDescent="0.3">
      <c r="A3" s="527" t="s">
        <v>477</v>
      </c>
      <c r="B3" s="528"/>
      <c r="C3" s="528"/>
      <c r="D3" s="528"/>
      <c r="E3" s="529"/>
      <c r="F3" s="40"/>
      <c r="G3" s="40"/>
      <c r="H3" s="40"/>
      <c r="I3" s="40"/>
      <c r="J3" s="40"/>
      <c r="K3" s="40"/>
      <c r="L3" s="40"/>
      <c r="M3" s="40"/>
      <c r="N3" s="2"/>
    </row>
    <row r="4" spans="1:14" ht="14.4" x14ac:dyDescent="0.3">
      <c r="A4" s="521" t="s">
        <v>17</v>
      </c>
      <c r="B4" s="522"/>
      <c r="C4" s="522"/>
      <c r="D4" s="522"/>
      <c r="E4" s="523"/>
      <c r="F4" s="37"/>
      <c r="G4" s="37"/>
      <c r="H4" s="37"/>
      <c r="I4" s="37"/>
      <c r="J4" s="37"/>
      <c r="K4" s="37"/>
      <c r="L4" s="37"/>
      <c r="M4" s="37"/>
      <c r="N4" s="2"/>
    </row>
    <row r="5" spans="1:14" ht="36.75" customHeight="1" x14ac:dyDescent="0.3">
      <c r="A5" s="512" t="s">
        <v>18</v>
      </c>
      <c r="B5" s="513"/>
      <c r="C5" s="513"/>
      <c r="D5" s="513"/>
      <c r="E5" s="514"/>
      <c r="F5" s="10"/>
      <c r="G5" s="10"/>
      <c r="H5" s="10"/>
      <c r="I5" s="10"/>
      <c r="J5" s="10"/>
      <c r="K5" s="10"/>
      <c r="L5" s="10"/>
      <c r="M5" s="10"/>
      <c r="N5" s="2"/>
    </row>
    <row r="6" spans="1:14" ht="14.4" x14ac:dyDescent="0.3">
      <c r="A6" s="515" t="s">
        <v>19</v>
      </c>
      <c r="B6" s="516"/>
      <c r="C6" s="516"/>
      <c r="D6" s="516"/>
      <c r="E6" s="517"/>
      <c r="F6" s="37"/>
      <c r="G6" s="37"/>
      <c r="H6" s="37"/>
      <c r="I6" s="37"/>
      <c r="J6" s="37"/>
      <c r="K6" s="37"/>
      <c r="L6" s="37"/>
      <c r="M6" s="37"/>
      <c r="N6" s="2"/>
    </row>
    <row r="7" spans="1:14" ht="14.4" x14ac:dyDescent="0.3">
      <c r="A7" s="505" t="s">
        <v>20</v>
      </c>
      <c r="B7" s="506"/>
      <c r="C7" s="506"/>
      <c r="D7" s="506"/>
      <c r="E7" s="507"/>
      <c r="F7" s="1"/>
      <c r="G7" s="486"/>
      <c r="H7" s="485"/>
      <c r="I7" s="485"/>
      <c r="J7" s="485"/>
      <c r="K7" s="485"/>
      <c r="L7" s="485"/>
      <c r="M7" s="485"/>
      <c r="N7" s="2"/>
    </row>
    <row r="8" spans="1:14" ht="14.4" x14ac:dyDescent="0.3">
      <c r="A8" s="505" t="s">
        <v>23</v>
      </c>
      <c r="B8" s="506"/>
      <c r="C8" s="506"/>
      <c r="D8" s="506"/>
      <c r="E8" s="507"/>
      <c r="F8" s="1"/>
      <c r="G8" s="486"/>
      <c r="H8" s="485"/>
      <c r="I8" s="485"/>
      <c r="J8" s="485"/>
      <c r="K8" s="485"/>
      <c r="L8" s="485"/>
      <c r="M8" s="485"/>
      <c r="N8" s="2"/>
    </row>
    <row r="9" spans="1:14" ht="30" customHeight="1" x14ac:dyDescent="0.3">
      <c r="A9" s="41" t="s">
        <v>28</v>
      </c>
      <c r="B9" s="508" t="s">
        <v>493</v>
      </c>
      <c r="C9" s="509"/>
      <c r="D9" s="509"/>
      <c r="E9" s="510"/>
      <c r="F9" s="1"/>
      <c r="G9" s="486"/>
      <c r="H9" s="485"/>
      <c r="I9" s="485"/>
      <c r="J9" s="485"/>
      <c r="K9" s="485"/>
      <c r="L9" s="485"/>
      <c r="M9" s="485"/>
      <c r="N9" s="2"/>
    </row>
    <row r="10" spans="1:14" ht="14.4" x14ac:dyDescent="0.3">
      <c r="A10" s="49" t="s">
        <v>197</v>
      </c>
      <c r="B10" s="503" t="s">
        <v>479</v>
      </c>
      <c r="C10" s="504"/>
      <c r="D10" s="504"/>
      <c r="E10" s="504"/>
      <c r="F10" s="1"/>
      <c r="G10" s="5"/>
      <c r="H10" s="484"/>
      <c r="I10" s="485"/>
      <c r="J10" s="485"/>
      <c r="K10" s="485"/>
      <c r="L10" s="485"/>
      <c r="M10" s="485"/>
      <c r="N10" s="2"/>
    </row>
    <row r="11" spans="1:14" ht="14.4" x14ac:dyDescent="0.3">
      <c r="A11" s="41" t="s">
        <v>30</v>
      </c>
      <c r="F11" s="1"/>
      <c r="G11" s="5"/>
      <c r="H11" s="484"/>
      <c r="I11" s="485"/>
      <c r="J11" s="485"/>
      <c r="K11" s="485"/>
      <c r="L11" s="485"/>
      <c r="M11" s="485"/>
      <c r="N11" s="2"/>
    </row>
    <row r="12" spans="1:14" ht="14.4" x14ac:dyDescent="0.3">
      <c r="A12" s="41" t="s">
        <v>41</v>
      </c>
      <c r="B12" s="511" t="s">
        <v>480</v>
      </c>
      <c r="C12" s="488"/>
      <c r="D12" s="488"/>
      <c r="E12" s="489"/>
      <c r="F12" s="1"/>
      <c r="G12" s="5"/>
      <c r="H12" s="484"/>
      <c r="I12" s="485"/>
      <c r="J12" s="485"/>
      <c r="K12" s="485"/>
      <c r="L12" s="485"/>
      <c r="M12" s="485"/>
      <c r="N12" s="2"/>
    </row>
    <row r="13" spans="1:14" ht="14.4" x14ac:dyDescent="0.3">
      <c r="A13" s="43" t="s">
        <v>42</v>
      </c>
      <c r="B13" s="500">
        <v>8544</v>
      </c>
      <c r="C13" s="501"/>
      <c r="D13" s="501"/>
      <c r="E13" s="502"/>
      <c r="F13" s="1"/>
      <c r="G13" s="5"/>
      <c r="H13" s="484"/>
      <c r="I13" s="485"/>
      <c r="J13" s="485"/>
      <c r="K13" s="485"/>
      <c r="L13" s="485"/>
      <c r="M13" s="485"/>
      <c r="N13" s="2"/>
    </row>
    <row r="14" spans="1:14" ht="14.4" x14ac:dyDescent="0.3">
      <c r="A14" s="49" t="s">
        <v>57</v>
      </c>
      <c r="B14" s="494" t="s">
        <v>481</v>
      </c>
      <c r="C14" s="491"/>
      <c r="D14" s="491"/>
      <c r="E14" s="492"/>
      <c r="F14" s="1"/>
      <c r="G14" s="5"/>
      <c r="H14" s="484"/>
      <c r="I14" s="485"/>
      <c r="J14" s="485"/>
      <c r="K14" s="485"/>
      <c r="L14" s="485"/>
      <c r="M14" s="485"/>
      <c r="N14" s="2"/>
    </row>
    <row r="15" spans="1:14" ht="54" customHeight="1" x14ac:dyDescent="0.3">
      <c r="A15" s="46" t="s">
        <v>198</v>
      </c>
      <c r="B15" s="494" t="s">
        <v>482</v>
      </c>
      <c r="C15" s="491"/>
      <c r="D15" s="491"/>
      <c r="E15" s="492"/>
      <c r="F15" s="1"/>
      <c r="G15" s="5"/>
      <c r="H15" s="484"/>
      <c r="I15" s="485"/>
      <c r="J15" s="485"/>
      <c r="K15" s="485"/>
      <c r="L15" s="485"/>
      <c r="M15" s="485"/>
      <c r="N15" s="2"/>
    </row>
    <row r="16" spans="1:14" ht="14.4" x14ac:dyDescent="0.3">
      <c r="A16" s="41" t="s">
        <v>46</v>
      </c>
      <c r="B16" s="498" t="s">
        <v>484</v>
      </c>
      <c r="C16" s="491"/>
      <c r="D16" s="491"/>
      <c r="E16" s="492"/>
      <c r="F16" s="1"/>
      <c r="G16" s="5"/>
      <c r="H16" s="484"/>
      <c r="I16" s="485"/>
      <c r="J16" s="485"/>
      <c r="K16" s="485"/>
      <c r="L16" s="485"/>
      <c r="M16" s="485"/>
      <c r="N16" s="2"/>
    </row>
    <row r="17" spans="1:14" ht="14.4" x14ac:dyDescent="0.3">
      <c r="A17" s="41" t="s">
        <v>48</v>
      </c>
      <c r="B17" s="490" t="s">
        <v>483</v>
      </c>
      <c r="C17" s="491"/>
      <c r="D17" s="491"/>
      <c r="E17" s="492"/>
      <c r="F17" s="1"/>
      <c r="G17" s="1"/>
      <c r="H17" s="484"/>
      <c r="I17" s="485"/>
      <c r="J17" s="485"/>
      <c r="K17" s="485"/>
      <c r="L17" s="485"/>
      <c r="M17" s="485"/>
      <c r="N17" s="2"/>
    </row>
    <row r="18" spans="1:14" ht="14.4" x14ac:dyDescent="0.3">
      <c r="A18" s="41" t="s">
        <v>203</v>
      </c>
      <c r="B18" s="493" t="s">
        <v>485</v>
      </c>
      <c r="C18" s="491"/>
      <c r="D18" s="491"/>
      <c r="E18" s="492"/>
      <c r="F18" s="1"/>
      <c r="G18" s="486"/>
      <c r="H18" s="485"/>
      <c r="I18" s="485"/>
      <c r="J18" s="485"/>
      <c r="K18" s="485"/>
      <c r="L18" s="485"/>
      <c r="M18" s="485"/>
      <c r="N18" s="2"/>
    </row>
    <row r="19" spans="1:14" ht="27.75" customHeight="1" x14ac:dyDescent="0.3">
      <c r="A19" s="46" t="s">
        <v>199</v>
      </c>
      <c r="B19" s="487">
        <f>+C21+D21+E21</f>
        <v>477</v>
      </c>
      <c r="C19" s="488"/>
      <c r="D19" s="488"/>
      <c r="E19" s="489"/>
      <c r="F19" s="5"/>
      <c r="G19" s="5"/>
      <c r="H19" s="484"/>
      <c r="I19" s="485"/>
      <c r="J19" s="485"/>
      <c r="K19" s="485"/>
      <c r="L19" s="485"/>
      <c r="M19" s="485"/>
      <c r="N19" s="2"/>
    </row>
    <row r="20" spans="1:14" ht="14.4" x14ac:dyDescent="0.3">
      <c r="A20" s="482" t="s">
        <v>50</v>
      </c>
      <c r="B20" s="8" t="s">
        <v>200</v>
      </c>
      <c r="C20" s="8" t="s">
        <v>201</v>
      </c>
      <c r="D20" s="47" t="s">
        <v>202</v>
      </c>
      <c r="E20" s="48" t="s">
        <v>185</v>
      </c>
      <c r="F20" s="1"/>
      <c r="G20" s="5"/>
      <c r="H20" s="484"/>
      <c r="I20" s="485"/>
      <c r="J20" s="485"/>
      <c r="K20" s="485"/>
      <c r="L20" s="485"/>
      <c r="M20" s="485"/>
      <c r="N20" s="2"/>
    </row>
    <row r="21" spans="1:14" ht="14.4" x14ac:dyDescent="0.3">
      <c r="A21" s="483"/>
      <c r="B21" s="183"/>
      <c r="C21" s="183">
        <v>119</v>
      </c>
      <c r="D21" s="183">
        <f>129+214+1</f>
        <v>344</v>
      </c>
      <c r="E21" s="183">
        <v>14</v>
      </c>
      <c r="F21" s="1"/>
      <c r="G21" s="5"/>
      <c r="H21" s="1"/>
      <c r="I21" s="1"/>
      <c r="J21" s="1"/>
      <c r="K21" s="1"/>
      <c r="L21" s="1"/>
      <c r="M21" s="1"/>
      <c r="N21" s="2"/>
    </row>
    <row r="22" spans="1:14" ht="14.4" x14ac:dyDescent="0.3">
      <c r="A22" s="41" t="s">
        <v>52</v>
      </c>
      <c r="B22" s="498" t="s">
        <v>486</v>
      </c>
      <c r="C22" s="491"/>
      <c r="D22" s="491"/>
      <c r="E22" s="492"/>
      <c r="F22" s="1"/>
      <c r="G22" s="5"/>
      <c r="H22" s="1"/>
      <c r="I22" s="1"/>
      <c r="J22" s="1"/>
      <c r="K22" s="1"/>
      <c r="L22" s="1"/>
      <c r="M22" s="1"/>
      <c r="N22" s="2"/>
    </row>
    <row r="23" spans="1:14" ht="14.4" x14ac:dyDescent="0.3">
      <c r="A23" s="41" t="s">
        <v>54</v>
      </c>
      <c r="B23" s="498" t="s">
        <v>488</v>
      </c>
      <c r="C23" s="491"/>
      <c r="D23" s="491"/>
      <c r="E23" s="492"/>
      <c r="F23" s="1"/>
      <c r="G23" s="5"/>
      <c r="H23" s="484"/>
      <c r="I23" s="485"/>
      <c r="J23" s="485"/>
      <c r="K23" s="485"/>
      <c r="L23" s="485"/>
      <c r="M23" s="485"/>
      <c r="N23" s="2"/>
    </row>
    <row r="24" spans="1:14" ht="14.4" x14ac:dyDescent="0.3">
      <c r="A24" s="41" t="s">
        <v>56</v>
      </c>
      <c r="B24" s="493" t="s">
        <v>487</v>
      </c>
      <c r="C24" s="491"/>
      <c r="D24" s="491"/>
      <c r="E24" s="492"/>
      <c r="F24" s="1"/>
      <c r="G24" s="5"/>
      <c r="H24" s="484"/>
      <c r="I24" s="485"/>
      <c r="J24" s="485"/>
      <c r="K24" s="485"/>
      <c r="L24" s="485"/>
      <c r="M24" s="485"/>
      <c r="N24" s="2"/>
    </row>
    <row r="25" spans="1:14" ht="14.4" x14ac:dyDescent="0.3">
      <c r="A25" s="482" t="s">
        <v>58</v>
      </c>
      <c r="B25" s="9"/>
      <c r="C25" s="9"/>
      <c r="D25" s="184"/>
      <c r="E25" s="350" t="s">
        <v>489</v>
      </c>
      <c r="F25" s="1"/>
      <c r="G25" s="5"/>
      <c r="H25" s="484"/>
      <c r="I25" s="485"/>
      <c r="J25" s="485"/>
      <c r="K25" s="485"/>
      <c r="L25" s="485"/>
      <c r="M25" s="485"/>
      <c r="N25" s="2"/>
    </row>
    <row r="26" spans="1:14" ht="14.4" x14ac:dyDescent="0.3">
      <c r="A26" s="499"/>
      <c r="B26" s="8" t="s">
        <v>59</v>
      </c>
      <c r="C26" s="8" t="s">
        <v>60</v>
      </c>
      <c r="D26" s="8" t="s">
        <v>61</v>
      </c>
      <c r="E26" s="42" t="s">
        <v>204</v>
      </c>
      <c r="F26" s="1"/>
      <c r="G26" s="1"/>
      <c r="H26" s="1"/>
      <c r="I26" s="1"/>
      <c r="J26" s="1"/>
      <c r="K26" s="1"/>
      <c r="L26" s="1"/>
      <c r="M26" s="1"/>
      <c r="N26" s="2"/>
    </row>
    <row r="27" spans="1:14" ht="28.2" x14ac:dyDescent="0.3">
      <c r="A27" s="44" t="s">
        <v>62</v>
      </c>
      <c r="B27" s="495" t="s">
        <v>491</v>
      </c>
      <c r="C27" s="496"/>
      <c r="D27" s="496"/>
      <c r="E27" s="497"/>
      <c r="F27" s="1"/>
      <c r="G27" s="1"/>
      <c r="H27" s="485"/>
      <c r="I27" s="485"/>
      <c r="J27" s="485"/>
      <c r="K27" s="485"/>
      <c r="L27" s="485"/>
      <c r="M27" s="485"/>
      <c r="N27" s="2"/>
    </row>
    <row r="28" spans="1:14" ht="62.25" customHeight="1" thickBot="1" x14ac:dyDescent="0.35">
      <c r="A28" s="45" t="s">
        <v>63</v>
      </c>
      <c r="B28" s="495" t="s">
        <v>490</v>
      </c>
      <c r="C28" s="496"/>
      <c r="D28" s="496"/>
      <c r="E28" s="497"/>
      <c r="F28" s="1"/>
      <c r="G28" s="1"/>
      <c r="H28" s="485"/>
      <c r="I28" s="485"/>
      <c r="J28" s="485"/>
      <c r="K28" s="485"/>
      <c r="L28" s="485"/>
      <c r="M28" s="485"/>
      <c r="N28" s="2"/>
    </row>
    <row r="29" spans="1:14" ht="14.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"/>
    </row>
  </sheetData>
  <mergeCells count="44">
    <mergeCell ref="A5:E5"/>
    <mergeCell ref="A6:E6"/>
    <mergeCell ref="A1:E1"/>
    <mergeCell ref="A4:E4"/>
    <mergeCell ref="A2:E2"/>
    <mergeCell ref="A3:E3"/>
    <mergeCell ref="B13:E13"/>
    <mergeCell ref="B10:E10"/>
    <mergeCell ref="G7:M7"/>
    <mergeCell ref="A7:E7"/>
    <mergeCell ref="A8:E8"/>
    <mergeCell ref="B9:E9"/>
    <mergeCell ref="B12:E12"/>
    <mergeCell ref="G8:M8"/>
    <mergeCell ref="G9:M9"/>
    <mergeCell ref="H10:M10"/>
    <mergeCell ref="H11:M11"/>
    <mergeCell ref="H12:M12"/>
    <mergeCell ref="H13:M13"/>
    <mergeCell ref="A25:A26"/>
    <mergeCell ref="B23:E23"/>
    <mergeCell ref="B22:E22"/>
    <mergeCell ref="H24:M24"/>
    <mergeCell ref="H25:M25"/>
    <mergeCell ref="H27:M27"/>
    <mergeCell ref="H28:M28"/>
    <mergeCell ref="H23:M23"/>
    <mergeCell ref="B24:E24"/>
    <mergeCell ref="B14:E14"/>
    <mergeCell ref="B28:E28"/>
    <mergeCell ref="B15:E15"/>
    <mergeCell ref="B16:E16"/>
    <mergeCell ref="B27:E27"/>
    <mergeCell ref="A20:A21"/>
    <mergeCell ref="H14:M14"/>
    <mergeCell ref="H15:M15"/>
    <mergeCell ref="H16:M16"/>
    <mergeCell ref="H17:M17"/>
    <mergeCell ref="G18:M18"/>
    <mergeCell ref="H19:M19"/>
    <mergeCell ref="H20:M20"/>
    <mergeCell ref="B19:E19"/>
    <mergeCell ref="B17:E17"/>
    <mergeCell ref="B18:E18"/>
  </mergeCells>
  <hyperlinks>
    <hyperlink ref="N1" location="INDICE!A1" display="INDICE"/>
    <hyperlink ref="G2" r:id="rId1" location="INDICE!A1"/>
    <hyperlink ref="B18" r:id="rId2"/>
    <hyperlink ref="B24" r:id="rId3"/>
  </hyperlinks>
  <pageMargins left="0.7" right="0.7" top="0.75" bottom="0.75" header="0.3" footer="0.3"/>
  <pageSetup paperSize="9" orientation="portrait" verticalDpi="0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Normal="100" workbookViewId="0">
      <selection activeCell="B14" sqref="B14"/>
    </sheetView>
  </sheetViews>
  <sheetFormatPr baseColWidth="10" defaultColWidth="12.6640625" defaultRowHeight="15" customHeight="1" x14ac:dyDescent="0.3"/>
  <cols>
    <col min="1" max="1" width="28.5546875" customWidth="1"/>
    <col min="2" max="2" width="14.88671875" customWidth="1"/>
    <col min="3" max="3" width="12.109375" customWidth="1"/>
    <col min="4" max="4" width="14.5546875" customWidth="1"/>
    <col min="5" max="5" width="14.33203125" customWidth="1"/>
    <col min="6" max="6" width="71.44140625" customWidth="1"/>
    <col min="7" max="10" width="6.6640625" bestFit="1" customWidth="1"/>
  </cols>
  <sheetData>
    <row r="1" spans="1:11" ht="16.2" thickBot="1" x14ac:dyDescent="0.35">
      <c r="A1" s="530" t="s">
        <v>195</v>
      </c>
      <c r="B1" s="531"/>
      <c r="C1" s="531"/>
      <c r="D1" s="531"/>
      <c r="E1" s="531"/>
      <c r="F1" s="531"/>
      <c r="G1" s="531"/>
      <c r="H1" s="531"/>
      <c r="I1" s="531"/>
      <c r="J1" s="532"/>
      <c r="K1" s="223" t="s">
        <v>15</v>
      </c>
    </row>
    <row r="2" spans="1:11" ht="14.4" x14ac:dyDescent="0.3">
      <c r="A2" s="533" t="s">
        <v>494</v>
      </c>
      <c r="B2" s="534"/>
      <c r="C2" s="534"/>
      <c r="D2" s="534"/>
      <c r="E2" s="535"/>
      <c r="F2" s="544" t="s">
        <v>12</v>
      </c>
      <c r="G2" s="545"/>
      <c r="H2" s="545"/>
      <c r="I2" s="545"/>
      <c r="J2" s="546"/>
    </row>
    <row r="3" spans="1:11" thickBot="1" x14ac:dyDescent="0.35">
      <c r="A3" s="541" t="s">
        <v>495</v>
      </c>
      <c r="B3" s="542"/>
      <c r="C3" s="542"/>
      <c r="D3" s="542"/>
      <c r="E3" s="543"/>
      <c r="F3" s="547"/>
      <c r="G3" s="548"/>
      <c r="H3" s="548"/>
      <c r="I3" s="548"/>
      <c r="J3" s="549"/>
    </row>
    <row r="4" spans="1:11" ht="38.25" customHeight="1" thickBot="1" x14ac:dyDescent="0.35">
      <c r="A4" s="235" t="s">
        <v>492</v>
      </c>
      <c r="B4" s="236">
        <v>2016</v>
      </c>
      <c r="C4" s="236">
        <v>2017</v>
      </c>
      <c r="D4" s="237">
        <v>2018</v>
      </c>
      <c r="E4" s="237">
        <v>2019</v>
      </c>
      <c r="F4" s="238" t="s">
        <v>496</v>
      </c>
      <c r="G4" s="321">
        <f>B4</f>
        <v>2016</v>
      </c>
      <c r="H4" s="321">
        <f>C4</f>
        <v>2017</v>
      </c>
      <c r="I4" s="321">
        <f>D4</f>
        <v>2018</v>
      </c>
      <c r="J4" s="321">
        <f>E4</f>
        <v>2019</v>
      </c>
    </row>
    <row r="5" spans="1:11" thickBot="1" x14ac:dyDescent="0.35">
      <c r="A5" s="536" t="s">
        <v>194</v>
      </c>
      <c r="B5" s="537"/>
      <c r="C5" s="537"/>
      <c r="D5" s="537"/>
      <c r="E5" s="538"/>
      <c r="F5" s="539" t="s">
        <v>21</v>
      </c>
      <c r="G5" s="540"/>
      <c r="H5" s="540"/>
      <c r="I5" s="540"/>
      <c r="J5" s="540"/>
    </row>
    <row r="6" spans="1:11" ht="14.4" x14ac:dyDescent="0.3">
      <c r="A6" s="351" t="s">
        <v>22</v>
      </c>
      <c r="B6" s="354">
        <v>123520251.59165999</v>
      </c>
      <c r="C6" s="354">
        <v>155120848</v>
      </c>
      <c r="D6" s="354">
        <v>192868305.10944</v>
      </c>
      <c r="E6" s="354">
        <v>213839929.03897005</v>
      </c>
      <c r="F6" s="356" t="s">
        <v>27</v>
      </c>
      <c r="G6" s="239">
        <f>B10/B6*100</f>
        <v>3.5661884939824882</v>
      </c>
      <c r="H6" s="239">
        <f t="shared" ref="H6:J6" si="0">C10/C6*100</f>
        <v>4.3490074111701604</v>
      </c>
      <c r="I6" s="239">
        <f t="shared" si="0"/>
        <v>4.6698007367925829</v>
      </c>
      <c r="J6" s="240">
        <f t="shared" si="0"/>
        <v>3.9505780336330281</v>
      </c>
    </row>
    <row r="7" spans="1:11" ht="14.4" x14ac:dyDescent="0.3">
      <c r="A7" s="352" t="s">
        <v>29</v>
      </c>
      <c r="B7" s="354">
        <v>28592730.212280005</v>
      </c>
      <c r="C7" s="354">
        <v>26970397</v>
      </c>
      <c r="D7" s="354">
        <v>29028862.726569995</v>
      </c>
      <c r="E7" s="354">
        <v>25553850.234079994</v>
      </c>
      <c r="F7" s="357" t="s">
        <v>478</v>
      </c>
      <c r="G7" s="241">
        <f>B11/B7*100</f>
        <v>13.211623975585276</v>
      </c>
      <c r="H7" s="241">
        <f t="shared" ref="H7:J7" si="1">C11/C7*100</f>
        <v>22.91914358272145</v>
      </c>
      <c r="I7" s="241">
        <f t="shared" si="1"/>
        <v>29.553338352238224</v>
      </c>
      <c r="J7" s="242">
        <f t="shared" si="1"/>
        <v>20.057530658939218</v>
      </c>
    </row>
    <row r="8" spans="1:11" ht="14.4" x14ac:dyDescent="0.3">
      <c r="A8" s="352" t="s">
        <v>31</v>
      </c>
      <c r="B8" s="354">
        <v>26284145</v>
      </c>
      <c r="C8" s="354">
        <v>31203356.440000001</v>
      </c>
      <c r="D8" s="354">
        <v>33884647.571999997</v>
      </c>
      <c r="E8" s="354">
        <v>36519541.535999998</v>
      </c>
      <c r="F8" s="357" t="s">
        <v>32</v>
      </c>
      <c r="G8" s="241">
        <f>B11/B8*100</f>
        <v>14.372025416843501</v>
      </c>
      <c r="H8" s="241">
        <f t="shared" ref="H8:J8" si="2">C11/C8*100</f>
        <v>19.809997123694036</v>
      </c>
      <c r="I8" s="241">
        <f t="shared" si="2"/>
        <v>25.318244798506051</v>
      </c>
      <c r="J8" s="242">
        <f t="shared" si="2"/>
        <v>14.034873192992995</v>
      </c>
    </row>
    <row r="9" spans="1:11" ht="14.4" x14ac:dyDescent="0.3">
      <c r="A9" s="352" t="s">
        <v>33</v>
      </c>
      <c r="B9" s="354">
        <v>13740524</v>
      </c>
      <c r="C9" s="354">
        <v>17712337.187989999</v>
      </c>
      <c r="D9" s="354">
        <v>19726051.887089994</v>
      </c>
      <c r="E9" s="354">
        <v>21816719.205130003</v>
      </c>
      <c r="F9" s="357" t="s">
        <v>34</v>
      </c>
      <c r="G9" s="241">
        <f>B9/B8*100</f>
        <v>52.276853593677863</v>
      </c>
      <c r="H9" s="241">
        <f t="shared" ref="H9:J9" si="3">C9/C8*100</f>
        <v>56.764204908688335</v>
      </c>
      <c r="I9" s="241">
        <f t="shared" si="3"/>
        <v>58.215307818016917</v>
      </c>
      <c r="J9" s="242">
        <f t="shared" si="3"/>
        <v>59.739849646315136</v>
      </c>
    </row>
    <row r="10" spans="1:11" ht="14.4" x14ac:dyDescent="0.3">
      <c r="A10" s="352" t="s">
        <v>35</v>
      </c>
      <c r="B10" s="354">
        <v>4404965</v>
      </c>
      <c r="C10" s="354">
        <v>6746217.1757899988</v>
      </c>
      <c r="D10" s="354">
        <v>9006565.5330399964</v>
      </c>
      <c r="E10" s="354">
        <v>8447913.2637500055</v>
      </c>
      <c r="F10" s="358" t="s">
        <v>36</v>
      </c>
      <c r="G10" s="243">
        <f>B10/B8*100</f>
        <v>16.759019553422796</v>
      </c>
      <c r="H10" s="243">
        <f t="shared" ref="H10:J10" si="4">C10/C8*100</f>
        <v>21.620165089489966</v>
      </c>
      <c r="I10" s="243">
        <f t="shared" si="4"/>
        <v>26.580077345949494</v>
      </c>
      <c r="J10" s="244">
        <f t="shared" si="4"/>
        <v>23.132583018388324</v>
      </c>
    </row>
    <row r="11" spans="1:11" thickBot="1" x14ac:dyDescent="0.35">
      <c r="A11" s="353" t="s">
        <v>37</v>
      </c>
      <c r="B11" s="354">
        <v>3777564</v>
      </c>
      <c r="C11" s="354">
        <v>6181384.0132599985</v>
      </c>
      <c r="D11" s="354">
        <v>8578998.0213899966</v>
      </c>
      <c r="E11" s="354">
        <v>5125471.3452400062</v>
      </c>
      <c r="F11" s="359" t="s">
        <v>412</v>
      </c>
      <c r="G11" s="245">
        <f>(B14/B8)*100</f>
        <v>21.956597789275627</v>
      </c>
      <c r="H11" s="246">
        <f t="shared" ref="H11:J11" si="5">(C14/C8)*100</f>
        <v>27.488017247416348</v>
      </c>
      <c r="I11" s="246">
        <f t="shared" si="5"/>
        <v>31.315766166529102</v>
      </c>
      <c r="J11" s="247">
        <f t="shared" si="5"/>
        <v>30.782930253705803</v>
      </c>
    </row>
    <row r="12" spans="1:11" s="233" customFormat="1" ht="14.4" x14ac:dyDescent="0.3">
      <c r="A12" s="352" t="s">
        <v>409</v>
      </c>
      <c r="B12" s="354">
        <v>14031583</v>
      </c>
      <c r="C12" s="354">
        <v>15099506</v>
      </c>
      <c r="D12" s="360">
        <v>15892336.356290001</v>
      </c>
      <c r="E12" s="360">
        <v>15904533.94101</v>
      </c>
      <c r="F12" s="248"/>
      <c r="G12" s="248"/>
      <c r="H12" s="248"/>
      <c r="I12" s="248"/>
      <c r="J12" s="248"/>
    </row>
    <row r="13" spans="1:11" s="233" customFormat="1" ht="14.4" x14ac:dyDescent="0.3">
      <c r="A13" s="352" t="s">
        <v>410</v>
      </c>
      <c r="B13" s="354">
        <v>9335559</v>
      </c>
      <c r="C13" s="354">
        <v>10966120</v>
      </c>
      <c r="D13" s="360">
        <v>10719486.354049997</v>
      </c>
      <c r="E13" s="360">
        <v>13368805.941379998</v>
      </c>
      <c r="F13" s="248"/>
      <c r="G13" s="248"/>
      <c r="H13" s="248"/>
      <c r="I13" s="248"/>
      <c r="J13" s="248"/>
    </row>
    <row r="14" spans="1:11" thickBot="1" x14ac:dyDescent="0.35">
      <c r="A14" s="355" t="s">
        <v>411</v>
      </c>
      <c r="B14" s="354">
        <v>5771104</v>
      </c>
      <c r="C14" s="354">
        <v>8577184</v>
      </c>
      <c r="D14" s="360">
        <v>10611237</v>
      </c>
      <c r="E14" s="360">
        <v>11241785</v>
      </c>
      <c r="F14" s="248"/>
      <c r="G14" s="248"/>
      <c r="H14" s="248"/>
      <c r="I14" s="248"/>
      <c r="J14" s="248"/>
    </row>
    <row r="15" spans="1:11" ht="14.4" x14ac:dyDescent="0.3">
      <c r="A15" s="2"/>
      <c r="B15" s="361"/>
      <c r="C15" s="361"/>
      <c r="D15" s="361"/>
      <c r="E15" s="361"/>
      <c r="F15" s="2"/>
      <c r="G15" s="2"/>
      <c r="H15" s="2"/>
      <c r="I15" s="2"/>
      <c r="J15" s="2"/>
    </row>
    <row r="16" spans="1:11" ht="14.4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5" customHeight="1" x14ac:dyDescent="0.3">
      <c r="A17" s="2"/>
      <c r="B17" s="2"/>
      <c r="D17" s="2"/>
      <c r="E17" s="2"/>
      <c r="F17" s="2"/>
      <c r="G17" s="2"/>
      <c r="H17" s="2"/>
      <c r="I17" s="2"/>
      <c r="J17" s="2"/>
    </row>
  </sheetData>
  <mergeCells count="6">
    <mergeCell ref="A1:J1"/>
    <mergeCell ref="A2:E2"/>
    <mergeCell ref="A5:E5"/>
    <mergeCell ref="F5:J5"/>
    <mergeCell ref="A3:E3"/>
    <mergeCell ref="F2:J3"/>
  </mergeCells>
  <hyperlinks>
    <hyperlink ref="K1" r:id="rId1" location="INDICE!A1"/>
  </hyperlinks>
  <pageMargins left="0.7" right="0.7" top="0.75" bottom="0.75" header="0.3" footer="0.3"/>
  <pageSetup paperSize="9" orientation="portrait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zoomScale="85" zoomScaleNormal="85" workbookViewId="0">
      <selection sqref="A1:G1"/>
    </sheetView>
  </sheetViews>
  <sheetFormatPr baseColWidth="10" defaultColWidth="12.6640625" defaultRowHeight="15" customHeight="1" x14ac:dyDescent="0.3"/>
  <cols>
    <col min="1" max="1" width="12.5546875" customWidth="1"/>
    <col min="2" max="2" width="15.5546875" customWidth="1"/>
    <col min="3" max="3" width="21.88671875" customWidth="1"/>
    <col min="4" max="4" width="26.33203125" customWidth="1"/>
    <col min="5" max="5" width="25.109375" customWidth="1"/>
    <col min="6" max="6" width="28" customWidth="1"/>
    <col min="7" max="7" width="31" customWidth="1"/>
    <col min="8" max="8" width="5.33203125" bestFit="1" customWidth="1"/>
    <col min="9" max="10" width="10.6640625" customWidth="1"/>
    <col min="11" max="11" width="9.33203125" customWidth="1"/>
    <col min="12" max="12" width="13.44140625" customWidth="1"/>
    <col min="13" max="26" width="9.33203125" customWidth="1"/>
  </cols>
  <sheetData>
    <row r="1" spans="1:26" ht="33.9" customHeight="1" thickBot="1" x14ac:dyDescent="0.35">
      <c r="A1" s="557" t="s">
        <v>186</v>
      </c>
      <c r="B1" s="557"/>
      <c r="C1" s="557"/>
      <c r="D1" s="557"/>
      <c r="E1" s="557"/>
      <c r="F1" s="557"/>
      <c r="G1" s="557"/>
      <c r="H1" s="550" t="s">
        <v>0</v>
      </c>
      <c r="I1" s="551"/>
      <c r="J1" s="552"/>
      <c r="K1" s="3"/>
      <c r="L1" s="318" t="s">
        <v>15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thickBot="1" x14ac:dyDescent="0.35">
      <c r="A2" s="123" t="s">
        <v>1</v>
      </c>
      <c r="B2" s="124" t="s">
        <v>3</v>
      </c>
      <c r="C2" s="124" t="s">
        <v>4</v>
      </c>
      <c r="D2" s="124" t="s">
        <v>5</v>
      </c>
      <c r="E2" s="124" t="s">
        <v>6</v>
      </c>
      <c r="F2" s="124" t="s">
        <v>7</v>
      </c>
      <c r="G2" s="124" t="s">
        <v>8</v>
      </c>
      <c r="H2" s="124" t="s">
        <v>9</v>
      </c>
      <c r="I2" s="124" t="s">
        <v>1</v>
      </c>
      <c r="J2" s="125" t="s">
        <v>10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86.4" x14ac:dyDescent="0.3">
      <c r="A3" s="126" t="s">
        <v>11</v>
      </c>
      <c r="B3" s="33" t="s">
        <v>13</v>
      </c>
      <c r="C3" s="33" t="s">
        <v>205</v>
      </c>
      <c r="D3" s="33" t="s">
        <v>206</v>
      </c>
      <c r="E3" s="33" t="s">
        <v>207</v>
      </c>
      <c r="F3" s="33" t="s">
        <v>14</v>
      </c>
      <c r="G3" s="33" t="s">
        <v>208</v>
      </c>
      <c r="H3" s="4">
        <v>3</v>
      </c>
      <c r="I3" s="121">
        <f t="shared" ref="I3:I7" si="0">H3*0.2</f>
        <v>0.60000000000000009</v>
      </c>
      <c r="J3" s="558">
        <f>AVERAGE(I3:I7)</f>
        <v>0.66250000000000009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13" customFormat="1" ht="57.6" x14ac:dyDescent="0.3">
      <c r="A4" s="555" t="s">
        <v>43</v>
      </c>
      <c r="B4" s="33" t="s">
        <v>44</v>
      </c>
      <c r="C4" s="33" t="s">
        <v>45</v>
      </c>
      <c r="D4" s="33" t="s">
        <v>196</v>
      </c>
      <c r="E4" s="33" t="s">
        <v>212</v>
      </c>
      <c r="F4" s="33" t="s">
        <v>213</v>
      </c>
      <c r="G4" s="33" t="s">
        <v>47</v>
      </c>
      <c r="H4" s="4">
        <v>3</v>
      </c>
      <c r="I4" s="553">
        <f>AVERAGE(H4:H5)*0.2</f>
        <v>0.60000000000000009</v>
      </c>
      <c r="J4" s="559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113" customFormat="1" ht="72" x14ac:dyDescent="0.3">
      <c r="A5" s="556"/>
      <c r="B5" s="35" t="s">
        <v>49</v>
      </c>
      <c r="C5" s="35" t="s">
        <v>51</v>
      </c>
      <c r="D5" s="35" t="s">
        <v>214</v>
      </c>
      <c r="E5" s="35" t="s">
        <v>220</v>
      </c>
      <c r="F5" s="35" t="s">
        <v>221</v>
      </c>
      <c r="G5" s="35" t="s">
        <v>418</v>
      </c>
      <c r="H5" s="22">
        <v>3</v>
      </c>
      <c r="I5" s="554"/>
      <c r="J5" s="559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s="113" customFormat="1" ht="86.4" x14ac:dyDescent="0.3">
      <c r="A6" s="126" t="s">
        <v>38</v>
      </c>
      <c r="B6" s="33" t="s">
        <v>39</v>
      </c>
      <c r="C6" s="33" t="s">
        <v>40</v>
      </c>
      <c r="D6" s="34" t="s">
        <v>217</v>
      </c>
      <c r="E6" s="34" t="s">
        <v>218</v>
      </c>
      <c r="F6" s="34" t="s">
        <v>219</v>
      </c>
      <c r="G6" s="36" t="s">
        <v>211</v>
      </c>
      <c r="H6" s="4">
        <v>3.75</v>
      </c>
      <c r="I6" s="121">
        <f>H6*0.2</f>
        <v>0.75</v>
      </c>
      <c r="J6" s="559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72.599999999999994" thickBot="1" x14ac:dyDescent="0.35">
      <c r="A7" s="127" t="s">
        <v>24</v>
      </c>
      <c r="B7" s="128" t="s">
        <v>25</v>
      </c>
      <c r="C7" s="128" t="s">
        <v>26</v>
      </c>
      <c r="D7" s="129" t="s">
        <v>209</v>
      </c>
      <c r="E7" s="129" t="s">
        <v>215</v>
      </c>
      <c r="F7" s="129" t="s">
        <v>216</v>
      </c>
      <c r="G7" s="129" t="s">
        <v>210</v>
      </c>
      <c r="H7" s="364">
        <v>3.5</v>
      </c>
      <c r="I7" s="130">
        <f t="shared" si="0"/>
        <v>0.70000000000000007</v>
      </c>
      <c r="J7" s="560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25.25" customHeight="1" x14ac:dyDescent="0.3">
      <c r="J8" s="122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4.4" x14ac:dyDescent="0.3">
      <c r="J9" s="122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s="24" customFormat="1" ht="104.25" customHeight="1" x14ac:dyDescent="0.3">
      <c r="J10" s="122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2.75" customHeigh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2.75" customHeigh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2.75" customHeight="1" x14ac:dyDescent="0.3">
      <c r="A13" s="7"/>
      <c r="B13" s="10"/>
      <c r="C13" s="10"/>
      <c r="D13" s="10"/>
      <c r="E13" s="10"/>
      <c r="F13" s="10"/>
      <c r="G13" s="10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.75" customHeight="1" x14ac:dyDescent="0.3">
      <c r="A14" s="7"/>
      <c r="B14" s="10"/>
      <c r="C14" s="10"/>
      <c r="D14" s="10"/>
      <c r="E14" s="10"/>
      <c r="F14" s="10"/>
      <c r="G14" s="10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 customHeight="1" x14ac:dyDescent="0.3">
      <c r="A15" s="7"/>
      <c r="B15" s="10"/>
      <c r="C15" s="10"/>
      <c r="D15" s="11"/>
      <c r="E15" s="11"/>
      <c r="F15" s="11"/>
      <c r="G15" s="11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.75" customHeight="1" x14ac:dyDescent="0.3">
      <c r="A16" s="7"/>
      <c r="B16" s="10"/>
      <c r="C16" s="10"/>
      <c r="D16" s="10"/>
      <c r="E16" s="10"/>
      <c r="F16" s="10"/>
      <c r="G16" s="10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2.75" customHeight="1" x14ac:dyDescent="0.3">
      <c r="A17" s="7"/>
      <c r="B17" s="10"/>
      <c r="C17" s="10"/>
      <c r="D17" s="10"/>
      <c r="E17" s="10"/>
      <c r="F17" s="10"/>
      <c r="G17" s="1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2.75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2.7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2.7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2.7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2.7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2.7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2.7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2.7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2.7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2.7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2.7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2.7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2.7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2.7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2.7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2.7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2.7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2.7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.7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.7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7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.7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.7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7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.7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7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.7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.7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.7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.7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.7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.7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.7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.7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.7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.7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.7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.7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.7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.7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.7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.7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.7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.7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.7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.7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.7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.7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.7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.7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.7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.7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.7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.7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.7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.7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.7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.7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.7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.7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.7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.7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.7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.7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.7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.7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.7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.7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.7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.7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.7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.7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.7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.7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.7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.7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.7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.7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.7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.7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.7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.7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.7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.7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.7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.7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.7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.7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.7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.7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.7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.7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.7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.7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.7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.7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.7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.7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.7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.7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.7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.7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.7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.7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.7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.7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.7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.7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.7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.7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.7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.7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.7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.7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.7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.7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.7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.7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.7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.7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.7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.7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.7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.7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.7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.7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.7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.7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.7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.7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.7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.7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.7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.7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.7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.7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.7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.7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.7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.7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.7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.7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.7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.7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.7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.7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.7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.7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.7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.7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.7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.7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.7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.7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.7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.7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.7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.7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.7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.7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.7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.7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.7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.7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.7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.7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.7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.7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.7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.7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7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.7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.7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.7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.7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.7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.7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.7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.7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.7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.7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7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.7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.7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.7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.7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.7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.7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.7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.7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.7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2.7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2.7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2.7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2.7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2.7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2.7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2.7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2.75" customHeight="1" x14ac:dyDescent="0.3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12.75" customHeight="1" x14ac:dyDescent="0.3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spans="1:26" ht="12.75" customHeight="1" x14ac:dyDescent="0.3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</sheetData>
  <mergeCells count="5">
    <mergeCell ref="H1:J1"/>
    <mergeCell ref="I4:I5"/>
    <mergeCell ref="A4:A5"/>
    <mergeCell ref="A1:G1"/>
    <mergeCell ref="J3:J7"/>
  </mergeCells>
  <hyperlinks>
    <hyperlink ref="A1:G1" r:id="rId1" location="INNOV.DIAGRAM!A1" display="INNOVACIÓN"/>
    <hyperlink ref="L1" r:id="rId2" location="INDICE!A1"/>
  </hyperlinks>
  <pageMargins left="0.7" right="0.7" top="0.75" bottom="0.75" header="0.3" footer="0.3"/>
  <pageSetup orientation="portrait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zoomScale="80" zoomScaleNormal="80" workbookViewId="0">
      <selection activeCell="H30" sqref="H30"/>
    </sheetView>
  </sheetViews>
  <sheetFormatPr baseColWidth="10" defaultRowHeight="14.4" x14ac:dyDescent="0.3"/>
  <cols>
    <col min="1" max="1" width="15.88671875" customWidth="1"/>
    <col min="2" max="2" width="18.88671875" customWidth="1"/>
    <col min="7" max="7" width="45" customWidth="1"/>
    <col min="8" max="8" width="4.33203125" customWidth="1"/>
    <col min="12" max="12" width="24.88671875" customWidth="1"/>
    <col min="13" max="13" width="26.44140625" customWidth="1"/>
  </cols>
  <sheetData>
    <row r="1" spans="1:12" ht="24.75" customHeight="1" x14ac:dyDescent="0.3">
      <c r="A1" s="563" t="s">
        <v>186</v>
      </c>
      <c r="B1" s="563"/>
      <c r="C1" s="564" t="s">
        <v>0</v>
      </c>
      <c r="D1" s="565"/>
      <c r="E1" s="565"/>
      <c r="G1" s="249" t="s">
        <v>357</v>
      </c>
      <c r="I1" s="320" t="s">
        <v>15</v>
      </c>
    </row>
    <row r="2" spans="1:12" x14ac:dyDescent="0.3">
      <c r="A2" s="21" t="s">
        <v>1</v>
      </c>
      <c r="B2" s="21" t="s">
        <v>3</v>
      </c>
      <c r="C2" s="21" t="s">
        <v>9</v>
      </c>
      <c r="D2" s="21" t="s">
        <v>1</v>
      </c>
      <c r="E2" s="21" t="s">
        <v>10</v>
      </c>
    </row>
    <row r="3" spans="1:12" ht="18" x14ac:dyDescent="0.3">
      <c r="A3" s="368" t="s">
        <v>11</v>
      </c>
      <c r="B3" s="31" t="s">
        <v>13</v>
      </c>
      <c r="C3" s="21">
        <f>'1. INNOVACIÓN'!H3</f>
        <v>3</v>
      </c>
      <c r="D3" s="369">
        <f t="shared" ref="D3:D7" si="0">C3*0.2</f>
        <v>0.60000000000000009</v>
      </c>
      <c r="E3" s="568">
        <f>AVERAGE(D3:D7)</f>
        <v>0.66250000000000009</v>
      </c>
      <c r="G3" s="261" t="s">
        <v>462</v>
      </c>
      <c r="I3" s="562" t="s">
        <v>464</v>
      </c>
      <c r="J3" s="562"/>
      <c r="K3" s="562"/>
      <c r="L3" s="562"/>
    </row>
    <row r="4" spans="1:12" s="113" customFormat="1" ht="15.6" x14ac:dyDescent="0.3">
      <c r="A4" s="566" t="s">
        <v>43</v>
      </c>
      <c r="B4" s="31" t="s">
        <v>44</v>
      </c>
      <c r="C4" s="21">
        <f>'1. INNOVACIÓN'!H4</f>
        <v>3</v>
      </c>
      <c r="D4" s="567">
        <f>AVERAGE(C4:C5)*0.2</f>
        <v>0.60000000000000009</v>
      </c>
      <c r="E4" s="568"/>
      <c r="G4" s="152"/>
    </row>
    <row r="5" spans="1:12" s="113" customFormat="1" ht="15.6" x14ac:dyDescent="0.3">
      <c r="A5" s="566"/>
      <c r="B5" s="370" t="s">
        <v>49</v>
      </c>
      <c r="C5" s="371">
        <f>'1. INNOVACIÓN'!H5</f>
        <v>3</v>
      </c>
      <c r="D5" s="567"/>
      <c r="E5" s="568"/>
      <c r="I5" s="561" t="s">
        <v>461</v>
      </c>
      <c r="J5" s="561"/>
      <c r="K5" s="561"/>
      <c r="L5" s="561"/>
    </row>
    <row r="6" spans="1:12" s="113" customFormat="1" ht="31.5" customHeight="1" x14ac:dyDescent="0.3">
      <c r="A6" s="372" t="s">
        <v>38</v>
      </c>
      <c r="B6" s="31" t="s">
        <v>39</v>
      </c>
      <c r="C6" s="21">
        <f>'1. INNOVACIÓN'!H6</f>
        <v>3.75</v>
      </c>
      <c r="D6" s="369">
        <f>C6*0.2</f>
        <v>0.75</v>
      </c>
      <c r="E6" s="568"/>
      <c r="G6" s="319" t="s">
        <v>463</v>
      </c>
    </row>
    <row r="7" spans="1:12" ht="36.75" customHeight="1" x14ac:dyDescent="0.3">
      <c r="A7" s="373" t="s">
        <v>24</v>
      </c>
      <c r="B7" s="31" t="s">
        <v>25</v>
      </c>
      <c r="C7" s="21">
        <f>'1. INNOVACIÓN'!H7</f>
        <v>3.5</v>
      </c>
      <c r="D7" s="369">
        <f t="shared" si="0"/>
        <v>0.70000000000000007</v>
      </c>
      <c r="E7" s="568"/>
    </row>
  </sheetData>
  <mergeCells count="7">
    <mergeCell ref="I5:L5"/>
    <mergeCell ref="I3:L3"/>
    <mergeCell ref="A1:B1"/>
    <mergeCell ref="C1:E1"/>
    <mergeCell ref="A4:A5"/>
    <mergeCell ref="D4:D5"/>
    <mergeCell ref="E3:E7"/>
  </mergeCells>
  <hyperlinks>
    <hyperlink ref="G3" r:id="rId1" location="'INFORME CONSOLIDADO FACTORES'!A1" display="CONSOLIDADO FACTORES EAN RISE"/>
    <hyperlink ref="G6" r:id="rId2" location="CONS.DESCRIP.FACT.!A1"/>
    <hyperlink ref="G1" r:id="rId3" location="'1. INNOVACIÓN'!A1"/>
    <hyperlink ref="I1" r:id="rId4" location="INDICE!A1"/>
    <hyperlink ref="I3:L3" location="CONSOLDIM.FACT.RADAR!A1" display="CONSOLIDADO DIMENSIONES Y FACTORES RADAR"/>
    <hyperlink ref="I5:L5" r:id="rId5" location="CONSOL.BARRAS.FACT.DIM.!A1" display="CONSOLIDADO BARRAS FACTORES Y DIMENSIONES"/>
  </hyperlinks>
  <pageMargins left="0.7" right="0.7" top="0.75" bottom="0.75" header="0.3" footer="0.3"/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zoomScale="60" zoomScaleNormal="60" workbookViewId="0">
      <selection sqref="A1:G1"/>
    </sheetView>
  </sheetViews>
  <sheetFormatPr baseColWidth="10" defaultColWidth="12.6640625" defaultRowHeight="15" customHeight="1" x14ac:dyDescent="0.3"/>
  <cols>
    <col min="1" max="1" width="13.33203125" customWidth="1"/>
    <col min="2" max="2" width="17.33203125" customWidth="1"/>
    <col min="3" max="3" width="17.5546875" bestFit="1" customWidth="1"/>
    <col min="4" max="4" width="20.5546875" bestFit="1" customWidth="1"/>
    <col min="5" max="5" width="27.5546875" bestFit="1" customWidth="1"/>
    <col min="6" max="6" width="33.88671875" bestFit="1" customWidth="1"/>
    <col min="7" max="7" width="27.88671875" customWidth="1"/>
    <col min="8" max="8" width="10.6640625" customWidth="1"/>
    <col min="9" max="9" width="12.5546875" bestFit="1" customWidth="1"/>
    <col min="10" max="10" width="10.6640625" customWidth="1"/>
    <col min="11" max="11" width="9.33203125" customWidth="1"/>
    <col min="12" max="12" width="20.33203125" customWidth="1"/>
    <col min="13" max="26" width="9.33203125" customWidth="1"/>
  </cols>
  <sheetData>
    <row r="1" spans="1:26" ht="26.25" customHeight="1" x14ac:dyDescent="0.3">
      <c r="A1" s="577" t="s">
        <v>187</v>
      </c>
      <c r="B1" s="578"/>
      <c r="C1" s="578"/>
      <c r="D1" s="578"/>
      <c r="E1" s="578"/>
      <c r="F1" s="578"/>
      <c r="G1" s="578"/>
      <c r="H1" s="569" t="s">
        <v>0</v>
      </c>
      <c r="I1" s="570"/>
      <c r="J1" s="571"/>
      <c r="K1" s="3"/>
      <c r="L1" s="348" t="s">
        <v>15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3">
      <c r="A2" s="131" t="s">
        <v>1</v>
      </c>
      <c r="B2" s="20" t="s">
        <v>3</v>
      </c>
      <c r="C2" s="20" t="s">
        <v>4</v>
      </c>
      <c r="D2" s="20" t="s">
        <v>5</v>
      </c>
      <c r="E2" s="20" t="s">
        <v>6</v>
      </c>
      <c r="F2" s="20" t="s">
        <v>7</v>
      </c>
      <c r="G2" s="20" t="s">
        <v>8</v>
      </c>
      <c r="H2" s="162" t="s">
        <v>9</v>
      </c>
      <c r="I2" s="20" t="s">
        <v>1</v>
      </c>
      <c r="J2" s="132" t="s">
        <v>10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1" customHeight="1" x14ac:dyDescent="0.3">
      <c r="A3" s="133" t="s">
        <v>11</v>
      </c>
      <c r="B3" s="31" t="s">
        <v>222</v>
      </c>
      <c r="C3" s="31" t="s">
        <v>53</v>
      </c>
      <c r="D3" s="31" t="s">
        <v>223</v>
      </c>
      <c r="E3" s="38" t="s">
        <v>231</v>
      </c>
      <c r="F3" s="31" t="s">
        <v>55</v>
      </c>
      <c r="G3" s="347" t="s">
        <v>181</v>
      </c>
      <c r="H3" s="159">
        <v>3.2</v>
      </c>
      <c r="I3" s="114">
        <f>AVERAGE(H3)*0.2</f>
        <v>0.64000000000000012</v>
      </c>
      <c r="J3" s="579">
        <f>AVERAGE(I3:I11)</f>
        <v>0.63400000000000012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s="113" customFormat="1" ht="141" customHeight="1" x14ac:dyDescent="0.3">
      <c r="A4" s="572" t="s">
        <v>43</v>
      </c>
      <c r="B4" s="32" t="s">
        <v>69</v>
      </c>
      <c r="C4" s="32" t="s">
        <v>70</v>
      </c>
      <c r="D4" s="32" t="s">
        <v>349</v>
      </c>
      <c r="E4" s="32" t="s">
        <v>350</v>
      </c>
      <c r="F4" s="32" t="s">
        <v>71</v>
      </c>
      <c r="G4" s="32" t="s">
        <v>72</v>
      </c>
      <c r="H4" s="21">
        <v>4</v>
      </c>
      <c r="I4" s="567">
        <f>AVERAGE(H4:H8)*0.2</f>
        <v>0.6160000000000001</v>
      </c>
      <c r="J4" s="580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s="113" customFormat="1" ht="141" customHeight="1" x14ac:dyDescent="0.3">
      <c r="A5" s="573"/>
      <c r="B5" s="32" t="s">
        <v>73</v>
      </c>
      <c r="C5" s="32" t="s">
        <v>74</v>
      </c>
      <c r="D5" s="32" t="s">
        <v>75</v>
      </c>
      <c r="E5" s="32" t="s">
        <v>76</v>
      </c>
      <c r="F5" s="50" t="s">
        <v>224</v>
      </c>
      <c r="G5" s="32" t="s">
        <v>77</v>
      </c>
      <c r="H5" s="21">
        <v>3.6</v>
      </c>
      <c r="I5" s="567"/>
      <c r="J5" s="580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s="113" customFormat="1" ht="141" customHeight="1" x14ac:dyDescent="0.3">
      <c r="A6" s="573"/>
      <c r="B6" s="32" t="s">
        <v>78</v>
      </c>
      <c r="C6" s="32" t="s">
        <v>79</v>
      </c>
      <c r="D6" s="32" t="s">
        <v>80</v>
      </c>
      <c r="E6" s="32" t="s">
        <v>81</v>
      </c>
      <c r="F6" s="32" t="s">
        <v>351</v>
      </c>
      <c r="G6" s="50" t="s">
        <v>230</v>
      </c>
      <c r="H6" s="21">
        <v>2.4</v>
      </c>
      <c r="I6" s="567"/>
      <c r="J6" s="580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s="113" customFormat="1" ht="141" customHeight="1" x14ac:dyDescent="0.3">
      <c r="A7" s="573"/>
      <c r="B7" s="32" t="s">
        <v>82</v>
      </c>
      <c r="C7" s="32" t="s">
        <v>83</v>
      </c>
      <c r="D7" s="32" t="s">
        <v>84</v>
      </c>
      <c r="E7" s="50" t="s">
        <v>225</v>
      </c>
      <c r="F7" s="32" t="s">
        <v>85</v>
      </c>
      <c r="G7" s="32" t="s">
        <v>352</v>
      </c>
      <c r="H7" s="21">
        <v>1.4</v>
      </c>
      <c r="I7" s="567"/>
      <c r="J7" s="580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s="113" customFormat="1" ht="141" customHeight="1" x14ac:dyDescent="0.3">
      <c r="A8" s="573"/>
      <c r="B8" s="32" t="s">
        <v>86</v>
      </c>
      <c r="C8" s="32" t="s">
        <v>87</v>
      </c>
      <c r="D8" s="32" t="s">
        <v>88</v>
      </c>
      <c r="E8" s="32" t="s">
        <v>89</v>
      </c>
      <c r="F8" s="32" t="s">
        <v>90</v>
      </c>
      <c r="G8" s="32" t="s">
        <v>353</v>
      </c>
      <c r="H8" s="21">
        <v>4</v>
      </c>
      <c r="I8" s="567"/>
      <c r="J8" s="580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s="113" customFormat="1" ht="141" customHeight="1" x14ac:dyDescent="0.3">
      <c r="A9" s="133" t="s">
        <v>38</v>
      </c>
      <c r="B9" s="32" t="s">
        <v>65</v>
      </c>
      <c r="C9" s="50" t="s">
        <v>348</v>
      </c>
      <c r="D9" s="32" t="s">
        <v>347</v>
      </c>
      <c r="E9" s="32" t="s">
        <v>66</v>
      </c>
      <c r="F9" s="32" t="s">
        <v>67</v>
      </c>
      <c r="G9" s="32" t="s">
        <v>68</v>
      </c>
      <c r="H9" s="160">
        <v>3.2</v>
      </c>
      <c r="I9" s="114">
        <f t="shared" ref="I9" si="0">AVERAGE(H9)*0.2</f>
        <v>0.64000000000000012</v>
      </c>
      <c r="J9" s="580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s="17" customFormat="1" ht="154.5" customHeight="1" x14ac:dyDescent="0.3">
      <c r="A10" s="572" t="s">
        <v>24</v>
      </c>
      <c r="B10" s="38" t="s">
        <v>340</v>
      </c>
      <c r="C10" s="38" t="s">
        <v>341</v>
      </c>
      <c r="D10" s="39" t="s">
        <v>342</v>
      </c>
      <c r="E10" s="39" t="s">
        <v>343</v>
      </c>
      <c r="F10" s="39" t="s">
        <v>344</v>
      </c>
      <c r="G10" s="39" t="s">
        <v>226</v>
      </c>
      <c r="H10" s="161">
        <v>4.2</v>
      </c>
      <c r="I10" s="575">
        <f>AVERAGE(H10:H11)*0.2</f>
        <v>0.64000000000000012</v>
      </c>
      <c r="J10" s="580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16.25" customHeight="1" thickBot="1" x14ac:dyDescent="0.35">
      <c r="A11" s="574"/>
      <c r="B11" s="134" t="s">
        <v>64</v>
      </c>
      <c r="C11" s="135" t="s">
        <v>346</v>
      </c>
      <c r="D11" s="135" t="s">
        <v>345</v>
      </c>
      <c r="E11" s="134" t="s">
        <v>227</v>
      </c>
      <c r="F11" s="136" t="s">
        <v>228</v>
      </c>
      <c r="G11" s="136" t="s">
        <v>229</v>
      </c>
      <c r="H11" s="163">
        <v>2.2000000000000002</v>
      </c>
      <c r="I11" s="576"/>
      <c r="J11" s="581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2.75" customHeigh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2.75" customHeight="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.75" customHeight="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 customHeight="1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.75" customHeight="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2.75" customHeight="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2.75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2.7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2.7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2.7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7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7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2.7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2.7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2.7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2.7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2.7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2.7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2.7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2.7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2.7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2.7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2.7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2.7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2.7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2.7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.7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.7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7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.7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.7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7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.7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7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.7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.7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.7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.7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.7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.7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.7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.7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.7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.7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.7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.7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.7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.7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.7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.7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.7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.7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.7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.7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.7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.7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.7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.7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.7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.7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.7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.7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.7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.7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.7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.7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.7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.7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.7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.7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.7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.7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.7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.7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.7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.7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.7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.7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.7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.7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.7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.7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.7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.7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.7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.7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.7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.7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.7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.7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.7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.7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.7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.7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.7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.7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.7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.7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.7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.7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.7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.7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.7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.7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.7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.7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.7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.7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.7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.7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.7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.7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.7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.7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.7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.7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.7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.7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.7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.7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.7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.7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.7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.7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.7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.7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.7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.7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.7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.7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.7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.7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.7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.7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.7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.7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.7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.7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.7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.7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.7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.7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.7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.7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.7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.7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.7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.7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.7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.7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.7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.7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.7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.7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.7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.7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.7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.7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.7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.7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.7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.7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.7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.7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.7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.7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.7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.7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.7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.7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.7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.7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.7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.7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.7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.7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.7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.7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.7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.7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.7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.7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.7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.7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7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7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.7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.7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7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7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.7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.7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.7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.7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.7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.7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.7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.7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.7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.7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7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.7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7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.7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.7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.7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.7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.7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.7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.7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.7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.7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.7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.7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.7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.7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.7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.7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.7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.7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.7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.7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.7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.7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.7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.7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.7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.7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.7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.7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.7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.7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.7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.7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.7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.7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.7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.7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.7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.7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.7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.7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.7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.7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.7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.7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.7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.7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.7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.7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.7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.7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.7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.7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.7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.7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.7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.7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.7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.7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.7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.7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.7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.7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.7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.7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.7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.7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.7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.7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.7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.7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.7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.7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.7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.7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.7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.7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.7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.7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.7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.7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.7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.7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.7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.7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.7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.7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.7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.7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.7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.7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.7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.7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.7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.7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.7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.7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.7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.7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.7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.7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.7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.7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.7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.7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.7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.7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.7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.7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.7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.7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.7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.7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.7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.7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.7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.7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.7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.7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.7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.7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.7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.7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.7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.7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.7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.7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.7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.7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.7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.7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.7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.7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.7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.7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.7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.7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.7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.7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.7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.7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.7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.7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.7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.7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.7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.7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.7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.7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.7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.7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.7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.7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.7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.7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.7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.7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.7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.7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.7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.7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.7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.7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.7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.7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.7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.7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.7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.7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.7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.7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.7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.7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.7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.7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.7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.7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.7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.7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.7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.7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.7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.7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.7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.7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.7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.7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.7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.7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.7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.7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.7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.7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.7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.7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.7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.7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.7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.7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.7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.7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.7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.7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.7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.7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.7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.7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.7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.7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.7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.7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.7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.7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.7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.7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.7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.7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.7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.7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.7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.7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.7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.7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.7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.7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.7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.7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.7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.7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.7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.7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.7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.7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.7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.7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.7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.7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.7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.7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.7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.7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.7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.7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.7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.7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.7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.7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.7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.7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.7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.7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.7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.7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.7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.7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.7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.7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.7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.7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.7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.7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.7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.7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.7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.7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.7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.7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.7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.7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.7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.7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.7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.7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.7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.7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.7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.7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.7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.7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.7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.7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.7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.7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.7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.7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.7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.7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.7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.7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.7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.7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.7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.7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.7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.7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.7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.7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.7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.7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.7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.7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.7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.7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.7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.7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.7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.7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.7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.7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.7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.7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.7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.7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.7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.7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.7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.7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.7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.7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.7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.7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.7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.7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.7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.7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.7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.7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.7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.7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.7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.7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.7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.7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.7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.7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.7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.7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.7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.7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.7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.7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.7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.7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.7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.7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.7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.7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.7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.7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.7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.7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.7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.7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.7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.7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.7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.7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.7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.7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.7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.7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.7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.7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.7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.7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.7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.7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.7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.7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.7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.7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.7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.7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.7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.7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.7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.7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.7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.7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.7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.7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.7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.7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.7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.7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.7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.7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.7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.7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.7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.7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.7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.7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.7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.7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.7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.7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.7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.7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.7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.7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.7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.7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.7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.7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.7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.7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.7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.7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.7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.7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.7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.7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.7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.7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.7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.7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.7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.7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.7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.7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.7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.7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.7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.7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.7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.7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.7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.7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.7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.7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.7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.7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.7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.7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.7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.7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.7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.7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.7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.7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.7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.7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.7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.7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.7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.7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.7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.7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.7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.7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.7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.7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.7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.7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.7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.7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.7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.7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.7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.7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.7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.7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.7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.7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.7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.7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.7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.7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.7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.7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.7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.7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.7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.7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.7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.7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.7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.7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.7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.7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.7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.7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.7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.7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.7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.7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.7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.7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.7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.7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.7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.7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.7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.7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.7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.7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.7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.7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.7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.7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.7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.7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.7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.7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.7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.7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.7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.7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.7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.7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.7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.7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.7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.7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.7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.7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.7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.7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.7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.7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.7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.7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.7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.7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.7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.7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.7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.7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.7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.7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.7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.7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.7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.7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.7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.7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.7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.7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.7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.7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.7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.7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.7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.7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.7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.7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.7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.7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.7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.7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.7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.7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.7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.7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.7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.7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.7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.7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.7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.7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.7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.7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.7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.7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.7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.7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.7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.7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.7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.7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.7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.7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.7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.7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.7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.7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.7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.7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.7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.7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.7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.7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.7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.7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.7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.7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.7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.7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.7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.7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.7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.7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.7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.7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.7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.7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.7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.7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.7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.7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.7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.7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.7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.7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.7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.7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.7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.7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.7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.7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.7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.7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.7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.7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.7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.7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.7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.7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.7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.7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.7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.7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.7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.7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.7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.7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.7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.7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.7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.7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.7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.7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.7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.7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.7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.7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.7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.7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.7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.7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.7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.7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.7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.7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.7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.7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.7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.7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.7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.7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.7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.7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.7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.7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.7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.7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.7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.7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.7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.7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.7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.7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.7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.7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.7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.7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.7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.7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.7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.7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.7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.7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.7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.7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.7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.7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.7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.7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.7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.7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.7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.7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.7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.7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.7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.7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.7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.7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.7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.7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.7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.7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.7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.7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.7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.7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.7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.7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.7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.7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.7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.7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.7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.7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.7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.7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.7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.7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.7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.7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.7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.7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.7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.7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.7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.7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.7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.7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.7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.7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.7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.7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.7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.7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.7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.7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.7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.7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.7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.7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.7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.7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.7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.7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.7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.7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.7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.7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.7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.7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.7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.7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.7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.7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.7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.7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.7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.7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.7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.7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.7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.7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.7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.7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.7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.7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.7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.7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.7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.7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.7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.7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.7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.7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.7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.7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.7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.7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.7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.7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.7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.7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.7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.7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.7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</sheetData>
  <mergeCells count="7">
    <mergeCell ref="H1:J1"/>
    <mergeCell ref="A4:A8"/>
    <mergeCell ref="A10:A11"/>
    <mergeCell ref="I4:I8"/>
    <mergeCell ref="I10:I11"/>
    <mergeCell ref="A1:G1"/>
    <mergeCell ref="J3:J11"/>
  </mergeCells>
  <hyperlinks>
    <hyperlink ref="A1:G1" location="PROD.SOS.DIAGRAM!A1" display="PRODUCCIÓN SOSTENIBLE"/>
    <hyperlink ref="L1" r:id="rId1" location="INDICE!A1"/>
  </hyperlinks>
  <pageMargins left="0.7" right="0.7" top="0.75" bottom="0.75" header="0.3" footer="0.3"/>
  <pageSetup orientation="portrait" verticalDpi="0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70" zoomScaleNormal="70" workbookViewId="0">
      <selection sqref="A1:B1"/>
    </sheetView>
  </sheetViews>
  <sheetFormatPr baseColWidth="10" defaultRowHeight="14.4" x14ac:dyDescent="0.3"/>
  <cols>
    <col min="2" max="2" width="46.44140625" bestFit="1" customWidth="1"/>
    <col min="3" max="3" width="6" bestFit="1" customWidth="1"/>
    <col min="4" max="4" width="11.6640625" bestFit="1" customWidth="1"/>
    <col min="5" max="5" width="9" bestFit="1" customWidth="1"/>
    <col min="6" max="6" width="4.6640625" customWidth="1"/>
    <col min="7" max="7" width="3.33203125" customWidth="1"/>
    <col min="8" max="8" width="29.6640625" customWidth="1"/>
    <col min="11" max="11" width="7.6640625" customWidth="1"/>
    <col min="15" max="15" width="22.5546875" customWidth="1"/>
  </cols>
  <sheetData>
    <row r="1" spans="1:15" ht="37.65" customHeight="1" x14ac:dyDescent="0.3">
      <c r="A1" s="588" t="s">
        <v>356</v>
      </c>
      <c r="B1" s="588"/>
      <c r="C1" s="564" t="s">
        <v>0</v>
      </c>
      <c r="D1" s="565"/>
      <c r="E1" s="565"/>
      <c r="H1" s="250" t="s">
        <v>358</v>
      </c>
      <c r="L1" s="331" t="s">
        <v>15</v>
      </c>
    </row>
    <row r="2" spans="1:15" x14ac:dyDescent="0.3">
      <c r="A2" s="21" t="s">
        <v>1</v>
      </c>
      <c r="B2" s="21" t="s">
        <v>3</v>
      </c>
      <c r="C2" s="21" t="s">
        <v>9</v>
      </c>
      <c r="D2" s="21" t="s">
        <v>1</v>
      </c>
      <c r="E2" s="21" t="s">
        <v>10</v>
      </c>
    </row>
    <row r="3" spans="1:15" ht="28.8" x14ac:dyDescent="0.3">
      <c r="A3" s="177" t="s">
        <v>11</v>
      </c>
      <c r="B3" s="31" t="s">
        <v>222</v>
      </c>
      <c r="C3" s="21">
        <f>+'2. PRODUCCIÓN SOSTENIBLE'!H3</f>
        <v>3.2</v>
      </c>
      <c r="D3" s="363">
        <f>AVERAGE(C3)*0.2</f>
        <v>0.64000000000000012</v>
      </c>
      <c r="E3" s="568">
        <f>AVERAGE(D3:D11)</f>
        <v>0.63400000000000012</v>
      </c>
      <c r="H3" s="589"/>
      <c r="I3" s="589"/>
      <c r="J3" s="589"/>
      <c r="L3" s="175"/>
    </row>
    <row r="4" spans="1:15" s="113" customFormat="1" ht="15.6" x14ac:dyDescent="0.3">
      <c r="A4" s="586" t="s">
        <v>43</v>
      </c>
      <c r="B4" s="32" t="s">
        <v>69</v>
      </c>
      <c r="C4" s="21">
        <f>+'2. PRODUCCIÓN SOSTENIBLE'!H4</f>
        <v>4</v>
      </c>
      <c r="D4" s="567">
        <f>AVERAGE(C4:C8)*0.2</f>
        <v>0.6160000000000001</v>
      </c>
      <c r="E4" s="568"/>
      <c r="H4" s="153"/>
      <c r="I4" s="153"/>
      <c r="J4" s="153"/>
    </row>
    <row r="5" spans="1:15" s="113" customFormat="1" ht="40.5" customHeight="1" x14ac:dyDescent="0.3">
      <c r="A5" s="587"/>
      <c r="B5" s="32" t="s">
        <v>73</v>
      </c>
      <c r="C5" s="21">
        <f>+'2. PRODUCCIÓN SOSTENIBLE'!H5</f>
        <v>3.6</v>
      </c>
      <c r="D5" s="567"/>
      <c r="E5" s="568"/>
      <c r="H5" s="591" t="s">
        <v>462</v>
      </c>
      <c r="I5" s="591"/>
      <c r="J5" s="591"/>
      <c r="L5" s="582" t="s">
        <v>470</v>
      </c>
      <c r="M5" s="582"/>
      <c r="N5" s="582"/>
      <c r="O5" s="582"/>
    </row>
    <row r="6" spans="1:15" s="113" customFormat="1" ht="15.6" x14ac:dyDescent="0.3">
      <c r="A6" s="587"/>
      <c r="B6" s="32" t="s">
        <v>78</v>
      </c>
      <c r="C6" s="21">
        <f>+'2. PRODUCCIÓN SOSTENIBLE'!H6</f>
        <v>2.4</v>
      </c>
      <c r="D6" s="567"/>
      <c r="E6" s="568"/>
      <c r="H6" s="153"/>
      <c r="I6" s="153"/>
      <c r="J6" s="153"/>
    </row>
    <row r="7" spans="1:15" s="113" customFormat="1" ht="33" customHeight="1" x14ac:dyDescent="0.3">
      <c r="A7" s="587"/>
      <c r="B7" s="32" t="s">
        <v>82</v>
      </c>
      <c r="C7" s="21">
        <f>+'2. PRODUCCIÓN SOSTENIBLE'!H7</f>
        <v>1.4</v>
      </c>
      <c r="D7" s="567"/>
      <c r="E7" s="568"/>
      <c r="H7" s="592" t="s">
        <v>463</v>
      </c>
      <c r="I7" s="592"/>
      <c r="J7" s="592"/>
      <c r="L7" s="590" t="s">
        <v>471</v>
      </c>
      <c r="M7" s="590"/>
      <c r="N7" s="590"/>
      <c r="O7" s="590"/>
    </row>
    <row r="8" spans="1:15" s="113" customFormat="1" ht="15.6" x14ac:dyDescent="0.3">
      <c r="A8" s="587"/>
      <c r="B8" s="32" t="s">
        <v>86</v>
      </c>
      <c r="C8" s="21">
        <f>+'2. PRODUCCIÓN SOSTENIBLE'!H8</f>
        <v>4</v>
      </c>
      <c r="D8" s="567"/>
      <c r="E8" s="568"/>
      <c r="H8" s="153"/>
      <c r="I8" s="153"/>
      <c r="J8" s="153"/>
    </row>
    <row r="9" spans="1:15" s="113" customFormat="1" x14ac:dyDescent="0.3">
      <c r="A9" s="178" t="s">
        <v>38</v>
      </c>
      <c r="B9" s="32" t="s">
        <v>65</v>
      </c>
      <c r="C9" s="21">
        <f>+'2. PRODUCCIÓN SOSTENIBLE'!H9</f>
        <v>3.2</v>
      </c>
      <c r="D9" s="363">
        <f>AVERAGE(C9)*0.2</f>
        <v>0.64000000000000012</v>
      </c>
      <c r="E9" s="568"/>
    </row>
    <row r="10" spans="1:15" ht="28.8" x14ac:dyDescent="0.3">
      <c r="A10" s="583" t="s">
        <v>24</v>
      </c>
      <c r="B10" s="38" t="s">
        <v>340</v>
      </c>
      <c r="C10" s="374">
        <f>+'2. PRODUCCIÓN SOSTENIBLE'!H10</f>
        <v>4.2</v>
      </c>
      <c r="D10" s="585">
        <f>AVERAGE(C10:C11)*0.2</f>
        <v>0.64000000000000012</v>
      </c>
      <c r="E10" s="568"/>
    </row>
    <row r="11" spans="1:15" ht="33" customHeight="1" x14ac:dyDescent="0.3">
      <c r="A11" s="584"/>
      <c r="B11" s="50" t="s">
        <v>64</v>
      </c>
      <c r="C11" s="375">
        <f>+'2. PRODUCCIÓN SOSTENIBLE'!H11</f>
        <v>2.2000000000000002</v>
      </c>
      <c r="D11" s="585"/>
      <c r="E11" s="568"/>
    </row>
  </sheetData>
  <mergeCells count="12">
    <mergeCell ref="L5:O5"/>
    <mergeCell ref="C1:E1"/>
    <mergeCell ref="A10:A11"/>
    <mergeCell ref="D10:D11"/>
    <mergeCell ref="A4:A8"/>
    <mergeCell ref="D4:D8"/>
    <mergeCell ref="A1:B1"/>
    <mergeCell ref="H3:J3"/>
    <mergeCell ref="E3:E11"/>
    <mergeCell ref="L7:O7"/>
    <mergeCell ref="H5:J5"/>
    <mergeCell ref="H7:J7"/>
  </mergeCells>
  <hyperlinks>
    <hyperlink ref="H1" location="'2. PRODUCCIÓN SOSTENIBLE'!A1" display="MATRIZ PROD.SOST."/>
    <hyperlink ref="L1" r:id="rId1" location="INDICE!A1"/>
    <hyperlink ref="L5:O5" location="CONSOLDIM.FACT.RADAR!A1" display="CONSOLIDADO DIMENSIONES Y FACTORES RADAR"/>
    <hyperlink ref="L7:O7" r:id="rId2" location="CONSOL.BARRAS.FACT.DIM.!A1" display="CONSOLIDADO BARRAS FACTORES Y DIMENSIONES "/>
    <hyperlink ref="H5:J5" r:id="rId3" location="'INFORME CONSOLIDADO FACTORES'!A1" display="CONSOLIDADO RADAR FACTORES PRODUCCION SOSTENIBLE"/>
    <hyperlink ref="H7:J7" location="CONS.DESCRIP.FACT.!A1" display="CONSOLIDADO BARRAS DESCRIPTORES Y FACTORES PROD.SOST"/>
  </hyperlinks>
  <pageMargins left="0.7" right="0.7" top="0.75" bottom="0.75" header="0.3" footer="0.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5"/>
  <sheetViews>
    <sheetView zoomScale="80" zoomScaleNormal="80" workbookViewId="0">
      <selection sqref="A1:G1"/>
    </sheetView>
  </sheetViews>
  <sheetFormatPr baseColWidth="10" defaultColWidth="12.6640625" defaultRowHeight="15" customHeight="1" x14ac:dyDescent="0.3"/>
  <cols>
    <col min="1" max="1" width="10.88671875" customWidth="1"/>
    <col min="2" max="2" width="22.44140625" customWidth="1"/>
    <col min="3" max="3" width="31.88671875" customWidth="1"/>
    <col min="4" max="4" width="24.109375" customWidth="1"/>
    <col min="5" max="5" width="28.33203125" customWidth="1"/>
    <col min="6" max="6" width="31.88671875" customWidth="1"/>
    <col min="7" max="7" width="47.109375" customWidth="1"/>
    <col min="8" max="9" width="10.6640625" customWidth="1"/>
    <col min="10" max="10" width="11.5546875" bestFit="1" customWidth="1"/>
    <col min="11" max="11" width="9.33203125" customWidth="1"/>
    <col min="12" max="12" width="16.88671875" customWidth="1"/>
    <col min="13" max="26" width="9.33203125" customWidth="1"/>
  </cols>
  <sheetData>
    <row r="1" spans="1:26" ht="24" customHeight="1" x14ac:dyDescent="0.3">
      <c r="A1" s="594" t="s">
        <v>394</v>
      </c>
      <c r="B1" s="595"/>
      <c r="C1" s="595"/>
      <c r="D1" s="595"/>
      <c r="E1" s="595"/>
      <c r="F1" s="595"/>
      <c r="G1" s="595"/>
      <c r="H1" s="593" t="s">
        <v>0</v>
      </c>
      <c r="I1" s="570"/>
      <c r="J1" s="571"/>
      <c r="K1" s="13"/>
      <c r="L1" s="165" t="s">
        <v>15</v>
      </c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12.75" customHeight="1" thickBot="1" x14ac:dyDescent="0.35">
      <c r="A2" s="137" t="s">
        <v>1</v>
      </c>
      <c r="B2" s="25" t="s">
        <v>3</v>
      </c>
      <c r="C2" s="25" t="s">
        <v>4</v>
      </c>
      <c r="D2" s="25" t="s">
        <v>5</v>
      </c>
      <c r="E2" s="25" t="s">
        <v>6</v>
      </c>
      <c r="F2" s="25" t="s">
        <v>7</v>
      </c>
      <c r="G2" s="25" t="s">
        <v>8</v>
      </c>
      <c r="H2" s="12" t="s">
        <v>9</v>
      </c>
      <c r="I2" s="12" t="s">
        <v>1</v>
      </c>
      <c r="J2" s="143" t="s">
        <v>10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87.2" x14ac:dyDescent="0.3">
      <c r="A3" s="596" t="s">
        <v>11</v>
      </c>
      <c r="B3" s="53" t="s">
        <v>109</v>
      </c>
      <c r="C3" s="31" t="s">
        <v>110</v>
      </c>
      <c r="D3" s="31" t="s">
        <v>111</v>
      </c>
      <c r="E3" s="31" t="s">
        <v>112</v>
      </c>
      <c r="F3" s="31" t="s">
        <v>113</v>
      </c>
      <c r="G3" s="53" t="s">
        <v>114</v>
      </c>
      <c r="H3" s="30">
        <v>4.3</v>
      </c>
      <c r="I3" s="607">
        <f>AVERAGE(H3:H12)*0.2</f>
        <v>0.90200000000000002</v>
      </c>
      <c r="J3" s="602">
        <f>AVERAGE(I3:I11)</f>
        <v>0.89383333333333337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s="185" customFormat="1" ht="100.8" x14ac:dyDescent="0.3">
      <c r="A4" s="606"/>
      <c r="B4" s="52" t="s">
        <v>91</v>
      </c>
      <c r="C4" s="27" t="s">
        <v>92</v>
      </c>
      <c r="D4" s="27" t="s">
        <v>93</v>
      </c>
      <c r="E4" s="27" t="s">
        <v>94</v>
      </c>
      <c r="F4" s="27" t="s">
        <v>95</v>
      </c>
      <c r="G4" s="52" t="s">
        <v>96</v>
      </c>
      <c r="H4" s="365">
        <v>4.7</v>
      </c>
      <c r="I4" s="608"/>
      <c r="J4" s="603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86" customFormat="1" ht="115.2" x14ac:dyDescent="0.3">
      <c r="A5" s="597"/>
      <c r="B5" s="53" t="s">
        <v>292</v>
      </c>
      <c r="C5" s="31" t="s">
        <v>144</v>
      </c>
      <c r="D5" s="38" t="s">
        <v>182</v>
      </c>
      <c r="E5" s="31" t="s">
        <v>145</v>
      </c>
      <c r="F5" s="31" t="s">
        <v>146</v>
      </c>
      <c r="G5" s="53" t="s">
        <v>147</v>
      </c>
      <c r="H5" s="30">
        <v>4.7</v>
      </c>
      <c r="I5" s="609"/>
      <c r="J5" s="603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s="113" customFormat="1" ht="28.8" x14ac:dyDescent="0.3">
      <c r="A6" s="596" t="s">
        <v>43</v>
      </c>
      <c r="B6" s="31" t="s">
        <v>122</v>
      </c>
      <c r="C6" s="31" t="s">
        <v>123</v>
      </c>
      <c r="D6" s="31" t="s">
        <v>124</v>
      </c>
      <c r="E6" s="31" t="s">
        <v>125</v>
      </c>
      <c r="F6" s="31" t="s">
        <v>126</v>
      </c>
      <c r="G6" s="31" t="s">
        <v>127</v>
      </c>
      <c r="H6" s="30">
        <v>3.7</v>
      </c>
      <c r="I6" s="598">
        <f>AVERAGE(H6:H7)*0.2</f>
        <v>0.84000000000000008</v>
      </c>
      <c r="J6" s="603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s="185" customFormat="1" ht="86.4" x14ac:dyDescent="0.3">
      <c r="A7" s="597"/>
      <c r="B7" s="52" t="s">
        <v>105</v>
      </c>
      <c r="C7" s="52" t="s">
        <v>234</v>
      </c>
      <c r="D7" s="27" t="s">
        <v>106</v>
      </c>
      <c r="E7" s="27" t="s">
        <v>107</v>
      </c>
      <c r="F7" s="27" t="s">
        <v>108</v>
      </c>
      <c r="G7" s="52" t="s">
        <v>235</v>
      </c>
      <c r="H7" s="21">
        <v>4.7</v>
      </c>
      <c r="I7" s="599"/>
      <c r="J7" s="603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s="186" customFormat="1" ht="129.6" x14ac:dyDescent="0.3">
      <c r="A8" s="596" t="s">
        <v>38</v>
      </c>
      <c r="B8" s="53" t="s">
        <v>293</v>
      </c>
      <c r="C8" s="31" t="s">
        <v>149</v>
      </c>
      <c r="D8" s="31" t="s">
        <v>150</v>
      </c>
      <c r="E8" s="31" t="s">
        <v>151</v>
      </c>
      <c r="F8" s="31" t="s">
        <v>153</v>
      </c>
      <c r="G8" s="31" t="s">
        <v>154</v>
      </c>
      <c r="H8" s="30">
        <v>4.3</v>
      </c>
      <c r="I8" s="607">
        <f>AVERAGE(H8:H10)*0.2</f>
        <v>0.93333333333333346</v>
      </c>
      <c r="J8" s="603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s="185" customFormat="1" ht="86.4" x14ac:dyDescent="0.3">
      <c r="A9" s="606"/>
      <c r="B9" s="52" t="s">
        <v>395</v>
      </c>
      <c r="C9" s="27" t="s">
        <v>101</v>
      </c>
      <c r="D9" s="27" t="s">
        <v>102</v>
      </c>
      <c r="E9" s="52" t="s">
        <v>233</v>
      </c>
      <c r="F9" s="27" t="s">
        <v>103</v>
      </c>
      <c r="G9" s="27" t="s">
        <v>104</v>
      </c>
      <c r="H9" s="21">
        <v>5</v>
      </c>
      <c r="I9" s="608"/>
      <c r="J9" s="603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s="113" customFormat="1" ht="101.4" thickBot="1" x14ac:dyDescent="0.35">
      <c r="A10" s="610"/>
      <c r="B10" s="53" t="s">
        <v>120</v>
      </c>
      <c r="C10" s="31" t="s">
        <v>238</v>
      </c>
      <c r="D10" s="31" t="s">
        <v>239</v>
      </c>
      <c r="E10" s="31" t="s">
        <v>240</v>
      </c>
      <c r="F10" s="53" t="s">
        <v>241</v>
      </c>
      <c r="G10" s="31" t="s">
        <v>242</v>
      </c>
      <c r="H10" s="30">
        <v>4.7</v>
      </c>
      <c r="I10" s="609"/>
      <c r="J10" s="603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202.2" thickBot="1" x14ac:dyDescent="0.35">
      <c r="A11" s="600" t="s">
        <v>24</v>
      </c>
      <c r="B11" s="187" t="s">
        <v>237</v>
      </c>
      <c r="C11" s="140" t="s">
        <v>115</v>
      </c>
      <c r="D11" s="135" t="s">
        <v>116</v>
      </c>
      <c r="E11" s="135" t="s">
        <v>117</v>
      </c>
      <c r="F11" s="135" t="s">
        <v>118</v>
      </c>
      <c r="G11" s="135" t="s">
        <v>119</v>
      </c>
      <c r="H11" s="141">
        <v>4.3</v>
      </c>
      <c r="I11" s="598">
        <f>AVERAGE(H11:H12)*0.2</f>
        <v>0.9</v>
      </c>
      <c r="J11" s="603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21.5" customHeight="1" thickBot="1" x14ac:dyDescent="0.35">
      <c r="A12" s="601"/>
      <c r="B12" s="188" t="s">
        <v>236</v>
      </c>
      <c r="C12" s="27" t="s">
        <v>97</v>
      </c>
      <c r="D12" s="51" t="s">
        <v>232</v>
      </c>
      <c r="E12" s="29" t="s">
        <v>98</v>
      </c>
      <c r="F12" s="29" t="s">
        <v>99</v>
      </c>
      <c r="G12" s="29" t="s">
        <v>100</v>
      </c>
      <c r="H12" s="21">
        <v>4.7</v>
      </c>
      <c r="I12" s="605"/>
      <c r="J12" s="604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2.75" customHeight="1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2.75" customHeight="1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2.7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2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2.75" customHeight="1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2.75" customHeight="1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2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2.75" customHeight="1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2.75" customHeight="1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.75" customHeight="1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2.75" customHeigh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2.75" customHeight="1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2.75" customHeigh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2.75" customHeight="1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2.75" customHeight="1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2.75" customHeight="1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2.75" customHeight="1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2.75" customHeight="1" x14ac:dyDescent="0.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2.75" customHeight="1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2.75" customHeight="1" x14ac:dyDescent="0.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2.75" customHeigh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2.75" customHeight="1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2.75" customHeight="1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2.75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2.75" customHeigh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2.75" customHeight="1" x14ac:dyDescent="0.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2.75" customHeight="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2.75" customHeight="1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2.75" customHeight="1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2.75" customHeight="1" x14ac:dyDescent="0.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2.75" customHeight="1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2.75" customHeight="1" x14ac:dyDescent="0.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2.75" customHeight="1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2.75" customHeight="1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2.75" customHeigh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2.75" customHeight="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2.75" customHeight="1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.75" customHeight="1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customHeight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.75" customHeight="1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.75" customHeigh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.75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.75" customHeigh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.75" customHeight="1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.75" customHeigh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.75" customHeight="1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.75" customHeight="1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.75" customHeight="1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.75" customHeigh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.75" customHeight="1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.75" customHeight="1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.75" customHeight="1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.75" customHeigh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.75" customHeight="1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.75" customHeight="1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customHeigh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.75" customHeight="1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.75" customHeight="1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.75" customHeight="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.75" customHeight="1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customHeigh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.75" customHeight="1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.75" customHeigh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.75" customHeight="1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.75" customHeight="1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customHeight="1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.75" customHeight="1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.75" customHeight="1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.75" customHeigh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.75" customHeight="1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.75" customHeight="1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.75" customHeight="1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.75" customHeight="1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.75" customHeight="1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.75" customHeight="1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.75" customHeight="1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.75" customHeight="1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.75" customHeight="1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customHeight="1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.75" customHeight="1" x14ac:dyDescent="0.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customHeight="1" x14ac:dyDescent="0.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customHeight="1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customHeight="1" x14ac:dyDescent="0.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customHeigh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customHeigh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customHeigh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customHeight="1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.75" customHeight="1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.75" customHeight="1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customHeight="1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.75" customHeight="1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.75" customHeight="1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.75" customHeight="1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.75" customHeight="1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.75" customHeight="1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.75" customHeight="1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.75" customHeight="1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.75" customHeight="1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.75" customHeight="1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.75" customHeight="1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.75" customHeight="1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.75" customHeight="1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customHeight="1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.75" customHeight="1" x14ac:dyDescent="0.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.75" customHeight="1" x14ac:dyDescent="0.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.75" customHeight="1" x14ac:dyDescent="0.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.75" customHeight="1" x14ac:dyDescent="0.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.75" customHeight="1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.75" customHeight="1" x14ac:dyDescent="0.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.75" customHeight="1" x14ac:dyDescent="0.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.75" customHeight="1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.75" customHeight="1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.75" customHeight="1" x14ac:dyDescent="0.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.75" customHeight="1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.75" customHeight="1" x14ac:dyDescent="0.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.75" customHeight="1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.75" customHeight="1" x14ac:dyDescent="0.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.75" customHeight="1" x14ac:dyDescent="0.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.75" customHeight="1" x14ac:dyDescent="0.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.75" customHeight="1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.75" customHeight="1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.75" customHeight="1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.75" customHeight="1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.75" customHeight="1" x14ac:dyDescent="0.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.75" customHeight="1" x14ac:dyDescent="0.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.75" customHeight="1" x14ac:dyDescent="0.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.75" customHeight="1" x14ac:dyDescent="0.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.75" customHeight="1" x14ac:dyDescent="0.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.75" customHeight="1" x14ac:dyDescent="0.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customHeight="1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customHeight="1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customHeight="1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customHeight="1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customHeight="1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customHeight="1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customHeight="1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customHeight="1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customHeight="1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customHeight="1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customHeight="1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customHeight="1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customHeight="1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customHeight="1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customHeight="1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customHeight="1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customHeight="1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.75" customHeight="1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.75" customHeight="1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.75" customHeight="1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.75" customHeight="1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.75" customHeight="1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.75" customHeight="1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.75" customHeight="1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.75" customHeight="1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.75" customHeight="1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.75" customHeight="1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.75" customHeight="1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.75" customHeight="1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.75" customHeight="1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customHeight="1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.75" customHeight="1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.75" customHeight="1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customHeight="1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customHeight="1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customHeight="1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.75" customHeight="1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.75" customHeight="1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.75" customHeight="1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.75" customHeight="1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.75" customHeight="1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.75" customHeight="1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.75" customHeigh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.7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.75" customHeight="1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.75" customHeight="1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.75" customHeight="1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.75" customHeight="1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.75" customHeight="1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.75" customHeight="1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.75" customHeight="1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.75" customHeight="1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.75" customHeight="1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.75" customHeight="1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.75" customHeight="1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.75" customHeight="1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.75" customHeight="1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.75" customHeight="1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.75" customHeight="1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.75" customHeight="1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.75" customHeight="1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.75" customHeight="1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.75" customHeight="1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.75" customHeight="1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.75" customHeight="1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.75" customHeight="1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.75" customHeight="1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customHeight="1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.75" customHeight="1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customHeight="1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customHeight="1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customHeight="1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.75" customHeight="1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.75" customHeight="1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.75" customHeight="1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.75" customHeight="1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.75" customHeight="1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.75" customHeight="1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.75" customHeight="1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.75" customHeight="1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.75" customHeight="1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.75" customHeight="1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.75" customHeight="1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customHeight="1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.75" customHeight="1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.75" customHeight="1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.75" customHeight="1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.75" customHeight="1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.75" customHeight="1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.75" customHeight="1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.75" customHeight="1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.75" customHeight="1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.75" customHeight="1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.75" customHeight="1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.75" customHeight="1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.75" customHeight="1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.75" customHeight="1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.75" customHeight="1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.75" customHeight="1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.75" customHeight="1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.75" customHeight="1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.75" customHeight="1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.75" customHeight="1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.75" customHeight="1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.75" customHeight="1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.75" customHeight="1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.75" customHeight="1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.75" customHeight="1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.75" customHeight="1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.75" customHeight="1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.75" customHeight="1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.75" customHeight="1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.75" customHeight="1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.75" customHeight="1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.75" customHeight="1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.75" customHeight="1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.75" customHeight="1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.75" customHeight="1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.75" customHeight="1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.75" customHeight="1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.75" customHeight="1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.75" customHeight="1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.75" customHeight="1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.75" customHeight="1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.75" customHeight="1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.75" customHeight="1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.75" customHeight="1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.75" customHeight="1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.75" customHeight="1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.75" customHeight="1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.75" customHeight="1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.75" customHeight="1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.75" customHeight="1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.75" customHeight="1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.75" customHeight="1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.75" customHeight="1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.75" customHeight="1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.75" customHeight="1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.75" customHeight="1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.75" customHeight="1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.75" customHeight="1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.75" customHeight="1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.75" customHeight="1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.75" customHeight="1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.75" customHeight="1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.75" customHeight="1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.75" customHeight="1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.75" customHeight="1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.75" customHeight="1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.75" customHeight="1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.75" customHeight="1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.75" customHeight="1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.75" customHeight="1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.75" customHeight="1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.75" customHeight="1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.75" customHeight="1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.75" customHeight="1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.75" customHeight="1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.75" customHeight="1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.75" customHeight="1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.75" customHeight="1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.75" customHeight="1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.75" customHeight="1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.75" customHeight="1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.75" customHeight="1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.75" customHeight="1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.75" customHeight="1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.75" customHeight="1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.75" customHeight="1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.75" customHeight="1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.75" customHeight="1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.75" customHeight="1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.75" customHeight="1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.75" customHeight="1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.75" customHeight="1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.75" customHeight="1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.75" customHeight="1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.75" customHeight="1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.75" customHeight="1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.75" customHeight="1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.75" customHeight="1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.75" customHeight="1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.75" customHeight="1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.75" customHeight="1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.75" customHeight="1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.75" customHeight="1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.75" customHeight="1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.75" customHeight="1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.75" customHeight="1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.75" customHeight="1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.75" customHeight="1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.75" customHeight="1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.75" customHeight="1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.75" customHeight="1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.75" customHeight="1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.75" customHeight="1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.75" customHeight="1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.75" customHeight="1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.75" customHeight="1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.75" customHeight="1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.75" customHeight="1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.75" customHeight="1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.75" customHeight="1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.75" customHeight="1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.75" customHeight="1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.75" customHeight="1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.75" customHeight="1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.75" customHeight="1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.75" customHeight="1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.75" customHeight="1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.75" customHeight="1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.75" customHeight="1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.75" customHeight="1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.75" customHeight="1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.75" customHeight="1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.75" customHeight="1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.75" customHeight="1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.75" customHeight="1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.75" customHeight="1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.75" customHeight="1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.75" customHeight="1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.75" customHeight="1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.75" customHeight="1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.75" customHeight="1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.75" customHeight="1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.75" customHeight="1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.75" customHeight="1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.75" customHeight="1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.75" customHeight="1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.75" customHeight="1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.75" customHeight="1" x14ac:dyDescent="0.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.75" customHeight="1" x14ac:dyDescent="0.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.75" customHeight="1" x14ac:dyDescent="0.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.75" customHeight="1" x14ac:dyDescent="0.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.75" customHeight="1" x14ac:dyDescent="0.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.75" customHeight="1" x14ac:dyDescent="0.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.75" customHeight="1" x14ac:dyDescent="0.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.75" customHeight="1" x14ac:dyDescent="0.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.75" customHeight="1" x14ac:dyDescent="0.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.75" customHeight="1" x14ac:dyDescent="0.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.75" customHeight="1" x14ac:dyDescent="0.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.75" customHeight="1" x14ac:dyDescent="0.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.75" customHeight="1" x14ac:dyDescent="0.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.75" customHeight="1" x14ac:dyDescent="0.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.75" customHeight="1" x14ac:dyDescent="0.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.75" customHeight="1" x14ac:dyDescent="0.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.75" customHeight="1" x14ac:dyDescent="0.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.75" customHeight="1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.75" customHeight="1" x14ac:dyDescent="0.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.75" customHeight="1" x14ac:dyDescent="0.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.75" customHeight="1" x14ac:dyDescent="0.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.75" customHeight="1" x14ac:dyDescent="0.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.75" customHeight="1" x14ac:dyDescent="0.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.75" customHeight="1" x14ac:dyDescent="0.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.75" customHeight="1" x14ac:dyDescent="0.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.75" customHeight="1" x14ac:dyDescent="0.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.75" customHeight="1" x14ac:dyDescent="0.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.75" customHeight="1" x14ac:dyDescent="0.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.75" customHeight="1" x14ac:dyDescent="0.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.75" customHeight="1" x14ac:dyDescent="0.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.75" customHeight="1" x14ac:dyDescent="0.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.75" customHeight="1" x14ac:dyDescent="0.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.75" customHeight="1" x14ac:dyDescent="0.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.75" customHeight="1" x14ac:dyDescent="0.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.75" customHeight="1" x14ac:dyDescent="0.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.75" customHeight="1" x14ac:dyDescent="0.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.75" customHeight="1" x14ac:dyDescent="0.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.75" customHeight="1" x14ac:dyDescent="0.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.75" customHeight="1" x14ac:dyDescent="0.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.75" customHeight="1" x14ac:dyDescent="0.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.75" customHeight="1" x14ac:dyDescent="0.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.75" customHeight="1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.75" customHeight="1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.75" customHeight="1" x14ac:dyDescent="0.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.75" customHeight="1" x14ac:dyDescent="0.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.75" customHeight="1" x14ac:dyDescent="0.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.75" customHeight="1" x14ac:dyDescent="0.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.75" customHeight="1" x14ac:dyDescent="0.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.75" customHeight="1" x14ac:dyDescent="0.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.75" customHeight="1" x14ac:dyDescent="0.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.75" customHeight="1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.75" customHeight="1" x14ac:dyDescent="0.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.75" customHeight="1" x14ac:dyDescent="0.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.75" customHeight="1" x14ac:dyDescent="0.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.75" customHeight="1" x14ac:dyDescent="0.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.75" customHeight="1" x14ac:dyDescent="0.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.75" customHeight="1" x14ac:dyDescent="0.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.75" customHeight="1" x14ac:dyDescent="0.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.75" customHeight="1" x14ac:dyDescent="0.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.75" customHeight="1" x14ac:dyDescent="0.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.75" customHeight="1" x14ac:dyDescent="0.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.75" customHeight="1" x14ac:dyDescent="0.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.75" customHeight="1" x14ac:dyDescent="0.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.75" customHeight="1" x14ac:dyDescent="0.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.75" customHeight="1" x14ac:dyDescent="0.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.75" customHeight="1" x14ac:dyDescent="0.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.75" customHeight="1" x14ac:dyDescent="0.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.75" customHeight="1" x14ac:dyDescent="0.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.75" customHeight="1" x14ac:dyDescent="0.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.75" customHeight="1" x14ac:dyDescent="0.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.75" customHeight="1" x14ac:dyDescent="0.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.75" customHeight="1" x14ac:dyDescent="0.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.75" customHeight="1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.75" customHeight="1" x14ac:dyDescent="0.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.75" customHeight="1" x14ac:dyDescent="0.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.75" customHeight="1" x14ac:dyDescent="0.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.75" customHeight="1" x14ac:dyDescent="0.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.75" customHeight="1" x14ac:dyDescent="0.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.75" customHeight="1" x14ac:dyDescent="0.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.75" customHeight="1" x14ac:dyDescent="0.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.75" customHeight="1" x14ac:dyDescent="0.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.75" customHeight="1" x14ac:dyDescent="0.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.75" customHeight="1" x14ac:dyDescent="0.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.75" customHeight="1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.75" customHeight="1" x14ac:dyDescent="0.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.75" customHeight="1" x14ac:dyDescent="0.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.75" customHeight="1" x14ac:dyDescent="0.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.75" customHeight="1" x14ac:dyDescent="0.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.75" customHeight="1" x14ac:dyDescent="0.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.75" customHeight="1" x14ac:dyDescent="0.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.75" customHeight="1" x14ac:dyDescent="0.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.75" customHeight="1" x14ac:dyDescent="0.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.75" customHeight="1" x14ac:dyDescent="0.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.75" customHeight="1" x14ac:dyDescent="0.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.75" customHeight="1" x14ac:dyDescent="0.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.75" customHeight="1" x14ac:dyDescent="0.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.75" customHeight="1" x14ac:dyDescent="0.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.75" customHeight="1" x14ac:dyDescent="0.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.75" customHeight="1" x14ac:dyDescent="0.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.75" customHeight="1" x14ac:dyDescent="0.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.75" customHeight="1" x14ac:dyDescent="0.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.75" customHeight="1" x14ac:dyDescent="0.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.75" customHeight="1" x14ac:dyDescent="0.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.75" customHeight="1" x14ac:dyDescent="0.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.75" customHeight="1" x14ac:dyDescent="0.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.75" customHeight="1" x14ac:dyDescent="0.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.75" customHeight="1" x14ac:dyDescent="0.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.75" customHeight="1" x14ac:dyDescent="0.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.75" customHeight="1" x14ac:dyDescent="0.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.75" customHeight="1" x14ac:dyDescent="0.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.75" customHeight="1" x14ac:dyDescent="0.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.75" customHeight="1" x14ac:dyDescent="0.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.75" customHeight="1" x14ac:dyDescent="0.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.75" customHeight="1" x14ac:dyDescent="0.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.75" customHeight="1" x14ac:dyDescent="0.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.75" customHeight="1" x14ac:dyDescent="0.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.75" customHeight="1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.75" customHeight="1" x14ac:dyDescent="0.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.75" customHeight="1" x14ac:dyDescent="0.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.75" customHeight="1" x14ac:dyDescent="0.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.75" customHeight="1" x14ac:dyDescent="0.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.75" customHeight="1" x14ac:dyDescent="0.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.75" customHeight="1" x14ac:dyDescent="0.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.75" customHeight="1" x14ac:dyDescent="0.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.75" customHeight="1" x14ac:dyDescent="0.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.75" customHeight="1" x14ac:dyDescent="0.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.75" customHeight="1" x14ac:dyDescent="0.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.75" customHeight="1" x14ac:dyDescent="0.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.75" customHeight="1" x14ac:dyDescent="0.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.75" customHeight="1" x14ac:dyDescent="0.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.75" customHeight="1" x14ac:dyDescent="0.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.75" customHeight="1" x14ac:dyDescent="0.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.75" customHeight="1" x14ac:dyDescent="0.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.75" customHeight="1" x14ac:dyDescent="0.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.75" customHeight="1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.75" customHeight="1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.75" customHeight="1" x14ac:dyDescent="0.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.75" customHeight="1" x14ac:dyDescent="0.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.75" customHeight="1" x14ac:dyDescent="0.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.75" customHeight="1" x14ac:dyDescent="0.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.75" customHeight="1" x14ac:dyDescent="0.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.75" customHeight="1" x14ac:dyDescent="0.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.75" customHeight="1" x14ac:dyDescent="0.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.75" customHeight="1" x14ac:dyDescent="0.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.75" customHeight="1" x14ac:dyDescent="0.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.75" customHeight="1" x14ac:dyDescent="0.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.75" customHeight="1" x14ac:dyDescent="0.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.75" customHeight="1" x14ac:dyDescent="0.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.75" customHeight="1" x14ac:dyDescent="0.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.75" customHeight="1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.75" customHeight="1" x14ac:dyDescent="0.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.75" customHeight="1" x14ac:dyDescent="0.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.75" customHeight="1" x14ac:dyDescent="0.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.75" customHeight="1" x14ac:dyDescent="0.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.75" customHeight="1" x14ac:dyDescent="0.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.75" customHeight="1" x14ac:dyDescent="0.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.75" customHeight="1" x14ac:dyDescent="0.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.75" customHeight="1" x14ac:dyDescent="0.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.75" customHeight="1" x14ac:dyDescent="0.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.75" customHeight="1" x14ac:dyDescent="0.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.75" customHeight="1" x14ac:dyDescent="0.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.75" customHeight="1" x14ac:dyDescent="0.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.75" customHeight="1" x14ac:dyDescent="0.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.75" customHeight="1" x14ac:dyDescent="0.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.75" customHeight="1" x14ac:dyDescent="0.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.75" customHeight="1" x14ac:dyDescent="0.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.75" customHeight="1" x14ac:dyDescent="0.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.75" customHeight="1" x14ac:dyDescent="0.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.75" customHeight="1" x14ac:dyDescent="0.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.75" customHeight="1" x14ac:dyDescent="0.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.75" customHeight="1" x14ac:dyDescent="0.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.75" customHeight="1" x14ac:dyDescent="0.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.75" customHeight="1" x14ac:dyDescent="0.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.75" customHeight="1" x14ac:dyDescent="0.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.75" customHeight="1" x14ac:dyDescent="0.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.75" customHeight="1" x14ac:dyDescent="0.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.75" customHeight="1" x14ac:dyDescent="0.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.75" customHeight="1" x14ac:dyDescent="0.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.75" customHeight="1" x14ac:dyDescent="0.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.75" customHeight="1" x14ac:dyDescent="0.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.75" customHeight="1" x14ac:dyDescent="0.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.75" customHeight="1" x14ac:dyDescent="0.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.75" customHeight="1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.75" customHeight="1" x14ac:dyDescent="0.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.75" customHeight="1" x14ac:dyDescent="0.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.75" customHeight="1" x14ac:dyDescent="0.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.75" customHeight="1" x14ac:dyDescent="0.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.75" customHeight="1" x14ac:dyDescent="0.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.75" customHeight="1" x14ac:dyDescent="0.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.75" customHeight="1" x14ac:dyDescent="0.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.75" customHeight="1" x14ac:dyDescent="0.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.75" customHeight="1" x14ac:dyDescent="0.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.75" customHeight="1" x14ac:dyDescent="0.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.75" customHeight="1" x14ac:dyDescent="0.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.75" customHeight="1" x14ac:dyDescent="0.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.75" customHeight="1" x14ac:dyDescent="0.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.75" customHeight="1" x14ac:dyDescent="0.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.75" customHeight="1" x14ac:dyDescent="0.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.75" customHeight="1" x14ac:dyDescent="0.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.75" customHeight="1" x14ac:dyDescent="0.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.75" customHeight="1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.75" customHeight="1" x14ac:dyDescent="0.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.75" customHeight="1" x14ac:dyDescent="0.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.75" customHeight="1" x14ac:dyDescent="0.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.75" customHeight="1" x14ac:dyDescent="0.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.75" customHeight="1" x14ac:dyDescent="0.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.75" customHeight="1" x14ac:dyDescent="0.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.75" customHeight="1" x14ac:dyDescent="0.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.75" customHeight="1" x14ac:dyDescent="0.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.75" customHeight="1" x14ac:dyDescent="0.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.75" customHeight="1" x14ac:dyDescent="0.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.75" customHeight="1" x14ac:dyDescent="0.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.75" customHeight="1" x14ac:dyDescent="0.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.75" customHeight="1" x14ac:dyDescent="0.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.75" customHeight="1" x14ac:dyDescent="0.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.75" customHeight="1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.75" customHeight="1" x14ac:dyDescent="0.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.75" customHeight="1" x14ac:dyDescent="0.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.75" customHeight="1" x14ac:dyDescent="0.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.75" customHeight="1" x14ac:dyDescent="0.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.75" customHeight="1" x14ac:dyDescent="0.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.75" customHeight="1" x14ac:dyDescent="0.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.75" customHeight="1" x14ac:dyDescent="0.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.75" customHeight="1" x14ac:dyDescent="0.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.75" customHeight="1" x14ac:dyDescent="0.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.75" customHeight="1" x14ac:dyDescent="0.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.75" customHeight="1" x14ac:dyDescent="0.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.75" customHeight="1" x14ac:dyDescent="0.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.75" customHeight="1" x14ac:dyDescent="0.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.75" customHeight="1" x14ac:dyDescent="0.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.75" customHeight="1" x14ac:dyDescent="0.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.75" customHeight="1" x14ac:dyDescent="0.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.75" customHeight="1" x14ac:dyDescent="0.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.75" customHeight="1" x14ac:dyDescent="0.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.75" customHeight="1" x14ac:dyDescent="0.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.75" customHeight="1" x14ac:dyDescent="0.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.75" customHeight="1" x14ac:dyDescent="0.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.75" customHeight="1" x14ac:dyDescent="0.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.75" customHeight="1" x14ac:dyDescent="0.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.75" customHeight="1" x14ac:dyDescent="0.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.75" customHeight="1" x14ac:dyDescent="0.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.75" customHeight="1" x14ac:dyDescent="0.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.75" customHeight="1" x14ac:dyDescent="0.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.75" customHeight="1" x14ac:dyDescent="0.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.75" customHeight="1" x14ac:dyDescent="0.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.75" customHeight="1" x14ac:dyDescent="0.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.75" customHeight="1" x14ac:dyDescent="0.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.75" customHeight="1" x14ac:dyDescent="0.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.75" customHeight="1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.75" customHeight="1" x14ac:dyDescent="0.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.75" customHeight="1" x14ac:dyDescent="0.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.75" customHeight="1" x14ac:dyDescent="0.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.75" customHeight="1" x14ac:dyDescent="0.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.75" customHeight="1" x14ac:dyDescent="0.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.75" customHeight="1" x14ac:dyDescent="0.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.75" customHeight="1" x14ac:dyDescent="0.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.75" customHeight="1" x14ac:dyDescent="0.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.75" customHeight="1" x14ac:dyDescent="0.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.75" customHeight="1" x14ac:dyDescent="0.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.75" customHeight="1" x14ac:dyDescent="0.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.75" customHeight="1" x14ac:dyDescent="0.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.75" customHeight="1" x14ac:dyDescent="0.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.75" customHeight="1" x14ac:dyDescent="0.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.75" customHeight="1" x14ac:dyDescent="0.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.75" customHeight="1" x14ac:dyDescent="0.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.75" customHeight="1" x14ac:dyDescent="0.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.75" customHeight="1" x14ac:dyDescent="0.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.75" customHeight="1" x14ac:dyDescent="0.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.75" customHeight="1" x14ac:dyDescent="0.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.75" customHeight="1" x14ac:dyDescent="0.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.75" customHeight="1" x14ac:dyDescent="0.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.75" customHeight="1" x14ac:dyDescent="0.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.75" customHeight="1" x14ac:dyDescent="0.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.75" customHeight="1" x14ac:dyDescent="0.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.75" customHeight="1" x14ac:dyDescent="0.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.75" customHeight="1" x14ac:dyDescent="0.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.75" customHeight="1" x14ac:dyDescent="0.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.75" customHeight="1" x14ac:dyDescent="0.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.75" customHeight="1" x14ac:dyDescent="0.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.75" customHeight="1" x14ac:dyDescent="0.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.75" customHeight="1" x14ac:dyDescent="0.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.75" customHeight="1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.75" customHeight="1" x14ac:dyDescent="0.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.75" customHeight="1" x14ac:dyDescent="0.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.75" customHeight="1" x14ac:dyDescent="0.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.75" customHeight="1" x14ac:dyDescent="0.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.75" customHeight="1" x14ac:dyDescent="0.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.75" customHeight="1" x14ac:dyDescent="0.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.75" customHeight="1" x14ac:dyDescent="0.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.75" customHeight="1" x14ac:dyDescent="0.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.75" customHeight="1" x14ac:dyDescent="0.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.75" customHeight="1" x14ac:dyDescent="0.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.75" customHeight="1" x14ac:dyDescent="0.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.75" customHeight="1" x14ac:dyDescent="0.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.75" customHeight="1" x14ac:dyDescent="0.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.75" customHeight="1" x14ac:dyDescent="0.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.75" customHeight="1" x14ac:dyDescent="0.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.75" customHeight="1" x14ac:dyDescent="0.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.75" customHeight="1" x14ac:dyDescent="0.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.75" customHeight="1" x14ac:dyDescent="0.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.75" customHeight="1" x14ac:dyDescent="0.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.75" customHeight="1" x14ac:dyDescent="0.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.75" customHeight="1" x14ac:dyDescent="0.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.75" customHeight="1" x14ac:dyDescent="0.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.75" customHeight="1" x14ac:dyDescent="0.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.75" customHeight="1" x14ac:dyDescent="0.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.75" customHeight="1" x14ac:dyDescent="0.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.75" customHeight="1" x14ac:dyDescent="0.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.75" customHeight="1" x14ac:dyDescent="0.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.75" customHeight="1" x14ac:dyDescent="0.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.75" customHeight="1" x14ac:dyDescent="0.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.75" customHeight="1" x14ac:dyDescent="0.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.75" customHeight="1" x14ac:dyDescent="0.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.75" customHeight="1" x14ac:dyDescent="0.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.75" customHeight="1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.75" customHeight="1" x14ac:dyDescent="0.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.75" customHeight="1" x14ac:dyDescent="0.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.75" customHeight="1" x14ac:dyDescent="0.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.75" customHeight="1" x14ac:dyDescent="0.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.75" customHeight="1" x14ac:dyDescent="0.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.75" customHeight="1" x14ac:dyDescent="0.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.75" customHeight="1" x14ac:dyDescent="0.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.75" customHeight="1" x14ac:dyDescent="0.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.75" customHeight="1" x14ac:dyDescent="0.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.75" customHeight="1" x14ac:dyDescent="0.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.75" customHeight="1" x14ac:dyDescent="0.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.75" customHeight="1" x14ac:dyDescent="0.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.75" customHeight="1" x14ac:dyDescent="0.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.75" customHeight="1" x14ac:dyDescent="0.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.75" customHeight="1" x14ac:dyDescent="0.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.75" customHeight="1" x14ac:dyDescent="0.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.75" customHeight="1" x14ac:dyDescent="0.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.75" customHeight="1" x14ac:dyDescent="0.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.75" customHeight="1" x14ac:dyDescent="0.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.75" customHeight="1" x14ac:dyDescent="0.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.75" customHeight="1" x14ac:dyDescent="0.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.75" customHeight="1" x14ac:dyDescent="0.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.75" customHeight="1" x14ac:dyDescent="0.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.75" customHeight="1" x14ac:dyDescent="0.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.75" customHeight="1" x14ac:dyDescent="0.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.75" customHeight="1" x14ac:dyDescent="0.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.75" customHeight="1" x14ac:dyDescent="0.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.75" customHeight="1" x14ac:dyDescent="0.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.75" customHeight="1" x14ac:dyDescent="0.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.75" customHeight="1" x14ac:dyDescent="0.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.75" customHeight="1" x14ac:dyDescent="0.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.75" customHeight="1" x14ac:dyDescent="0.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.75" customHeight="1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.75" customHeight="1" x14ac:dyDescent="0.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.75" customHeight="1" x14ac:dyDescent="0.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.75" customHeight="1" x14ac:dyDescent="0.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.75" customHeight="1" x14ac:dyDescent="0.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.75" customHeight="1" x14ac:dyDescent="0.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.75" customHeight="1" x14ac:dyDescent="0.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.75" customHeight="1" x14ac:dyDescent="0.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.75" customHeight="1" x14ac:dyDescent="0.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.75" customHeight="1" x14ac:dyDescent="0.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.75" customHeight="1" x14ac:dyDescent="0.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.75" customHeight="1" x14ac:dyDescent="0.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.75" customHeight="1" x14ac:dyDescent="0.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.75" customHeight="1" x14ac:dyDescent="0.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.75" customHeight="1" x14ac:dyDescent="0.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.75" customHeight="1" x14ac:dyDescent="0.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.75" customHeight="1" x14ac:dyDescent="0.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.75" customHeight="1" x14ac:dyDescent="0.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.75" customHeight="1" x14ac:dyDescent="0.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.75" customHeight="1" x14ac:dyDescent="0.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.75" customHeight="1" x14ac:dyDescent="0.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.75" customHeight="1" x14ac:dyDescent="0.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.75" customHeight="1" x14ac:dyDescent="0.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.75" customHeight="1" x14ac:dyDescent="0.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.75" customHeight="1" x14ac:dyDescent="0.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.75" customHeight="1" x14ac:dyDescent="0.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.75" customHeight="1" x14ac:dyDescent="0.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.75" customHeight="1" x14ac:dyDescent="0.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.75" customHeight="1" x14ac:dyDescent="0.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.75" customHeight="1" x14ac:dyDescent="0.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.75" customHeight="1" x14ac:dyDescent="0.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.75" customHeight="1" x14ac:dyDescent="0.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.75" customHeight="1" x14ac:dyDescent="0.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.75" customHeight="1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.75" customHeight="1" x14ac:dyDescent="0.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.75" customHeight="1" x14ac:dyDescent="0.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.75" customHeight="1" x14ac:dyDescent="0.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.75" customHeight="1" x14ac:dyDescent="0.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.75" customHeight="1" x14ac:dyDescent="0.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.75" customHeight="1" x14ac:dyDescent="0.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.75" customHeight="1" x14ac:dyDescent="0.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.75" customHeight="1" x14ac:dyDescent="0.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.75" customHeight="1" x14ac:dyDescent="0.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.75" customHeight="1" x14ac:dyDescent="0.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.75" customHeight="1" x14ac:dyDescent="0.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.75" customHeight="1" x14ac:dyDescent="0.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.75" customHeight="1" x14ac:dyDescent="0.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.75" customHeight="1" x14ac:dyDescent="0.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.75" customHeight="1" x14ac:dyDescent="0.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.75" customHeight="1" x14ac:dyDescent="0.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.75" customHeight="1" x14ac:dyDescent="0.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.75" customHeight="1" x14ac:dyDescent="0.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.75" customHeight="1" x14ac:dyDescent="0.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.75" customHeight="1" x14ac:dyDescent="0.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.75" customHeight="1" x14ac:dyDescent="0.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.75" customHeight="1" x14ac:dyDescent="0.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.75" customHeight="1" x14ac:dyDescent="0.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.75" customHeight="1" x14ac:dyDescent="0.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.75" customHeight="1" x14ac:dyDescent="0.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.75" customHeight="1" x14ac:dyDescent="0.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.75" customHeight="1" x14ac:dyDescent="0.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.75" customHeight="1" x14ac:dyDescent="0.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.75" customHeight="1" x14ac:dyDescent="0.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.75" customHeight="1" x14ac:dyDescent="0.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.75" customHeight="1" x14ac:dyDescent="0.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.75" customHeight="1" x14ac:dyDescent="0.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.75" customHeight="1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.75" customHeight="1" x14ac:dyDescent="0.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.75" customHeight="1" x14ac:dyDescent="0.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.75" customHeight="1" x14ac:dyDescent="0.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.75" customHeight="1" x14ac:dyDescent="0.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.75" customHeight="1" x14ac:dyDescent="0.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.75" customHeight="1" x14ac:dyDescent="0.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.75" customHeight="1" x14ac:dyDescent="0.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.75" customHeight="1" x14ac:dyDescent="0.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.75" customHeight="1" x14ac:dyDescent="0.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.75" customHeight="1" x14ac:dyDescent="0.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.75" customHeight="1" x14ac:dyDescent="0.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.75" customHeight="1" x14ac:dyDescent="0.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.75" customHeight="1" x14ac:dyDescent="0.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.75" customHeight="1" x14ac:dyDescent="0.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.75" customHeight="1" x14ac:dyDescent="0.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.75" customHeight="1" x14ac:dyDescent="0.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.75" customHeight="1" x14ac:dyDescent="0.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.75" customHeight="1" x14ac:dyDescent="0.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.75" customHeight="1" x14ac:dyDescent="0.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.75" customHeight="1" x14ac:dyDescent="0.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.75" customHeight="1" x14ac:dyDescent="0.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.75" customHeight="1" x14ac:dyDescent="0.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.75" customHeight="1" x14ac:dyDescent="0.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.75" customHeight="1" x14ac:dyDescent="0.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.75" customHeight="1" x14ac:dyDescent="0.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.75" customHeight="1" x14ac:dyDescent="0.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.75" customHeight="1" x14ac:dyDescent="0.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.75" customHeight="1" x14ac:dyDescent="0.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.75" customHeight="1" x14ac:dyDescent="0.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.75" customHeight="1" x14ac:dyDescent="0.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.75" customHeight="1" x14ac:dyDescent="0.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.75" customHeight="1" x14ac:dyDescent="0.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.75" customHeight="1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.75" customHeight="1" x14ac:dyDescent="0.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.75" customHeight="1" x14ac:dyDescent="0.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.75" customHeight="1" x14ac:dyDescent="0.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.75" customHeight="1" x14ac:dyDescent="0.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.75" customHeight="1" x14ac:dyDescent="0.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.75" customHeight="1" x14ac:dyDescent="0.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.75" customHeight="1" x14ac:dyDescent="0.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.75" customHeight="1" x14ac:dyDescent="0.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.75" customHeight="1" x14ac:dyDescent="0.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.75" customHeight="1" x14ac:dyDescent="0.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.75" customHeight="1" x14ac:dyDescent="0.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.75" customHeight="1" x14ac:dyDescent="0.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.75" customHeight="1" x14ac:dyDescent="0.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.75" customHeight="1" x14ac:dyDescent="0.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.75" customHeight="1" x14ac:dyDescent="0.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.75" customHeight="1" x14ac:dyDescent="0.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.75" customHeight="1" x14ac:dyDescent="0.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.75" customHeight="1" x14ac:dyDescent="0.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.75" customHeight="1" x14ac:dyDescent="0.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.75" customHeight="1" x14ac:dyDescent="0.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.75" customHeight="1" x14ac:dyDescent="0.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.75" customHeight="1" x14ac:dyDescent="0.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.75" customHeight="1" x14ac:dyDescent="0.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.75" customHeight="1" x14ac:dyDescent="0.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.75" customHeight="1" x14ac:dyDescent="0.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.75" customHeight="1" x14ac:dyDescent="0.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.75" customHeight="1" x14ac:dyDescent="0.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.75" customHeight="1" x14ac:dyDescent="0.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.75" customHeight="1" x14ac:dyDescent="0.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.75" customHeight="1" x14ac:dyDescent="0.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.75" customHeight="1" x14ac:dyDescent="0.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.75" customHeight="1" x14ac:dyDescent="0.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.75" customHeight="1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.75" customHeight="1" x14ac:dyDescent="0.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.75" customHeight="1" x14ac:dyDescent="0.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.75" customHeight="1" x14ac:dyDescent="0.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.75" customHeight="1" x14ac:dyDescent="0.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.75" customHeight="1" x14ac:dyDescent="0.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.75" customHeight="1" x14ac:dyDescent="0.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.75" customHeight="1" x14ac:dyDescent="0.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.75" customHeight="1" x14ac:dyDescent="0.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.75" customHeight="1" x14ac:dyDescent="0.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.75" customHeight="1" x14ac:dyDescent="0.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.75" customHeight="1" x14ac:dyDescent="0.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.75" customHeight="1" x14ac:dyDescent="0.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.75" customHeight="1" x14ac:dyDescent="0.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.75" customHeight="1" x14ac:dyDescent="0.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.75" customHeight="1" x14ac:dyDescent="0.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.75" customHeight="1" x14ac:dyDescent="0.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.75" customHeight="1" x14ac:dyDescent="0.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.75" customHeight="1" x14ac:dyDescent="0.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.75" customHeight="1" x14ac:dyDescent="0.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.75" customHeight="1" x14ac:dyDescent="0.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.75" customHeight="1" x14ac:dyDescent="0.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.75" customHeight="1" x14ac:dyDescent="0.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.75" customHeight="1" x14ac:dyDescent="0.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.75" customHeight="1" x14ac:dyDescent="0.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.75" customHeight="1" x14ac:dyDescent="0.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.75" customHeight="1" x14ac:dyDescent="0.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.75" customHeight="1" x14ac:dyDescent="0.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.75" customHeight="1" x14ac:dyDescent="0.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.75" customHeight="1" x14ac:dyDescent="0.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.75" customHeight="1" x14ac:dyDescent="0.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.75" customHeight="1" x14ac:dyDescent="0.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.75" customHeight="1" x14ac:dyDescent="0.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.75" customHeight="1" x14ac:dyDescent="0.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.75" customHeight="1" x14ac:dyDescent="0.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.75" customHeight="1" x14ac:dyDescent="0.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.75" customHeight="1" x14ac:dyDescent="0.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.75" customHeight="1" x14ac:dyDescent="0.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.75" customHeight="1" x14ac:dyDescent="0.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.75" customHeight="1" x14ac:dyDescent="0.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.75" customHeight="1" x14ac:dyDescent="0.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.75" customHeight="1" x14ac:dyDescent="0.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.75" customHeight="1" x14ac:dyDescent="0.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.75" customHeight="1" x14ac:dyDescent="0.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.75" customHeight="1" x14ac:dyDescent="0.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.75" customHeight="1" x14ac:dyDescent="0.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.75" customHeight="1" x14ac:dyDescent="0.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.75" customHeight="1" x14ac:dyDescent="0.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.75" customHeight="1" x14ac:dyDescent="0.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.75" customHeight="1" x14ac:dyDescent="0.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.75" customHeight="1" x14ac:dyDescent="0.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.75" customHeight="1" x14ac:dyDescent="0.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.75" customHeight="1" x14ac:dyDescent="0.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.75" customHeight="1" x14ac:dyDescent="0.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.75" customHeight="1" x14ac:dyDescent="0.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.75" customHeight="1" x14ac:dyDescent="0.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.75" customHeight="1" x14ac:dyDescent="0.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.75" customHeight="1" x14ac:dyDescent="0.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.75" customHeight="1" x14ac:dyDescent="0.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.75" customHeight="1" x14ac:dyDescent="0.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.75" customHeight="1" x14ac:dyDescent="0.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.75" customHeight="1" x14ac:dyDescent="0.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.75" customHeight="1" x14ac:dyDescent="0.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.75" customHeight="1" x14ac:dyDescent="0.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.75" customHeight="1" x14ac:dyDescent="0.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.75" customHeight="1" x14ac:dyDescent="0.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.75" customHeight="1" x14ac:dyDescent="0.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.75" customHeight="1" x14ac:dyDescent="0.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.75" customHeight="1" x14ac:dyDescent="0.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.75" customHeight="1" x14ac:dyDescent="0.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.75" customHeight="1" x14ac:dyDescent="0.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.75" customHeight="1" x14ac:dyDescent="0.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.75" customHeight="1" x14ac:dyDescent="0.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.75" customHeight="1" x14ac:dyDescent="0.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.75" customHeight="1" x14ac:dyDescent="0.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.75" customHeight="1" x14ac:dyDescent="0.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.75" customHeight="1" x14ac:dyDescent="0.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.75" customHeight="1" x14ac:dyDescent="0.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.75" customHeight="1" x14ac:dyDescent="0.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.75" customHeight="1" x14ac:dyDescent="0.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.75" customHeight="1" x14ac:dyDescent="0.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.75" customHeight="1" x14ac:dyDescent="0.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.75" customHeight="1" x14ac:dyDescent="0.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.75" customHeight="1" x14ac:dyDescent="0.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.75" customHeight="1" x14ac:dyDescent="0.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.75" customHeight="1" x14ac:dyDescent="0.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.75" customHeight="1" x14ac:dyDescent="0.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.75" customHeight="1" x14ac:dyDescent="0.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.75" customHeight="1" x14ac:dyDescent="0.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.75" customHeight="1" x14ac:dyDescent="0.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.75" customHeight="1" x14ac:dyDescent="0.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.75" customHeight="1" x14ac:dyDescent="0.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.75" customHeight="1" x14ac:dyDescent="0.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.75" customHeight="1" x14ac:dyDescent="0.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.75" customHeight="1" x14ac:dyDescent="0.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.75" customHeight="1" x14ac:dyDescent="0.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.75" customHeight="1" x14ac:dyDescent="0.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.75" customHeight="1" x14ac:dyDescent="0.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.75" customHeight="1" x14ac:dyDescent="0.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.75" customHeight="1" x14ac:dyDescent="0.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.75" customHeight="1" x14ac:dyDescent="0.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.75" customHeight="1" x14ac:dyDescent="0.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.75" customHeight="1" x14ac:dyDescent="0.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.75" customHeight="1" x14ac:dyDescent="0.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.75" customHeight="1" x14ac:dyDescent="0.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.75" customHeight="1" x14ac:dyDescent="0.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.75" customHeight="1" x14ac:dyDescent="0.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.75" customHeight="1" x14ac:dyDescent="0.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.75" customHeight="1" x14ac:dyDescent="0.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.75" customHeight="1" x14ac:dyDescent="0.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.75" customHeight="1" x14ac:dyDescent="0.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.75" customHeight="1" x14ac:dyDescent="0.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.75" customHeight="1" x14ac:dyDescent="0.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.75" customHeight="1" x14ac:dyDescent="0.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.75" customHeight="1" x14ac:dyDescent="0.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.75" customHeight="1" x14ac:dyDescent="0.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.75" customHeight="1" x14ac:dyDescent="0.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.75" customHeight="1" x14ac:dyDescent="0.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.75" customHeight="1" x14ac:dyDescent="0.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.75" customHeight="1" x14ac:dyDescent="0.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2.75" customHeight="1" x14ac:dyDescent="0.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2.75" customHeight="1" x14ac:dyDescent="0.3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2.75" customHeight="1" x14ac:dyDescent="0.3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2.75" customHeight="1" x14ac:dyDescent="0.3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2.75" customHeight="1" x14ac:dyDescent="0.3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2.75" customHeight="1" x14ac:dyDescent="0.3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2.75" customHeight="1" x14ac:dyDescent="0.3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2.75" customHeight="1" x14ac:dyDescent="0.3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2.75" customHeight="1" x14ac:dyDescent="0.3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2.75" customHeight="1" x14ac:dyDescent="0.3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2.75" customHeight="1" x14ac:dyDescent="0.3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2.75" customHeight="1" x14ac:dyDescent="0.3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2.75" customHeight="1" x14ac:dyDescent="0.3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2.75" customHeight="1" x14ac:dyDescent="0.3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2.75" customHeight="1" x14ac:dyDescent="0.3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2.75" customHeight="1" x14ac:dyDescent="0.3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2.75" customHeight="1" x14ac:dyDescent="0.3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2.75" customHeight="1" x14ac:dyDescent="0.3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2.75" customHeight="1" x14ac:dyDescent="0.3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2.75" customHeight="1" x14ac:dyDescent="0.3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2.75" customHeight="1" x14ac:dyDescent="0.3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2.75" customHeight="1" x14ac:dyDescent="0.3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2.75" customHeight="1" x14ac:dyDescent="0.3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2.75" customHeight="1" x14ac:dyDescent="0.3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2.75" customHeight="1" x14ac:dyDescent="0.3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2.75" customHeight="1" x14ac:dyDescent="0.3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2.75" customHeight="1" x14ac:dyDescent="0.3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2.75" customHeight="1" x14ac:dyDescent="0.3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1:26" ht="12.75" customHeight="1" x14ac:dyDescent="0.3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  <row r="1002" spans="1:26" ht="12.75" customHeight="1" x14ac:dyDescent="0.3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</row>
    <row r="1003" spans="1:26" ht="12.75" customHeight="1" x14ac:dyDescent="0.3">
      <c r="A1003" s="15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</row>
    <row r="1004" spans="1:26" ht="12.75" customHeight="1" x14ac:dyDescent="0.3">
      <c r="A1004" s="15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</row>
    <row r="1005" spans="1:26" ht="12.75" customHeight="1" x14ac:dyDescent="0.3">
      <c r="A1005" s="15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</row>
  </sheetData>
  <mergeCells count="11">
    <mergeCell ref="H1:J1"/>
    <mergeCell ref="A1:G1"/>
    <mergeCell ref="A6:A7"/>
    <mergeCell ref="I6:I7"/>
    <mergeCell ref="A11:A12"/>
    <mergeCell ref="J3:J12"/>
    <mergeCell ref="I11:I12"/>
    <mergeCell ref="A3:A5"/>
    <mergeCell ref="I3:I5"/>
    <mergeCell ref="A8:A10"/>
    <mergeCell ref="I8:I10"/>
  </mergeCells>
  <hyperlinks>
    <hyperlink ref="A1:G1" r:id="rId1" location="LIDER.DIREST.DIAGRAM!A1" display="LIDERAZGO Y DIRECCIONAMIENTO ESTRATÉGICO"/>
    <hyperlink ref="L1" location="INDICE!A1" display="INDIC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Gráficos</vt:lpstr>
      </vt:variant>
      <vt:variant>
        <vt:i4>1</vt:i4>
      </vt:variant>
    </vt:vector>
  </HeadingPairs>
  <TitlesOfParts>
    <vt:vector size="30" baseType="lpstr">
      <vt:lpstr>EJEMPLO CRONOGRAMA RISE (2)</vt:lpstr>
      <vt:lpstr>INDICE</vt:lpstr>
      <vt:lpstr>IDENTIFICACION</vt:lpstr>
      <vt:lpstr>DATOS FINANCIEROS</vt:lpstr>
      <vt:lpstr>1. INNOVACIÓN</vt:lpstr>
      <vt:lpstr>INNOV.DIAGRAM</vt:lpstr>
      <vt:lpstr>2. PRODUCCIÓN SOSTENIBLE</vt:lpstr>
      <vt:lpstr>PROD.SOS.DIAGRAM</vt:lpstr>
      <vt:lpstr>3. LIDER.DIR.ESTRA</vt:lpstr>
      <vt:lpstr>LIDER.DIREST.DIAGRAM</vt:lpstr>
      <vt:lpstr>4. CULTURA ORGANIZACIONAL</vt:lpstr>
      <vt:lpstr>CULTOR.DIAGRAM</vt:lpstr>
      <vt:lpstr>5. RECONOCIMIENTO</vt:lpstr>
      <vt:lpstr>RECONO.DIAGRAM</vt:lpstr>
      <vt:lpstr>6. PROCESOS COLABORATIVOS</vt:lpstr>
      <vt:lpstr>PROC.COLAB.DIAGRAM</vt:lpstr>
      <vt:lpstr>7. NUEVOS MERCADOS</vt:lpstr>
      <vt:lpstr>NUEVMERC DIAGRAM</vt:lpstr>
      <vt:lpstr>8. TECNOLOGÍA</vt:lpstr>
      <vt:lpstr>TECNOLOGIA DIAGRAM</vt:lpstr>
      <vt:lpstr>9. INDICADORES FINANCIEROS</vt:lpstr>
      <vt:lpstr>INDFINAN DIAGRAM</vt:lpstr>
      <vt:lpstr>INFORME CONSOLIDADO FACTORES</vt:lpstr>
      <vt:lpstr>CONSOL.BARRAS.FACT.DIM.</vt:lpstr>
      <vt:lpstr>CONSOLDIM.FACT.RADAR</vt:lpstr>
      <vt:lpstr>CONS.DESCRIP.FACT.</vt:lpstr>
      <vt:lpstr>PLAN RISE</vt:lpstr>
      <vt:lpstr>EJEMPLO PLAN RISE</vt:lpstr>
      <vt:lpstr>EJEMPLO CRONOGRAMA RISE</vt:lpstr>
      <vt:lpstr>DIAGRAMA DESCRIPTORES.FACTORES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RAMIREZ SALAZAR</dc:creator>
  <cp:lastModifiedBy>ALEJANDRO</cp:lastModifiedBy>
  <dcterms:created xsi:type="dcterms:W3CDTF">2017-10-06T22:44:40Z</dcterms:created>
  <dcterms:modified xsi:type="dcterms:W3CDTF">2020-05-31T20:46:51Z</dcterms:modified>
</cp:coreProperties>
</file>