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style1.xml" ContentType="application/vnd.ms-office.chartstyle+xml"/>
  <Override PartName="/xl/charts/chart1.xml" ContentType="application/vnd.openxmlformats-officedocument.drawingml.chart+xml"/>
  <Override PartName="/xl/charts/colors1.xml" ContentType="application/vnd.ms-office.chartcolorstyle+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imeld\Documents\Maestria Gerencia  - EAN\Seminario de investigacion\Seminario 2020\"/>
    </mc:Choice>
  </mc:AlternateContent>
  <xr:revisionPtr revIDLastSave="0" documentId="13_ncr:1_{DBA82C4A-26B7-4CB5-9B13-9BBCF9EE5CA3}" xr6:coauthVersionLast="45" xr6:coauthVersionMax="45" xr10:uidLastSave="{00000000-0000-0000-0000-000000000000}"/>
  <bookViews>
    <workbookView xWindow="20370" yWindow="-120" windowWidth="20730" windowHeight="11160" xr2:uid="{00000000-000D-0000-FFFF-FFFF00000000}"/>
  </bookViews>
  <sheets>
    <sheet name="Pertinencia" sheetId="1" r:id="rId1"/>
    <sheet name="Redacción" sheetId="5" r:id="rId2"/>
    <sheet name="Claridad Conceptual" sheetId="4" r:id="rId3"/>
    <sheet name="Escala de Valoración" sheetId="3" r:id="rId4"/>
    <sheet name="Resultados" sheetId="6" r:id="rId5"/>
    <sheet name="Lista Expertos" sheetId="7" r:id="rId6"/>
    <sheet name="Variables aplicadas"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9" l="1"/>
  <c r="E23" i="9"/>
  <c r="F23" i="9"/>
  <c r="H23" i="9"/>
  <c r="J23" i="9"/>
  <c r="C23" i="9"/>
  <c r="G18" i="3" l="1"/>
  <c r="H18" i="3" s="1"/>
  <c r="I18" i="3" s="1"/>
  <c r="K18" i="3" s="1"/>
  <c r="J18" i="3"/>
  <c r="G19" i="3"/>
  <c r="H19" i="3" s="1"/>
  <c r="I19" i="3" s="1"/>
  <c r="K19" i="3" s="1"/>
  <c r="J19" i="3"/>
  <c r="G20" i="3"/>
  <c r="H20" i="3" s="1"/>
  <c r="I20" i="3" s="1"/>
  <c r="K20" i="3" s="1"/>
  <c r="J20" i="3"/>
  <c r="G21" i="3"/>
  <c r="H21" i="3" s="1"/>
  <c r="I21" i="3" s="1"/>
  <c r="K21" i="3" s="1"/>
  <c r="J21" i="3"/>
  <c r="G22" i="3"/>
  <c r="H22" i="3"/>
  <c r="I22" i="3"/>
  <c r="K22" i="3" s="1"/>
  <c r="J22" i="3"/>
  <c r="G23" i="3"/>
  <c r="H23" i="3"/>
  <c r="I23" i="3"/>
  <c r="K23" i="3" s="1"/>
  <c r="J23" i="3"/>
  <c r="G24" i="3"/>
  <c r="H24" i="3"/>
  <c r="I24" i="3" s="1"/>
  <c r="K24" i="3" s="1"/>
  <c r="J24" i="3"/>
  <c r="G25" i="3"/>
  <c r="H25" i="3" s="1"/>
  <c r="I25" i="3" s="1"/>
  <c r="K25" i="3" s="1"/>
  <c r="J25" i="3"/>
  <c r="G18" i="4"/>
  <c r="H18" i="4" s="1"/>
  <c r="I18" i="4" s="1"/>
  <c r="K18" i="4" s="1"/>
  <c r="J18" i="4"/>
  <c r="G19" i="4"/>
  <c r="H19" i="4" s="1"/>
  <c r="I19" i="4" s="1"/>
  <c r="K19" i="4" s="1"/>
  <c r="J19" i="4"/>
  <c r="G20" i="4"/>
  <c r="H20" i="4"/>
  <c r="I20" i="4" s="1"/>
  <c r="K20" i="4" s="1"/>
  <c r="J20" i="4"/>
  <c r="G21" i="4"/>
  <c r="H21" i="4"/>
  <c r="I21" i="4" s="1"/>
  <c r="K21" i="4" s="1"/>
  <c r="J21" i="4"/>
  <c r="G22" i="4"/>
  <c r="H22" i="4"/>
  <c r="I22" i="4" s="1"/>
  <c r="K22" i="4" s="1"/>
  <c r="J22" i="4"/>
  <c r="G23" i="4"/>
  <c r="H23" i="4" s="1"/>
  <c r="I23" i="4" s="1"/>
  <c r="K23" i="4" s="1"/>
  <c r="J23" i="4"/>
  <c r="G24" i="4"/>
  <c r="H24" i="4" s="1"/>
  <c r="I24" i="4" s="1"/>
  <c r="K24" i="4" s="1"/>
  <c r="J24" i="4"/>
  <c r="G25" i="4"/>
  <c r="H25" i="4" s="1"/>
  <c r="I25" i="4" s="1"/>
  <c r="K25" i="4" s="1"/>
  <c r="J25" i="4"/>
  <c r="G18" i="5"/>
  <c r="H18" i="5" s="1"/>
  <c r="I18" i="5" s="1"/>
  <c r="K18" i="5" s="1"/>
  <c r="J18" i="5"/>
  <c r="G19" i="5"/>
  <c r="H19" i="5"/>
  <c r="I19" i="5"/>
  <c r="K19" i="5" s="1"/>
  <c r="J19" i="5"/>
  <c r="G20" i="5"/>
  <c r="H20" i="5" s="1"/>
  <c r="I20" i="5" s="1"/>
  <c r="K20" i="5" s="1"/>
  <c r="J20" i="5"/>
  <c r="G21" i="5"/>
  <c r="H21" i="5" s="1"/>
  <c r="I21" i="5" s="1"/>
  <c r="K21" i="5" s="1"/>
  <c r="J21" i="5"/>
  <c r="G22" i="5"/>
  <c r="H22" i="5" s="1"/>
  <c r="I22" i="5" s="1"/>
  <c r="K22" i="5" s="1"/>
  <c r="J22" i="5"/>
  <c r="G23" i="5"/>
  <c r="H23" i="5" s="1"/>
  <c r="I23" i="5" s="1"/>
  <c r="K23" i="5" s="1"/>
  <c r="J23" i="5"/>
  <c r="G24" i="5"/>
  <c r="H24" i="5" s="1"/>
  <c r="I24" i="5" s="1"/>
  <c r="K24" i="5" s="1"/>
  <c r="J24" i="5"/>
  <c r="G25" i="5"/>
  <c r="H25" i="5" s="1"/>
  <c r="I25" i="5" s="1"/>
  <c r="K25" i="5" s="1"/>
  <c r="J25" i="5"/>
  <c r="G13" i="1"/>
  <c r="H13" i="1" s="1"/>
  <c r="I13" i="1" s="1"/>
  <c r="K13" i="1" s="1"/>
  <c r="J13" i="1"/>
  <c r="G14" i="1"/>
  <c r="H14" i="1" s="1"/>
  <c r="I14" i="1" s="1"/>
  <c r="K14" i="1" s="1"/>
  <c r="J14" i="1"/>
  <c r="G15" i="1"/>
  <c r="H15" i="1"/>
  <c r="I15" i="1"/>
  <c r="K15" i="1" s="1"/>
  <c r="J15" i="1"/>
  <c r="G16" i="1"/>
  <c r="H16" i="1"/>
  <c r="I16" i="1" s="1"/>
  <c r="K16" i="1" s="1"/>
  <c r="J16" i="1"/>
  <c r="G17" i="1"/>
  <c r="H17" i="1" s="1"/>
  <c r="I17" i="1" s="1"/>
  <c r="K17" i="1" s="1"/>
  <c r="J17" i="1"/>
  <c r="G18" i="1"/>
  <c r="H18" i="1" s="1"/>
  <c r="I18" i="1" s="1"/>
  <c r="K18" i="1" s="1"/>
  <c r="J18" i="1"/>
  <c r="G19" i="1"/>
  <c r="H19" i="1"/>
  <c r="I19" i="1"/>
  <c r="K19" i="1" s="1"/>
  <c r="J19" i="1"/>
  <c r="G20" i="1"/>
  <c r="H20" i="1"/>
  <c r="I20" i="1" s="1"/>
  <c r="K20" i="1" s="1"/>
  <c r="J20" i="1"/>
  <c r="G21" i="1"/>
  <c r="H21" i="1" s="1"/>
  <c r="I21" i="1" s="1"/>
  <c r="K21" i="1" s="1"/>
  <c r="J21" i="1"/>
  <c r="G22" i="1"/>
  <c r="H22" i="1" s="1"/>
  <c r="I22" i="1" s="1"/>
  <c r="K22" i="1" s="1"/>
  <c r="J22" i="1"/>
  <c r="G23" i="1"/>
  <c r="H23" i="1"/>
  <c r="I23" i="1"/>
  <c r="K23" i="1" s="1"/>
  <c r="J23" i="1"/>
  <c r="G24" i="1"/>
  <c r="H24" i="1"/>
  <c r="I24" i="1" s="1"/>
  <c r="K24" i="1" s="1"/>
  <c r="J24" i="1"/>
  <c r="G25" i="1"/>
  <c r="H25" i="1" s="1"/>
  <c r="I25" i="1" s="1"/>
  <c r="K25" i="1" s="1"/>
  <c r="J25" i="1"/>
  <c r="G9" i="1"/>
  <c r="H9" i="1" s="1"/>
  <c r="I9" i="1" s="1"/>
  <c r="K9" i="1" s="1"/>
  <c r="J9" i="1"/>
  <c r="G10" i="1"/>
  <c r="H10" i="1"/>
  <c r="I10" i="1"/>
  <c r="K10" i="1" s="1"/>
  <c r="J10" i="1"/>
  <c r="G11" i="1"/>
  <c r="H11" i="1"/>
  <c r="I11" i="1"/>
  <c r="K11" i="1" s="1"/>
  <c r="J11" i="1"/>
  <c r="G12" i="1"/>
  <c r="H12" i="1"/>
  <c r="I12" i="1"/>
  <c r="K12" i="1" s="1"/>
  <c r="J12" i="1"/>
  <c r="G9" i="3" l="1"/>
  <c r="H9" i="3"/>
  <c r="I9" i="3"/>
  <c r="K9" i="3" s="1"/>
  <c r="J9" i="3"/>
  <c r="G10" i="3"/>
  <c r="H10" i="3"/>
  <c r="I10" i="3"/>
  <c r="K10" i="3" s="1"/>
  <c r="J10" i="3"/>
  <c r="G11" i="3"/>
  <c r="H11" i="3" s="1"/>
  <c r="I11" i="3" s="1"/>
  <c r="K11" i="3" s="1"/>
  <c r="J11" i="3"/>
  <c r="G12" i="3"/>
  <c r="H12" i="3" s="1"/>
  <c r="I12" i="3" s="1"/>
  <c r="K12" i="3" s="1"/>
  <c r="J12" i="3"/>
  <c r="G13" i="3"/>
  <c r="H13" i="3"/>
  <c r="I13" i="3"/>
  <c r="K13" i="3" s="1"/>
  <c r="J13" i="3"/>
  <c r="G14" i="3"/>
  <c r="H14" i="3" s="1"/>
  <c r="I14" i="3" s="1"/>
  <c r="K14" i="3" s="1"/>
  <c r="J14" i="3"/>
  <c r="G15" i="3"/>
  <c r="H15" i="3" s="1"/>
  <c r="I15" i="3" s="1"/>
  <c r="K15" i="3" s="1"/>
  <c r="J15" i="3"/>
  <c r="G16" i="3"/>
  <c r="H16" i="3" s="1"/>
  <c r="I16" i="3" s="1"/>
  <c r="K16" i="3" s="1"/>
  <c r="J16" i="3"/>
  <c r="G17" i="3"/>
  <c r="H17" i="3"/>
  <c r="I17" i="3" s="1"/>
  <c r="K17" i="3" s="1"/>
  <c r="J17" i="3"/>
  <c r="J8" i="3"/>
  <c r="G8" i="3"/>
  <c r="H8" i="3" s="1"/>
  <c r="I8" i="3" s="1"/>
  <c r="K8" i="3" s="1"/>
  <c r="G9" i="4"/>
  <c r="H9" i="4" s="1"/>
  <c r="I9" i="4" s="1"/>
  <c r="K9" i="4" s="1"/>
  <c r="J9" i="4"/>
  <c r="G10" i="4"/>
  <c r="H10" i="4" s="1"/>
  <c r="I10" i="4" s="1"/>
  <c r="K10" i="4" s="1"/>
  <c r="J10" i="4"/>
  <c r="G11" i="4"/>
  <c r="H11" i="4" s="1"/>
  <c r="I11" i="4" s="1"/>
  <c r="K11" i="4" s="1"/>
  <c r="J11" i="4"/>
  <c r="G12" i="4"/>
  <c r="H12" i="4" s="1"/>
  <c r="I12" i="4" s="1"/>
  <c r="K12" i="4" s="1"/>
  <c r="J12" i="4"/>
  <c r="G13" i="4"/>
  <c r="H13" i="4" s="1"/>
  <c r="I13" i="4" s="1"/>
  <c r="K13" i="4" s="1"/>
  <c r="J13" i="4"/>
  <c r="G14" i="4"/>
  <c r="H14" i="4"/>
  <c r="I14" i="4" s="1"/>
  <c r="K14" i="4" s="1"/>
  <c r="J14" i="4"/>
  <c r="G15" i="4"/>
  <c r="H15" i="4"/>
  <c r="I15" i="4" s="1"/>
  <c r="K15" i="4" s="1"/>
  <c r="J15" i="4"/>
  <c r="G16" i="4"/>
  <c r="H16" i="4"/>
  <c r="I16" i="4" s="1"/>
  <c r="K16" i="4" s="1"/>
  <c r="J16" i="4"/>
  <c r="G17" i="4"/>
  <c r="H17" i="4" s="1"/>
  <c r="I17" i="4" s="1"/>
  <c r="K17" i="4" s="1"/>
  <c r="J17" i="4"/>
  <c r="J8" i="4"/>
  <c r="G8" i="4"/>
  <c r="H8" i="4" s="1"/>
  <c r="I8" i="4" s="1"/>
  <c r="K8" i="4" s="1"/>
  <c r="K26" i="3" l="1"/>
  <c r="D12" i="6" s="1"/>
  <c r="K26" i="4"/>
  <c r="D11" i="6" s="1"/>
  <c r="G9" i="5"/>
  <c r="H9" i="5" s="1"/>
  <c r="I9" i="5" s="1"/>
  <c r="J9" i="5"/>
  <c r="G10" i="5"/>
  <c r="H10" i="5" s="1"/>
  <c r="I10" i="5" s="1"/>
  <c r="J10" i="5"/>
  <c r="G11" i="5"/>
  <c r="H11" i="5" s="1"/>
  <c r="I11" i="5" s="1"/>
  <c r="J11" i="5"/>
  <c r="G12" i="5"/>
  <c r="H12" i="5" s="1"/>
  <c r="I12" i="5" s="1"/>
  <c r="K12" i="5" s="1"/>
  <c r="J12" i="5"/>
  <c r="G13" i="5"/>
  <c r="H13" i="5" s="1"/>
  <c r="I13" i="5" s="1"/>
  <c r="K13" i="5" s="1"/>
  <c r="J13" i="5"/>
  <c r="G14" i="5"/>
  <c r="H14" i="5" s="1"/>
  <c r="I14" i="5" s="1"/>
  <c r="K14" i="5" s="1"/>
  <c r="J14" i="5"/>
  <c r="G15" i="5"/>
  <c r="H15" i="5" s="1"/>
  <c r="I15" i="5" s="1"/>
  <c r="J15" i="5"/>
  <c r="G16" i="5"/>
  <c r="H16" i="5" s="1"/>
  <c r="I16" i="5" s="1"/>
  <c r="J16" i="5"/>
  <c r="G17" i="5"/>
  <c r="H17" i="5"/>
  <c r="I17" i="5" s="1"/>
  <c r="K17" i="5" s="1"/>
  <c r="J17" i="5"/>
  <c r="J8" i="5"/>
  <c r="G8" i="5"/>
  <c r="H8" i="5" s="1"/>
  <c r="I8" i="5" s="1"/>
  <c r="K8" i="5" s="1"/>
  <c r="K9" i="5" l="1"/>
  <c r="K15" i="5"/>
  <c r="K11" i="5"/>
  <c r="K16" i="5"/>
  <c r="K10" i="5"/>
  <c r="K26" i="5" l="1"/>
  <c r="D10" i="6" s="1"/>
  <c r="J8" i="1"/>
  <c r="G8" i="1" l="1"/>
  <c r="H8" i="1" s="1"/>
  <c r="I8" i="1" s="1"/>
  <c r="K8" i="1" s="1"/>
  <c r="K26" i="1" s="1"/>
  <c r="D9" i="6" l="1"/>
</calcChain>
</file>

<file path=xl/sharedStrings.xml><?xml version="1.0" encoding="utf-8"?>
<sst xmlns="http://schemas.openxmlformats.org/spreadsheetml/2006/main" count="303" uniqueCount="81">
  <si>
    <t>Criterio de valoración:</t>
  </si>
  <si>
    <t>Titulo del proyecto:</t>
  </si>
  <si>
    <t>Escala evaluativa:</t>
  </si>
  <si>
    <t>Nombre del investigador:</t>
  </si>
  <si>
    <t>Fecha:</t>
  </si>
  <si>
    <t>Experto 1</t>
  </si>
  <si>
    <t>Experto 2</t>
  </si>
  <si>
    <t>Experto 3</t>
  </si>
  <si>
    <t>Experto 4</t>
  </si>
  <si>
    <t>Experto 5</t>
  </si>
  <si>
    <t>Máximo valor de la escala:</t>
  </si>
  <si>
    <t>∑xij</t>
  </si>
  <si>
    <t>Mx=∑xij/J</t>
  </si>
  <si>
    <t>1=Inaceptable  2=Deficiente  3=Regular  4=Bueno  5=Excelente</t>
  </si>
  <si>
    <t>Pertinencia</t>
  </si>
  <si>
    <t xml:space="preserve">CVC </t>
  </si>
  <si>
    <t>Redacción</t>
  </si>
  <si>
    <t>Claridad Conceptual</t>
  </si>
  <si>
    <t>Escala de Valoración</t>
  </si>
  <si>
    <t>Coeficiente 
Criterio Claridad Conceptual</t>
  </si>
  <si>
    <t>Coeficiente 
Criterio Pertinencia</t>
  </si>
  <si>
    <t>Validez del Contenido del instrumento de investigación 
Maestría en Gerencia de Sistemas de información y Proyectos Tecnológicos</t>
  </si>
  <si>
    <t>Ítem / Experto</t>
  </si>
  <si>
    <t>Coeficiente de Pertinencia</t>
  </si>
  <si>
    <t>Coeficiente de Redacción</t>
  </si>
  <si>
    <t>Coeficiente de Claridad Conceptual</t>
  </si>
  <si>
    <t>Coeficiente escala de valoración</t>
  </si>
  <si>
    <t>Resultado</t>
  </si>
  <si>
    <t>Criterio</t>
  </si>
  <si>
    <t>Imelda Muñoz Mancipe</t>
  </si>
  <si>
    <t>Coeficiente 
Criterio Redacción</t>
  </si>
  <si>
    <t>Coeficiente 
Criterio Escala de Valoración</t>
  </si>
  <si>
    <t>Salud Móvil: Una estrategia para fortalecer los servicios básicos de prevención y diagnóstico en la cadena de valor del sistema de salud colombiano</t>
  </si>
  <si>
    <t>Número de Expertos:</t>
  </si>
  <si>
    <t>Nombre</t>
  </si>
  <si>
    <t>Correo (no obligatorio)</t>
  </si>
  <si>
    <t>Eva Milena Córdoba Julio</t>
  </si>
  <si>
    <t>EMCORDOBAJ@compensarsalud.com</t>
  </si>
  <si>
    <t>1. ¿Está vinculado a alguna de las siguientes Entidades Prestadoras de Salud de la ciudad de Bogotá?</t>
  </si>
  <si>
    <t>2. ¿En que área o dependencia de la EPS labora?</t>
  </si>
  <si>
    <t>3. ¿En el Plan de Tecnologías de Información implementado en la EPS, se incluyen iniciativas de uso o implementación de tecnologías móviles?</t>
  </si>
  <si>
    <t>5. ¿La EPS cuenta con aplicaciones móviles desarrolladas a la medida para el cumplimiento de las labores de sus empleados y de los profesionales de la salud?</t>
  </si>
  <si>
    <t>6. ¿Los proveedores de software con los que cuenta la EPS, son expertos en el desarrollo de "apps" móviles para el sector de la salud?</t>
  </si>
  <si>
    <t>7. ¿Esta permitido el uso de algunas "apps" móviles del mercado a los empleados de la EPS, para desempeñar de sus labores?</t>
  </si>
  <si>
    <t>8. ¿Los profesionales de la salud que prestan los servicios de prevención y diagnóstico en la EPS, pueden hacer uso de "apps" móviles del mercado para el desempeño de sus labores?</t>
  </si>
  <si>
    <t>9. Si la respuesta es afirmativa para algunas de las anteriores dos (2) preguntas, ¿podría indicar cuales "apps"?:</t>
  </si>
  <si>
    <t>10. ¿Considera que permitir el uso de aplicaciones "apps" móviles de salud por parte de los profesionales de la salud apoya a las actividades de atención médica?</t>
  </si>
  <si>
    <t>11. ¿Considera que los programas de prevención y promoción de la EPS, cubren los servicios básicos de diagnostico y prevención?</t>
  </si>
  <si>
    <t>12. ¿La red de servicios con la que EPS presta sus servicios, garantiza como mínimo los servicios básicos de diagnóstico y prevención?</t>
  </si>
  <si>
    <t>13. ¿Con las nuevas tecnologías implementadas por la EPS, se ofrece un acceso más ágil a los servicios básicos de diagnóstico y prevención y de atención a sus afiliados y pacientes?</t>
  </si>
  <si>
    <t>15. ¿Con los recursos financieros de la EPS, es factible realizar inversiones a corto de plazo para incorporar o mejorar tecnologías móviles en las áreas de prestación de servicios y atención a sus afiliados?</t>
  </si>
  <si>
    <t>16. ¿Considera que como EPS al incorporar “apps” de salud en la prestación de los servicios básicos de diagnóstico y prevención, puede darse un costo-beneficio para la entidad?</t>
  </si>
  <si>
    <t>17. ¿La EPS considera que con la incorporaciones de tecnologías móviles, se pueden maximizar los beneficios en salud a sus afiliados y pacientes?</t>
  </si>
  <si>
    <t>18. ¿Considera que la integración de la tecnología y los proveedores de servicios de salud móvil al sistema de salud colombiano, permitirá ofrecer mejores ofertas de los servicios de salud de manera más eficiente, así como el de optimizar los recursos que actualmente utilizan las EPS?</t>
  </si>
  <si>
    <t>Sandra Nayibe Agudelo Avila</t>
  </si>
  <si>
    <t>Johana Gantiva</t>
  </si>
  <si>
    <t>Ximena Pineda</t>
  </si>
  <si>
    <t>Área</t>
  </si>
  <si>
    <t>Servicio al Cliente</t>
  </si>
  <si>
    <t>Tecnologìa</t>
  </si>
  <si>
    <t>Tecnología</t>
  </si>
  <si>
    <t>Servicios de salud</t>
  </si>
  <si>
    <t>Orlando Fuentes</t>
  </si>
  <si>
    <t>osisa_28@hotmail.com</t>
  </si>
  <si>
    <t>nayibeagu@yahoo.es</t>
  </si>
  <si>
    <t>janna444@hormail.com</t>
  </si>
  <si>
    <t>ximenapineda01@gmail.com</t>
  </si>
  <si>
    <t>4. Si la respuesta a la anterior pregunta es afirmativa, indicar en que categoria(s) la EPS esta aplicando las TICs en salud:
Servicios de información o difusión sanitaria (1)							
Servicios de administración y organización (2)								
Servicios asistenciales y de salud (3)</t>
  </si>
  <si>
    <t>14. ¿La EPS cuenta con “apps” móviles para facilitar el acceso a los servicios de atención a sus afiliados y a los servicios de salud a sus pacientes?</t>
  </si>
  <si>
    <t>Ítem / Variables de Investigación</t>
  </si>
  <si>
    <t xml:space="preserve">Disponibilidad de Aplicaciones móviles </t>
  </si>
  <si>
    <t>Cobertura de servicios básicos de la salud</t>
  </si>
  <si>
    <t>Estrategias de salud</t>
  </si>
  <si>
    <t xml:space="preserve">Modelos de Sistemas de salud </t>
  </si>
  <si>
    <t>Integración de los servicios de salud</t>
  </si>
  <si>
    <t>Cadena de valor en el sector salud</t>
  </si>
  <si>
    <t>X</t>
  </si>
  <si>
    <t>Total</t>
  </si>
  <si>
    <t>Cvc=Mₓ/Vmax</t>
  </si>
  <si>
    <t>Pei=(1/J)ᴶ</t>
  </si>
  <si>
    <t>CVCic=CVCi-Pei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</si>
</sst>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scheme val="minor"/>
    </font>
    <font>
      <sz val="11"/>
      <color theme="1"/>
      <name val="Calibri"/>
      <family val="2"/>
      <scheme val="minor"/>
    </font>
    <font>
      <b/>
      <sz val="11"/>
      <color rgb="FF000000"/>
      <name val="Times New Roman"/>
      <family val="1"/>
    </font>
    <font>
      <sz val="11"/>
      <color rgb="FF000000"/>
      <name val="Times New Roman"/>
      <family val="1"/>
    </font>
    <font>
      <u/>
      <sz val="11"/>
      <color rgb="FF0563C1"/>
      <name val="Times New Roman"/>
      <family val="1"/>
    </font>
    <font>
      <sz val="11"/>
      <color rgb="FF0563C1"/>
      <name val="Times New Roman"/>
      <family val="1"/>
    </font>
    <font>
      <u/>
      <sz val="11"/>
      <color theme="10"/>
      <name val="Calibri"/>
      <family val="2"/>
      <scheme val="minor"/>
    </font>
    <font>
      <u/>
      <sz val="11"/>
      <color theme="10"/>
      <name val="Times New Roman"/>
      <family val="1"/>
    </font>
    <font>
      <b/>
      <sz val="11"/>
      <color theme="1"/>
      <name val="Times New Roman"/>
      <family val="1"/>
    </font>
    <font>
      <sz val="11"/>
      <color theme="1"/>
      <name val="Times New Roman"/>
      <family val="1"/>
    </font>
    <font>
      <b/>
      <sz val="16"/>
      <color theme="1"/>
      <name val="Times New Roman"/>
      <family val="1"/>
    </font>
  </fonts>
  <fills count="10">
    <fill>
      <patternFill patternType="none"/>
    </fill>
    <fill>
      <patternFill patternType="gray125"/>
    </fill>
    <fill>
      <patternFill patternType="solid">
        <fgColor theme="2" tint="-9.9978637043366805E-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rgb="FF00B050"/>
        <bgColor indexed="64"/>
      </patternFill>
    </fill>
    <fill>
      <patternFill patternType="solid">
        <fgColor rgb="FFFFFF00"/>
        <bgColor indexed="64"/>
      </patternFill>
    </fill>
    <fill>
      <patternFill patternType="solid">
        <fgColor rgb="FFBDD6EE"/>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medium">
        <color theme="1"/>
      </left>
      <right style="thin">
        <color indexed="64"/>
      </right>
      <top/>
      <bottom style="thin">
        <color indexed="64"/>
      </bottom>
      <diagonal/>
    </border>
    <border>
      <left style="thin">
        <color indexed="64"/>
      </left>
      <right style="medium">
        <color theme="1"/>
      </right>
      <top/>
      <bottom style="thin">
        <color indexed="64"/>
      </bottom>
      <diagonal/>
    </border>
    <border>
      <left style="medium">
        <color theme="1"/>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theme="1"/>
      </left>
      <right style="thin">
        <color theme="1"/>
      </right>
      <top/>
      <bottom style="thin">
        <color theme="1"/>
      </bottom>
      <diagonal/>
    </border>
    <border>
      <left/>
      <right style="thin">
        <color indexed="64"/>
      </right>
      <top/>
      <bottom style="thin">
        <color indexed="64"/>
      </bottom>
      <diagonal/>
    </border>
    <border>
      <left style="thin">
        <color theme="1"/>
      </left>
      <right style="thin">
        <color theme="1"/>
      </right>
      <top style="thin">
        <color theme="1"/>
      </top>
      <bottom/>
      <diagonal/>
    </border>
    <border>
      <left/>
      <right style="thin">
        <color indexed="64"/>
      </right>
      <top style="thin">
        <color indexed="64"/>
      </top>
      <bottom/>
      <diagonal/>
    </border>
    <border>
      <left style="thin">
        <color theme="4" tint="-0.249977111117893"/>
      </left>
      <right style="thin">
        <color theme="4" tint="-0.249977111117893"/>
      </right>
      <top/>
      <bottom style="thin">
        <color theme="4" tint="-0.249977111117893"/>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6" fillId="0" borderId="0" applyNumberFormat="0" applyFill="0" applyBorder="0" applyAlignment="0" applyProtection="0"/>
  </cellStyleXfs>
  <cellXfs count="116">
    <xf numFmtId="0" fontId="0" fillId="0" borderId="0" xfId="0"/>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5" fillId="0" borderId="0" xfId="0" applyFont="1" applyBorder="1" applyAlignment="1">
      <alignment horizontal="left" vertical="center" wrapText="1"/>
    </xf>
    <xf numFmtId="0" fontId="2" fillId="0" borderId="0"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xf numFmtId="0" fontId="8" fillId="2" borderId="30" xfId="0" applyFont="1" applyFill="1" applyBorder="1" applyAlignment="1">
      <alignment horizontal="left" vertical="center" wrapText="1"/>
    </xf>
    <xf numFmtId="0" fontId="9" fillId="0" borderId="0" xfId="0" applyFont="1" applyAlignment="1">
      <alignment vertical="center"/>
    </xf>
    <xf numFmtId="0" fontId="9" fillId="3" borderId="1" xfId="0" applyFont="1" applyFill="1" applyBorder="1" applyAlignment="1">
      <alignment horizontal="center"/>
    </xf>
    <xf numFmtId="0" fontId="8" fillId="4" borderId="1" xfId="0" applyFont="1" applyFill="1" applyBorder="1"/>
    <xf numFmtId="14" fontId="9" fillId="3" borderId="31" xfId="0" applyNumberFormat="1" applyFont="1" applyFill="1" applyBorder="1" applyAlignment="1">
      <alignment horizontal="center"/>
    </xf>
    <xf numFmtId="0" fontId="8" fillId="2" borderId="24" xfId="0" applyFont="1" applyFill="1" applyBorder="1" applyAlignment="1">
      <alignment horizontal="left" vertical="center" wrapText="1"/>
    </xf>
    <xf numFmtId="0" fontId="8" fillId="4" borderId="35" xfId="0" applyFont="1" applyFill="1" applyBorder="1" applyAlignment="1">
      <alignment horizontal="left" vertical="center" wrapText="1"/>
    </xf>
    <xf numFmtId="0" fontId="8" fillId="4" borderId="36"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1" xfId="0" applyFont="1" applyFill="1" applyBorder="1" applyAlignment="1">
      <alignment horizontal="center" vertical="center"/>
    </xf>
    <xf numFmtId="0" fontId="9" fillId="0" borderId="1" xfId="0" applyFont="1" applyBorder="1" applyAlignment="1">
      <alignment horizontal="center" vertical="center"/>
    </xf>
    <xf numFmtId="164" fontId="9"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0" fontId="9" fillId="0" borderId="2" xfId="1" applyNumberFormat="1" applyFont="1" applyBorder="1" applyAlignment="1">
      <alignment horizontal="center" vertical="center"/>
    </xf>
    <xf numFmtId="2" fontId="9" fillId="0" borderId="0" xfId="0" applyNumberFormat="1" applyFont="1"/>
    <xf numFmtId="164" fontId="9" fillId="0" borderId="0" xfId="0" applyNumberFormat="1" applyFont="1"/>
    <xf numFmtId="0" fontId="8" fillId="0" borderId="0" xfId="0" applyFont="1" applyAlignment="1">
      <alignment vertical="center" wrapText="1"/>
    </xf>
    <xf numFmtId="0" fontId="8" fillId="0" borderId="0" xfId="0" applyFont="1" applyAlignment="1">
      <alignment vertical="center"/>
    </xf>
    <xf numFmtId="0" fontId="8" fillId="3" borderId="37" xfId="0" applyFont="1" applyFill="1" applyBorder="1" applyAlignment="1">
      <alignment horizontal="center" vertical="center" wrapText="1"/>
    </xf>
    <xf numFmtId="0" fontId="8" fillId="0" borderId="2" xfId="0" applyFont="1" applyBorder="1" applyAlignment="1">
      <alignment horizontal="center" vertical="center" wrapText="1"/>
    </xf>
    <xf numFmtId="164" fontId="8" fillId="0" borderId="1" xfId="0" applyNumberFormat="1" applyFont="1" applyFill="1" applyBorder="1" applyAlignment="1">
      <alignment horizontal="center" vertical="center"/>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8" fillId="4" borderId="4" xfId="0" applyFont="1" applyFill="1" applyBorder="1" applyAlignment="1">
      <alignment horizontal="left" vertical="center" wrapText="1"/>
    </xf>
    <xf numFmtId="0" fontId="8" fillId="4" borderId="2" xfId="0" applyFont="1" applyFill="1" applyBorder="1" applyAlignment="1">
      <alignment horizontal="center" vertical="center"/>
    </xf>
    <xf numFmtId="0" fontId="9" fillId="0" borderId="2" xfId="0" applyFont="1" applyBorder="1" applyAlignment="1">
      <alignment horizontal="center" vertical="center"/>
    </xf>
    <xf numFmtId="0" fontId="9" fillId="0" borderId="1" xfId="1" applyNumberFormat="1" applyFont="1" applyBorder="1" applyAlignment="1">
      <alignment horizontal="center" vertical="center"/>
    </xf>
    <xf numFmtId="0" fontId="9" fillId="0" borderId="36" xfId="0" applyFont="1" applyBorder="1" applyAlignment="1">
      <alignment horizontal="center" vertical="center"/>
    </xf>
    <xf numFmtId="0" fontId="9" fillId="0" borderId="3" xfId="0" applyFont="1" applyBorder="1" applyAlignment="1">
      <alignment horizontal="center" vertical="center"/>
    </xf>
    <xf numFmtId="164" fontId="9" fillId="0" borderId="3" xfId="0" applyNumberFormat="1" applyFont="1" applyBorder="1" applyAlignment="1">
      <alignment horizontal="center" vertical="center"/>
    </xf>
    <xf numFmtId="2" fontId="9" fillId="0" borderId="3" xfId="0" applyNumberFormat="1" applyFont="1" applyBorder="1" applyAlignment="1">
      <alignment horizontal="center" vertical="center"/>
    </xf>
    <xf numFmtId="0" fontId="9" fillId="0" borderId="3" xfId="1" applyNumberFormat="1" applyFont="1" applyBorder="1" applyAlignment="1">
      <alignment horizontal="center" vertical="center"/>
    </xf>
    <xf numFmtId="0" fontId="8" fillId="7" borderId="37" xfId="0" applyFont="1" applyFill="1" applyBorder="1" applyAlignment="1">
      <alignment horizontal="center" vertical="center" wrapText="1"/>
    </xf>
    <xf numFmtId="0" fontId="8" fillId="0" borderId="34" xfId="0" applyFont="1" applyBorder="1" applyAlignment="1">
      <alignment horizontal="center" vertical="center" wrapText="1"/>
    </xf>
    <xf numFmtId="164" fontId="8" fillId="0" borderId="38" xfId="0" applyNumberFormat="1" applyFont="1" applyFill="1" applyBorder="1" applyAlignment="1">
      <alignment horizontal="center" vertical="center"/>
    </xf>
    <xf numFmtId="0" fontId="9" fillId="0" borderId="3" xfId="0" applyFont="1" applyBorder="1" applyAlignment="1">
      <alignment horizontal="left" vertical="center" wrapText="1"/>
    </xf>
    <xf numFmtId="0" fontId="8" fillId="4" borderId="1" xfId="0" applyFont="1" applyFill="1" applyBorder="1" applyAlignment="1">
      <alignment horizontal="left" vertical="center" wrapText="1"/>
    </xf>
    <xf numFmtId="0" fontId="8" fillId="8" borderId="33" xfId="0" applyFont="1" applyFill="1" applyBorder="1" applyAlignment="1">
      <alignment horizontal="center" vertical="center" wrapText="1"/>
    </xf>
    <xf numFmtId="0" fontId="8" fillId="0" borderId="33" xfId="0" applyFont="1" applyBorder="1" applyAlignment="1">
      <alignment horizontal="center" vertical="center" wrapText="1"/>
    </xf>
    <xf numFmtId="164" fontId="8" fillId="0" borderId="34" xfId="0" applyNumberFormat="1" applyFont="1" applyFill="1" applyBorder="1" applyAlignment="1">
      <alignment horizontal="center" vertical="center"/>
    </xf>
    <xf numFmtId="0" fontId="8" fillId="5" borderId="33" xfId="0" applyFont="1" applyFill="1" applyBorder="1" applyAlignment="1">
      <alignment horizontal="center" vertical="center" wrapText="1"/>
    </xf>
    <xf numFmtId="0" fontId="9" fillId="0" borderId="0" xfId="0" applyFont="1" applyAlignment="1">
      <alignment wrapText="1"/>
    </xf>
    <xf numFmtId="0" fontId="9" fillId="0" borderId="5" xfId="0" applyFont="1" applyBorder="1"/>
    <xf numFmtId="0" fontId="9" fillId="0" borderId="6" xfId="0" applyFont="1" applyBorder="1" applyAlignment="1">
      <alignment wrapText="1"/>
    </xf>
    <xf numFmtId="0" fontId="9" fillId="0" borderId="6" xfId="0" applyFont="1" applyBorder="1"/>
    <xf numFmtId="0" fontId="9" fillId="0" borderId="7" xfId="0" applyFont="1" applyBorder="1"/>
    <xf numFmtId="0" fontId="9" fillId="0" borderId="8" xfId="0" applyFont="1" applyBorder="1"/>
    <xf numFmtId="0" fontId="9" fillId="0" borderId="0" xfId="0" applyFont="1" applyBorder="1" applyAlignment="1">
      <alignment wrapText="1"/>
    </xf>
    <xf numFmtId="0" fontId="9" fillId="0" borderId="0" xfId="0" applyFont="1" applyBorder="1"/>
    <xf numFmtId="0" fontId="9" fillId="0" borderId="9" xfId="0" applyFont="1" applyBorder="1"/>
    <xf numFmtId="0" fontId="8" fillId="0" borderId="19" xfId="0" applyFont="1" applyBorder="1" applyAlignment="1">
      <alignment horizontal="center" wrapText="1"/>
    </xf>
    <xf numFmtId="0" fontId="8" fillId="0" borderId="20" xfId="0" applyFont="1" applyBorder="1" applyAlignment="1">
      <alignment horizontal="center"/>
    </xf>
    <xf numFmtId="0" fontId="9" fillId="0" borderId="0" xfId="0" applyFont="1" applyFill="1"/>
    <xf numFmtId="0" fontId="9" fillId="0" borderId="17" xfId="0" applyFont="1" applyBorder="1" applyAlignment="1">
      <alignment wrapText="1"/>
    </xf>
    <xf numFmtId="10" fontId="9" fillId="0" borderId="18" xfId="1" applyNumberFormat="1" applyFont="1" applyBorder="1" applyAlignment="1">
      <alignment horizontal="center"/>
    </xf>
    <xf numFmtId="0" fontId="9" fillId="0" borderId="13" xfId="0" applyFont="1" applyBorder="1" applyAlignment="1">
      <alignment wrapText="1"/>
    </xf>
    <xf numFmtId="10" fontId="9" fillId="0" borderId="14" xfId="1" applyNumberFormat="1" applyFont="1" applyBorder="1" applyAlignment="1">
      <alignment horizontal="center"/>
    </xf>
    <xf numFmtId="0" fontId="9" fillId="0" borderId="15" xfId="0" applyFont="1" applyBorder="1" applyAlignment="1">
      <alignment wrapText="1"/>
    </xf>
    <xf numFmtId="10" fontId="9" fillId="0" borderId="16" xfId="1" applyNumberFormat="1" applyFont="1" applyBorder="1" applyAlignment="1">
      <alignment horizontal="center"/>
    </xf>
    <xf numFmtId="0" fontId="9" fillId="0" borderId="10" xfId="0" applyFont="1" applyBorder="1"/>
    <xf numFmtId="0" fontId="9" fillId="0" borderId="11" xfId="0" applyFont="1" applyBorder="1" applyAlignment="1">
      <alignment wrapText="1"/>
    </xf>
    <xf numFmtId="0" fontId="9" fillId="0" borderId="11" xfId="0" applyFont="1" applyBorder="1"/>
    <xf numFmtId="0" fontId="9" fillId="0" borderId="12" xfId="0" applyFont="1" applyBorder="1"/>
    <xf numFmtId="0" fontId="8" fillId="0" borderId="1" xfId="0" applyFont="1" applyBorder="1"/>
    <xf numFmtId="0" fontId="8" fillId="4" borderId="25" xfId="0" applyFont="1" applyFill="1" applyBorder="1" applyAlignment="1">
      <alignment horizontal="left"/>
    </xf>
    <xf numFmtId="0" fontId="9" fillId="3" borderId="25" xfId="0" applyFont="1" applyFill="1" applyBorder="1" applyAlignment="1">
      <alignment horizontal="center"/>
    </xf>
    <xf numFmtId="0" fontId="9" fillId="3" borderId="32" xfId="0" applyFont="1" applyFill="1" applyBorder="1" applyAlignment="1">
      <alignment horizontal="center"/>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xf>
    <xf numFmtId="0" fontId="10" fillId="6" borderId="23" xfId="0" applyFont="1" applyFill="1" applyBorder="1" applyAlignment="1">
      <alignment horizontal="center" vertical="center"/>
    </xf>
    <xf numFmtId="0" fontId="9" fillId="3" borderId="1" xfId="0" applyFont="1" applyFill="1" applyBorder="1" applyAlignment="1">
      <alignment horizontal="center" vertical="center" wrapText="1"/>
    </xf>
    <xf numFmtId="0" fontId="8" fillId="4" borderId="1" xfId="0" applyFont="1" applyFill="1" applyBorder="1" applyAlignment="1">
      <alignment horizontal="left" vertical="center"/>
    </xf>
    <xf numFmtId="0" fontId="9" fillId="3" borderId="1"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1" xfId="0" applyFont="1" applyFill="1" applyBorder="1" applyAlignment="1">
      <alignment horizontal="center"/>
    </xf>
    <xf numFmtId="0" fontId="8" fillId="4" borderId="1" xfId="0" applyFont="1" applyFill="1" applyBorder="1" applyAlignment="1">
      <alignment horizontal="left"/>
    </xf>
    <xf numFmtId="0" fontId="9" fillId="3" borderId="25" xfId="0" applyFont="1" applyFill="1" applyBorder="1" applyAlignment="1">
      <alignment horizontal="center" vertical="center" wrapText="1"/>
    </xf>
    <xf numFmtId="0" fontId="8" fillId="4" borderId="25" xfId="0" applyFont="1" applyFill="1" applyBorder="1" applyAlignment="1">
      <alignment horizontal="center" vertical="center"/>
    </xf>
    <xf numFmtId="0" fontId="10" fillId="6" borderId="22"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9" fillId="3" borderId="25" xfId="0" applyFont="1" applyFill="1" applyBorder="1" applyAlignment="1">
      <alignment horizontal="center" vertical="center"/>
    </xf>
    <xf numFmtId="0" fontId="9" fillId="3" borderId="32" xfId="0" applyFont="1" applyFill="1" applyBorder="1" applyAlignment="1">
      <alignment horizontal="center" vertical="center"/>
    </xf>
    <xf numFmtId="0" fontId="7" fillId="0" borderId="1" xfId="2" applyFont="1" applyBorder="1" applyAlignment="1">
      <alignment horizontal="center" vertical="center" wrapText="1"/>
    </xf>
    <xf numFmtId="0" fontId="4" fillId="0" borderId="1" xfId="0" applyFont="1" applyBorder="1" applyAlignment="1">
      <alignment horizontal="center" vertical="center" wrapText="1"/>
    </xf>
    <xf numFmtId="0" fontId="4" fillId="0" borderId="3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wrapText="1"/>
    </xf>
    <xf numFmtId="0" fontId="7" fillId="0" borderId="25" xfId="2" applyFont="1" applyBorder="1" applyAlignment="1">
      <alignment horizontal="center" vertical="center" wrapText="1"/>
    </xf>
    <xf numFmtId="0" fontId="4" fillId="0" borderId="25" xfId="0" applyFont="1" applyBorder="1" applyAlignment="1">
      <alignment horizontal="center" vertical="center" wrapText="1"/>
    </xf>
    <xf numFmtId="0" fontId="4" fillId="0" borderId="32" xfId="0" applyFont="1" applyBorder="1" applyAlignment="1">
      <alignment horizontal="center" vertical="center" wrapText="1"/>
    </xf>
    <xf numFmtId="0" fontId="3" fillId="0" borderId="30" xfId="0" applyFont="1" applyBorder="1" applyAlignment="1">
      <alignment horizontal="left" vertical="center" wrapText="1"/>
    </xf>
    <xf numFmtId="0" fontId="3" fillId="0" borderId="1"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2" fillId="9" borderId="22"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23" xfId="0" applyFont="1" applyFill="1" applyBorder="1" applyAlignment="1">
      <alignment horizontal="center" vertical="center" wrapText="1"/>
    </xf>
    <xf numFmtId="0" fontId="8" fillId="4" borderId="26" xfId="0" applyFont="1" applyFill="1" applyBorder="1" applyAlignment="1">
      <alignment horizontal="center" vertical="center"/>
    </xf>
    <xf numFmtId="0" fontId="8" fillId="4" borderId="27" xfId="0" applyFont="1" applyFill="1" applyBorder="1" applyAlignment="1">
      <alignment horizontal="center" vertical="center"/>
    </xf>
    <xf numFmtId="0" fontId="9" fillId="3" borderId="26" xfId="0" applyFont="1" applyFill="1" applyBorder="1" applyAlignment="1">
      <alignment horizontal="center" vertical="center"/>
    </xf>
    <xf numFmtId="0" fontId="9" fillId="3" borderId="28" xfId="0" applyFont="1" applyFill="1" applyBorder="1" applyAlignment="1">
      <alignment horizontal="center" vertical="center"/>
    </xf>
    <xf numFmtId="0" fontId="9" fillId="3" borderId="29" xfId="0" applyFont="1" applyFill="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4" borderId="25" xfId="0" applyFont="1" applyFill="1" applyBorder="1" applyAlignment="1">
      <alignment horizontal="left"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CVC</a:t>
            </a:r>
          </a:p>
          <a:p>
            <a:pPr>
              <a:defRPr/>
            </a:pPr>
            <a:r>
              <a:rPr lang="en-US"/>
              <a:t>Coeficiente de Validación de Contenido</a:t>
            </a:r>
          </a:p>
        </c:rich>
      </c:tx>
      <c:layout>
        <c:manualLayout>
          <c:xMode val="edge"/>
          <c:yMode val="edge"/>
          <c:x val="0.15468006164930712"/>
          <c:y val="2.8580084896795307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299711596193617"/>
          <c:y val="0.21823596124558503"/>
          <c:w val="0.80579292230374078"/>
          <c:h val="0.55884903275979392"/>
        </c:manualLayout>
      </c:layout>
      <c:bar3DChart>
        <c:barDir val="col"/>
        <c:grouping val="clustered"/>
        <c:varyColors val="0"/>
        <c:ser>
          <c:idx val="0"/>
          <c:order val="0"/>
          <c:tx>
            <c:strRef>
              <c:f>Resultados!$D$8</c:f>
              <c:strCache>
                <c:ptCount val="1"/>
                <c:pt idx="0">
                  <c:v>Resultado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sp3d/>
          </c:spPr>
          <c:invertIfNegative val="0"/>
          <c:dPt>
            <c:idx val="0"/>
            <c:invertIfNegative val="0"/>
            <c:bubble3D val="0"/>
            <c:spPr>
              <a:solidFill>
                <a:schemeClr val="accent4"/>
              </a:solidFill>
              <a:ln>
                <a:noFill/>
              </a:ln>
              <a:effectLst/>
              <a:sp3d/>
            </c:spPr>
            <c:extLst>
              <c:ext xmlns:c16="http://schemas.microsoft.com/office/drawing/2014/chart" uri="{C3380CC4-5D6E-409C-BE32-E72D297353CC}">
                <c16:uniqueId val="{00000000-B512-4BED-A312-181A1B967EEF}"/>
              </c:ext>
            </c:extLst>
          </c:dPt>
          <c:dPt>
            <c:idx val="1"/>
            <c:invertIfNegative val="0"/>
            <c:bubble3D val="0"/>
            <c:spPr>
              <a:solidFill>
                <a:schemeClr val="accent2"/>
              </a:solidFill>
              <a:ln>
                <a:noFill/>
              </a:ln>
              <a:effectLst/>
              <a:sp3d/>
            </c:spPr>
            <c:extLst>
              <c:ext xmlns:c16="http://schemas.microsoft.com/office/drawing/2014/chart" uri="{C3380CC4-5D6E-409C-BE32-E72D297353CC}">
                <c16:uniqueId val="{00000002-B512-4BED-A312-181A1B967EEF}"/>
              </c:ext>
            </c:extLst>
          </c:dPt>
          <c:dPt>
            <c:idx val="2"/>
            <c:invertIfNegative val="0"/>
            <c:bubble3D val="0"/>
            <c:spPr>
              <a:solidFill>
                <a:schemeClr val="accent1">
                  <a:lumMod val="75000"/>
                </a:schemeClr>
              </a:solidFill>
              <a:ln>
                <a:noFill/>
              </a:ln>
              <a:effectLst/>
              <a:sp3d/>
            </c:spPr>
            <c:extLst>
              <c:ext xmlns:c16="http://schemas.microsoft.com/office/drawing/2014/chart" uri="{C3380CC4-5D6E-409C-BE32-E72D297353CC}">
                <c16:uniqueId val="{00000003-B512-4BED-A312-181A1B967EEF}"/>
              </c:ext>
            </c:extLst>
          </c:dPt>
          <c:cat>
            <c:strRef>
              <c:f>Resultados!$C$9:$C$12</c:f>
              <c:strCache>
                <c:ptCount val="4"/>
                <c:pt idx="0">
                  <c:v>Coeficiente de Pertinencia</c:v>
                </c:pt>
                <c:pt idx="1">
                  <c:v>Coeficiente de Redacción</c:v>
                </c:pt>
                <c:pt idx="2">
                  <c:v>Coeficiente de Claridad Conceptual</c:v>
                </c:pt>
                <c:pt idx="3">
                  <c:v>Coeficiente escala de valoración</c:v>
                </c:pt>
              </c:strCache>
            </c:strRef>
          </c:cat>
          <c:val>
            <c:numRef>
              <c:f>Resultados!$D$9:$D$12</c:f>
              <c:numCache>
                <c:formatCode>0.00%</c:formatCode>
                <c:ptCount val="4"/>
                <c:pt idx="0">
                  <c:v>0.89968000000000026</c:v>
                </c:pt>
                <c:pt idx="1">
                  <c:v>0.89168000000000003</c:v>
                </c:pt>
                <c:pt idx="2">
                  <c:v>0.8316800000000002</c:v>
                </c:pt>
                <c:pt idx="3">
                  <c:v>0.87568000000000024</c:v>
                </c:pt>
              </c:numCache>
            </c:numRef>
          </c:val>
          <c:extLst>
            <c:ext xmlns:c16="http://schemas.microsoft.com/office/drawing/2014/chart" uri="{C3380CC4-5D6E-409C-BE32-E72D297353CC}">
              <c16:uniqueId val="{00000000-39C5-4F59-BDBE-70D2B56BF9A0}"/>
            </c:ext>
          </c:extLst>
        </c:ser>
        <c:dLbls>
          <c:showLegendKey val="0"/>
          <c:showVal val="0"/>
          <c:showCatName val="0"/>
          <c:showSerName val="0"/>
          <c:showPercent val="0"/>
          <c:showBubbleSize val="0"/>
        </c:dLbls>
        <c:gapWidth val="100"/>
        <c:shape val="box"/>
        <c:axId val="567960384"/>
        <c:axId val="567962880"/>
        <c:axId val="0"/>
      </c:bar3DChart>
      <c:valAx>
        <c:axId val="567962880"/>
        <c:scaling>
          <c:orientation val="minMax"/>
          <c:min val="0.2"/>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low"/>
        <c:spPr>
          <a:noFill/>
          <a:ln>
            <a:noFill/>
          </a:ln>
          <a:effectLst/>
        </c:spPr>
        <c:txPr>
          <a:bodyPr rot="0" spcFirstLastPara="1" vertOverflow="ellipsis" wrap="square" anchor="ctr" anchorCtr="1"/>
          <a:lstStyle/>
          <a:p>
            <a:pPr>
              <a:defRPr sz="900" b="0" i="0" u="none" strike="noStrike" kern="1200" baseline="0">
                <a:solidFill>
                  <a:schemeClr val="tx2"/>
                </a:solidFill>
                <a:latin typeface="+mn-lt"/>
                <a:ea typeface="+mn-ea"/>
                <a:cs typeface="+mn-cs"/>
              </a:defRPr>
            </a:pPr>
            <a:endParaRPr lang="es-CO"/>
          </a:p>
        </c:txPr>
        <c:crossAx val="567960384"/>
        <c:crosses val="autoZero"/>
        <c:crossBetween val="between"/>
        <c:majorUnit val="0.2"/>
      </c:valAx>
      <c:catAx>
        <c:axId val="56796038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67962880"/>
        <c:crosses val="autoZero"/>
        <c:auto val="1"/>
        <c:lblAlgn val="ctr"/>
        <c:lblOffset val="100"/>
        <c:noMultiLvlLbl val="0"/>
      </c:catAx>
      <c:spPr>
        <a:noFill/>
        <a:ln>
          <a:solidFill>
            <a:srgbClr val="0070C0"/>
          </a:solid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161925</xdr:colOff>
      <xdr:row>3</xdr:row>
      <xdr:rowOff>104776</xdr:rowOff>
    </xdr:from>
    <xdr:to>
      <xdr:col>10</xdr:col>
      <xdr:colOff>266701</xdr:colOff>
      <xdr:row>17</xdr:row>
      <xdr:rowOff>47626</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janna444@hormail.com" TargetMode="External"/><Relationship Id="rId2" Type="http://schemas.openxmlformats.org/officeDocument/2006/relationships/hyperlink" Target="mailto:nayibeagu@yahoo.es" TargetMode="External"/><Relationship Id="rId1" Type="http://schemas.openxmlformats.org/officeDocument/2006/relationships/hyperlink" Target="mailto:osisa_28@hotmail.com" TargetMode="External"/><Relationship Id="rId5" Type="http://schemas.openxmlformats.org/officeDocument/2006/relationships/printerSettings" Target="../printerSettings/printerSettings6.bin"/><Relationship Id="rId4" Type="http://schemas.openxmlformats.org/officeDocument/2006/relationships/hyperlink" Target="mailto:ximenapineda0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
  <sheetViews>
    <sheetView tabSelected="1" zoomScale="80" zoomScaleNormal="80" workbookViewId="0">
      <selection sqref="A1:K1"/>
    </sheetView>
  </sheetViews>
  <sheetFormatPr baseColWidth="10" defaultRowHeight="15" x14ac:dyDescent="0.25"/>
  <cols>
    <col min="1" max="1" width="39.42578125" style="29" bestFit="1" customWidth="1"/>
    <col min="2" max="2" width="13" style="7" bestFit="1" customWidth="1"/>
    <col min="3" max="6" width="13.42578125" style="7" bestFit="1" customWidth="1"/>
    <col min="7" max="7" width="6.28515625" style="7" customWidth="1"/>
    <col min="8" max="8" width="14" style="7" bestFit="1" customWidth="1"/>
    <col min="9" max="9" width="26.28515625" style="7" bestFit="1" customWidth="1"/>
    <col min="10" max="10" width="14.7109375" style="7" bestFit="1" customWidth="1"/>
    <col min="11" max="11" width="24.7109375" style="7" bestFit="1" customWidth="1"/>
    <col min="12" max="12" width="11.42578125" style="7"/>
    <col min="13" max="13" width="19.140625" style="7" customWidth="1"/>
    <col min="14" max="14" width="13.5703125" style="7" customWidth="1"/>
    <col min="15" max="15" width="14.85546875" style="7" customWidth="1"/>
    <col min="16" max="16384" width="11.42578125" style="7"/>
  </cols>
  <sheetData>
    <row r="1" spans="1:17" ht="51.75" customHeight="1" x14ac:dyDescent="0.25">
      <c r="A1" s="75" t="s">
        <v>21</v>
      </c>
      <c r="B1" s="76"/>
      <c r="C1" s="76"/>
      <c r="D1" s="76"/>
      <c r="E1" s="76"/>
      <c r="F1" s="76"/>
      <c r="G1" s="76"/>
      <c r="H1" s="76"/>
      <c r="I1" s="76"/>
      <c r="J1" s="76"/>
      <c r="K1" s="77"/>
    </row>
    <row r="2" spans="1:17" s="9" customFormat="1" ht="46.5" customHeight="1" x14ac:dyDescent="0.25">
      <c r="A2" s="8" t="s">
        <v>1</v>
      </c>
      <c r="B2" s="78" t="s">
        <v>32</v>
      </c>
      <c r="C2" s="78"/>
      <c r="D2" s="78"/>
      <c r="E2" s="78"/>
      <c r="F2" s="78"/>
      <c r="G2" s="79" t="s">
        <v>3</v>
      </c>
      <c r="H2" s="79"/>
      <c r="I2" s="79"/>
      <c r="J2" s="80" t="s">
        <v>29</v>
      </c>
      <c r="K2" s="81"/>
    </row>
    <row r="3" spans="1:17" x14ac:dyDescent="0.25">
      <c r="A3" s="8" t="s">
        <v>0</v>
      </c>
      <c r="B3" s="82" t="s">
        <v>14</v>
      </c>
      <c r="C3" s="82"/>
      <c r="D3" s="82"/>
      <c r="E3" s="82"/>
      <c r="F3" s="82"/>
      <c r="G3" s="83" t="s">
        <v>33</v>
      </c>
      <c r="H3" s="83"/>
      <c r="I3" s="10">
        <v>5</v>
      </c>
      <c r="J3" s="11" t="s">
        <v>4</v>
      </c>
      <c r="K3" s="12">
        <v>43985</v>
      </c>
    </row>
    <row r="4" spans="1:17" ht="15.75" thickBot="1" x14ac:dyDescent="0.3">
      <c r="A4" s="13" t="s">
        <v>2</v>
      </c>
      <c r="B4" s="73" t="s">
        <v>13</v>
      </c>
      <c r="C4" s="73"/>
      <c r="D4" s="73"/>
      <c r="E4" s="73"/>
      <c r="F4" s="73"/>
      <c r="G4" s="72" t="s">
        <v>10</v>
      </c>
      <c r="H4" s="72"/>
      <c r="I4" s="72"/>
      <c r="J4" s="73">
        <v>5</v>
      </c>
      <c r="K4" s="74"/>
    </row>
    <row r="7" spans="1:17" s="9" customFormat="1" x14ac:dyDescent="0.25">
      <c r="A7" s="14" t="s">
        <v>22</v>
      </c>
      <c r="B7" s="15" t="s">
        <v>5</v>
      </c>
      <c r="C7" s="16" t="s">
        <v>6</v>
      </c>
      <c r="D7" s="16" t="s">
        <v>7</v>
      </c>
      <c r="E7" s="16" t="s">
        <v>8</v>
      </c>
      <c r="F7" s="16" t="s">
        <v>9</v>
      </c>
      <c r="G7" s="16" t="s">
        <v>11</v>
      </c>
      <c r="H7" s="16" t="s">
        <v>12</v>
      </c>
      <c r="I7" s="16" t="s">
        <v>78</v>
      </c>
      <c r="J7" s="17" t="s">
        <v>79</v>
      </c>
      <c r="K7" s="17" t="s">
        <v>80</v>
      </c>
    </row>
    <row r="8" spans="1:17" ht="41.25" customHeight="1" x14ac:dyDescent="0.25">
      <c r="A8" s="30" t="s">
        <v>38</v>
      </c>
      <c r="B8" s="18">
        <v>5</v>
      </c>
      <c r="C8" s="18">
        <v>5</v>
      </c>
      <c r="D8" s="18">
        <v>5</v>
      </c>
      <c r="E8" s="18">
        <v>5</v>
      </c>
      <c r="F8" s="18">
        <v>5</v>
      </c>
      <c r="G8" s="18">
        <f>SUM(B8:F8)</f>
        <v>25</v>
      </c>
      <c r="H8" s="19">
        <f>G8/$I$3</f>
        <v>5</v>
      </c>
      <c r="I8" s="20">
        <f>H8/$J$4</f>
        <v>1</v>
      </c>
      <c r="J8" s="21">
        <f>(1/$I$3)^$I$3</f>
        <v>3.2000000000000019E-4</v>
      </c>
      <c r="K8" s="20">
        <f>I8-J8</f>
        <v>0.99968000000000001</v>
      </c>
    </row>
    <row r="9" spans="1:17" ht="28.5" customHeight="1" x14ac:dyDescent="0.25">
      <c r="A9" s="30" t="s">
        <v>39</v>
      </c>
      <c r="B9" s="18">
        <v>5</v>
      </c>
      <c r="C9" s="18">
        <v>4</v>
      </c>
      <c r="D9" s="18">
        <v>5</v>
      </c>
      <c r="E9" s="18">
        <v>5</v>
      </c>
      <c r="F9" s="18">
        <v>5</v>
      </c>
      <c r="G9" s="18">
        <f t="shared" ref="G9:G13" si="0">SUM(B9:F9)</f>
        <v>24</v>
      </c>
      <c r="H9" s="19">
        <f t="shared" ref="H9:H25" si="1">G9/$I$3</f>
        <v>4.8</v>
      </c>
      <c r="I9" s="20">
        <f t="shared" ref="I9:I25" si="2">H9/$J$4</f>
        <v>0.96</v>
      </c>
      <c r="J9" s="21">
        <f t="shared" ref="J9:J25" si="3">(1/$I$3)^$I$3</f>
        <v>3.2000000000000019E-4</v>
      </c>
      <c r="K9" s="20">
        <f t="shared" ref="K9:K13" si="4">I9-J9</f>
        <v>0.95967999999999998</v>
      </c>
      <c r="Q9" s="22"/>
    </row>
    <row r="10" spans="1:17" ht="53.25" customHeight="1" x14ac:dyDescent="0.25">
      <c r="A10" s="30" t="s">
        <v>40</v>
      </c>
      <c r="B10" s="18">
        <v>3</v>
      </c>
      <c r="C10" s="18">
        <v>4</v>
      </c>
      <c r="D10" s="18">
        <v>4</v>
      </c>
      <c r="E10" s="18">
        <v>5</v>
      </c>
      <c r="F10" s="18">
        <v>5</v>
      </c>
      <c r="G10" s="18">
        <f t="shared" si="0"/>
        <v>21</v>
      </c>
      <c r="H10" s="19">
        <f t="shared" si="1"/>
        <v>4.2</v>
      </c>
      <c r="I10" s="20">
        <f t="shared" si="2"/>
        <v>0.84000000000000008</v>
      </c>
      <c r="J10" s="21">
        <f t="shared" si="3"/>
        <v>3.2000000000000019E-4</v>
      </c>
      <c r="K10" s="20">
        <f t="shared" si="4"/>
        <v>0.83968000000000009</v>
      </c>
      <c r="Q10" s="23"/>
    </row>
    <row r="11" spans="1:17" ht="129.75" customHeight="1" x14ac:dyDescent="0.25">
      <c r="A11" s="30" t="s">
        <v>67</v>
      </c>
      <c r="B11" s="18">
        <v>4</v>
      </c>
      <c r="C11" s="18">
        <v>4</v>
      </c>
      <c r="D11" s="18">
        <v>4</v>
      </c>
      <c r="E11" s="18">
        <v>5</v>
      </c>
      <c r="F11" s="18">
        <v>5</v>
      </c>
      <c r="G11" s="18">
        <f t="shared" si="0"/>
        <v>22</v>
      </c>
      <c r="H11" s="19">
        <f t="shared" si="1"/>
        <v>4.4000000000000004</v>
      </c>
      <c r="I11" s="20">
        <f t="shared" si="2"/>
        <v>0.88000000000000012</v>
      </c>
      <c r="J11" s="21">
        <f t="shared" si="3"/>
        <v>3.2000000000000019E-4</v>
      </c>
      <c r="K11" s="20">
        <f t="shared" si="4"/>
        <v>0.87968000000000013</v>
      </c>
    </row>
    <row r="12" spans="1:17" ht="67.5" customHeight="1" x14ac:dyDescent="0.25">
      <c r="A12" s="30" t="s">
        <v>41</v>
      </c>
      <c r="B12" s="18">
        <v>4</v>
      </c>
      <c r="C12" s="18">
        <v>4</v>
      </c>
      <c r="D12" s="18">
        <v>4</v>
      </c>
      <c r="E12" s="18">
        <v>5</v>
      </c>
      <c r="F12" s="18">
        <v>5</v>
      </c>
      <c r="G12" s="18">
        <f t="shared" si="0"/>
        <v>22</v>
      </c>
      <c r="H12" s="19">
        <f t="shared" si="1"/>
        <v>4.4000000000000004</v>
      </c>
      <c r="I12" s="20">
        <f t="shared" si="2"/>
        <v>0.88000000000000012</v>
      </c>
      <c r="J12" s="21">
        <f t="shared" si="3"/>
        <v>3.2000000000000019E-4</v>
      </c>
      <c r="K12" s="20">
        <f t="shared" si="4"/>
        <v>0.87968000000000013</v>
      </c>
    </row>
    <row r="13" spans="1:17" ht="60.75" customHeight="1" x14ac:dyDescent="0.25">
      <c r="A13" s="30" t="s">
        <v>42</v>
      </c>
      <c r="B13" s="18">
        <v>3</v>
      </c>
      <c r="C13" s="18">
        <v>4</v>
      </c>
      <c r="D13" s="18">
        <v>4</v>
      </c>
      <c r="E13" s="18">
        <v>5</v>
      </c>
      <c r="F13" s="18">
        <v>5</v>
      </c>
      <c r="G13" s="18">
        <f t="shared" si="0"/>
        <v>21</v>
      </c>
      <c r="H13" s="19">
        <f t="shared" si="1"/>
        <v>4.2</v>
      </c>
      <c r="I13" s="20">
        <f t="shared" si="2"/>
        <v>0.84000000000000008</v>
      </c>
      <c r="J13" s="21">
        <f t="shared" si="3"/>
        <v>3.2000000000000019E-4</v>
      </c>
      <c r="K13" s="20">
        <f t="shared" si="4"/>
        <v>0.83968000000000009</v>
      </c>
    </row>
    <row r="14" spans="1:17" ht="44.25" customHeight="1" x14ac:dyDescent="0.25">
      <c r="A14" s="30" t="s">
        <v>43</v>
      </c>
      <c r="B14" s="18">
        <v>4</v>
      </c>
      <c r="C14" s="18">
        <v>4</v>
      </c>
      <c r="D14" s="18">
        <v>4</v>
      </c>
      <c r="E14" s="18">
        <v>5</v>
      </c>
      <c r="F14" s="18">
        <v>5</v>
      </c>
      <c r="G14" s="18">
        <f t="shared" ref="G14:G25" si="5">SUM(B14:F14)</f>
        <v>22</v>
      </c>
      <c r="H14" s="19">
        <f t="shared" si="1"/>
        <v>4.4000000000000004</v>
      </c>
      <c r="I14" s="20">
        <f t="shared" si="2"/>
        <v>0.88000000000000012</v>
      </c>
      <c r="J14" s="21">
        <f t="shared" si="3"/>
        <v>3.2000000000000019E-4</v>
      </c>
      <c r="K14" s="20">
        <f t="shared" ref="K14:K25" si="6">I14-J14</f>
        <v>0.87968000000000013</v>
      </c>
    </row>
    <row r="15" spans="1:17" ht="68.25" customHeight="1" x14ac:dyDescent="0.25">
      <c r="A15" s="30" t="s">
        <v>44</v>
      </c>
      <c r="B15" s="18">
        <v>4</v>
      </c>
      <c r="C15" s="18">
        <v>5</v>
      </c>
      <c r="D15" s="18">
        <v>5</v>
      </c>
      <c r="E15" s="18">
        <v>5</v>
      </c>
      <c r="F15" s="18">
        <v>4</v>
      </c>
      <c r="G15" s="18">
        <f t="shared" si="5"/>
        <v>23</v>
      </c>
      <c r="H15" s="19">
        <f t="shared" si="1"/>
        <v>4.5999999999999996</v>
      </c>
      <c r="I15" s="20">
        <f t="shared" si="2"/>
        <v>0.91999999999999993</v>
      </c>
      <c r="J15" s="21">
        <f t="shared" si="3"/>
        <v>3.2000000000000019E-4</v>
      </c>
      <c r="K15" s="20">
        <f t="shared" si="6"/>
        <v>0.91967999999999994</v>
      </c>
    </row>
    <row r="16" spans="1:17" ht="42.75" customHeight="1" x14ac:dyDescent="0.25">
      <c r="A16" s="30" t="s">
        <v>45</v>
      </c>
      <c r="B16" s="18">
        <v>4</v>
      </c>
      <c r="C16" s="18">
        <v>4</v>
      </c>
      <c r="D16" s="18">
        <v>4</v>
      </c>
      <c r="E16" s="18">
        <v>4</v>
      </c>
      <c r="F16" s="18">
        <v>5</v>
      </c>
      <c r="G16" s="18">
        <f t="shared" si="5"/>
        <v>21</v>
      </c>
      <c r="H16" s="19">
        <f t="shared" si="1"/>
        <v>4.2</v>
      </c>
      <c r="I16" s="20">
        <f t="shared" si="2"/>
        <v>0.84000000000000008</v>
      </c>
      <c r="J16" s="21">
        <f t="shared" si="3"/>
        <v>3.2000000000000019E-4</v>
      </c>
      <c r="K16" s="20">
        <f t="shared" si="6"/>
        <v>0.83968000000000009</v>
      </c>
    </row>
    <row r="17" spans="1:11" ht="54.75" customHeight="1" x14ac:dyDescent="0.25">
      <c r="A17" s="30" t="s">
        <v>46</v>
      </c>
      <c r="B17" s="18">
        <v>4</v>
      </c>
      <c r="C17" s="18">
        <v>5</v>
      </c>
      <c r="D17" s="18">
        <v>5</v>
      </c>
      <c r="E17" s="18">
        <v>5</v>
      </c>
      <c r="F17" s="18">
        <v>5</v>
      </c>
      <c r="G17" s="18">
        <f t="shared" si="5"/>
        <v>24</v>
      </c>
      <c r="H17" s="19">
        <f t="shared" si="1"/>
        <v>4.8</v>
      </c>
      <c r="I17" s="20">
        <f t="shared" si="2"/>
        <v>0.96</v>
      </c>
      <c r="J17" s="21">
        <f t="shared" si="3"/>
        <v>3.2000000000000019E-4</v>
      </c>
      <c r="K17" s="20">
        <f t="shared" si="6"/>
        <v>0.95967999999999998</v>
      </c>
    </row>
    <row r="18" spans="1:11" ht="55.5" customHeight="1" x14ac:dyDescent="0.25">
      <c r="A18" s="30" t="s">
        <v>47</v>
      </c>
      <c r="B18" s="18">
        <v>4</v>
      </c>
      <c r="C18" s="18">
        <v>4</v>
      </c>
      <c r="D18" s="18">
        <v>4</v>
      </c>
      <c r="E18" s="18">
        <v>4</v>
      </c>
      <c r="F18" s="18">
        <v>4</v>
      </c>
      <c r="G18" s="18">
        <f t="shared" si="5"/>
        <v>20</v>
      </c>
      <c r="H18" s="19">
        <f t="shared" si="1"/>
        <v>4</v>
      </c>
      <c r="I18" s="20">
        <f t="shared" si="2"/>
        <v>0.8</v>
      </c>
      <c r="J18" s="21">
        <f t="shared" si="3"/>
        <v>3.2000000000000019E-4</v>
      </c>
      <c r="K18" s="20">
        <f t="shared" si="6"/>
        <v>0.79968000000000006</v>
      </c>
    </row>
    <row r="19" spans="1:11" ht="57" customHeight="1" x14ac:dyDescent="0.25">
      <c r="A19" s="30" t="s">
        <v>48</v>
      </c>
      <c r="B19" s="18">
        <v>5</v>
      </c>
      <c r="C19" s="18">
        <v>4</v>
      </c>
      <c r="D19" s="18">
        <v>5</v>
      </c>
      <c r="E19" s="18">
        <v>4</v>
      </c>
      <c r="F19" s="18">
        <v>4</v>
      </c>
      <c r="G19" s="18">
        <f t="shared" si="5"/>
        <v>22</v>
      </c>
      <c r="H19" s="19">
        <f t="shared" si="1"/>
        <v>4.4000000000000004</v>
      </c>
      <c r="I19" s="20">
        <f t="shared" si="2"/>
        <v>0.88000000000000012</v>
      </c>
      <c r="J19" s="21">
        <f t="shared" si="3"/>
        <v>3.2000000000000019E-4</v>
      </c>
      <c r="K19" s="20">
        <f t="shared" si="6"/>
        <v>0.87968000000000013</v>
      </c>
    </row>
    <row r="20" spans="1:11" ht="73.5" customHeight="1" x14ac:dyDescent="0.25">
      <c r="A20" s="30" t="s">
        <v>49</v>
      </c>
      <c r="B20" s="18">
        <v>4</v>
      </c>
      <c r="C20" s="18">
        <v>3</v>
      </c>
      <c r="D20" s="18">
        <v>4</v>
      </c>
      <c r="E20" s="18">
        <v>4</v>
      </c>
      <c r="F20" s="18">
        <v>5</v>
      </c>
      <c r="G20" s="18">
        <f t="shared" si="5"/>
        <v>20</v>
      </c>
      <c r="H20" s="19">
        <f t="shared" si="1"/>
        <v>4</v>
      </c>
      <c r="I20" s="20">
        <f t="shared" si="2"/>
        <v>0.8</v>
      </c>
      <c r="J20" s="21">
        <f t="shared" si="3"/>
        <v>3.2000000000000019E-4</v>
      </c>
      <c r="K20" s="20">
        <f t="shared" si="6"/>
        <v>0.79968000000000006</v>
      </c>
    </row>
    <row r="21" spans="1:11" ht="57.75" customHeight="1" x14ac:dyDescent="0.25">
      <c r="A21" s="30" t="s">
        <v>68</v>
      </c>
      <c r="B21" s="18">
        <v>4</v>
      </c>
      <c r="C21" s="18">
        <v>4</v>
      </c>
      <c r="D21" s="18">
        <v>4</v>
      </c>
      <c r="E21" s="18">
        <v>5</v>
      </c>
      <c r="F21" s="18">
        <v>5</v>
      </c>
      <c r="G21" s="18">
        <f t="shared" si="5"/>
        <v>22</v>
      </c>
      <c r="H21" s="19">
        <f t="shared" si="1"/>
        <v>4.4000000000000004</v>
      </c>
      <c r="I21" s="20">
        <f t="shared" si="2"/>
        <v>0.88000000000000012</v>
      </c>
      <c r="J21" s="21">
        <f t="shared" si="3"/>
        <v>3.2000000000000019E-4</v>
      </c>
      <c r="K21" s="20">
        <f t="shared" si="6"/>
        <v>0.87968000000000013</v>
      </c>
    </row>
    <row r="22" spans="1:11" ht="70.5" customHeight="1" x14ac:dyDescent="0.25">
      <c r="A22" s="30" t="s">
        <v>50</v>
      </c>
      <c r="B22" s="18">
        <v>3</v>
      </c>
      <c r="C22" s="18">
        <v>3</v>
      </c>
      <c r="D22" s="18">
        <v>4</v>
      </c>
      <c r="E22" s="18">
        <v>5</v>
      </c>
      <c r="F22" s="18">
        <v>4</v>
      </c>
      <c r="G22" s="18">
        <f t="shared" si="5"/>
        <v>19</v>
      </c>
      <c r="H22" s="19">
        <f t="shared" si="1"/>
        <v>3.8</v>
      </c>
      <c r="I22" s="20">
        <f t="shared" si="2"/>
        <v>0.76</v>
      </c>
      <c r="J22" s="21">
        <f t="shared" si="3"/>
        <v>3.2000000000000019E-4</v>
      </c>
      <c r="K22" s="20">
        <f t="shared" si="6"/>
        <v>0.75968000000000002</v>
      </c>
    </row>
    <row r="23" spans="1:11" ht="75" x14ac:dyDescent="0.25">
      <c r="A23" s="30" t="s">
        <v>51</v>
      </c>
      <c r="B23" s="18">
        <v>3</v>
      </c>
      <c r="C23" s="18">
        <v>4</v>
      </c>
      <c r="D23" s="18">
        <v>4</v>
      </c>
      <c r="E23" s="18">
        <v>4</v>
      </c>
      <c r="F23" s="18">
        <v>4</v>
      </c>
      <c r="G23" s="18">
        <f t="shared" si="5"/>
        <v>19</v>
      </c>
      <c r="H23" s="19">
        <f t="shared" si="1"/>
        <v>3.8</v>
      </c>
      <c r="I23" s="20">
        <f t="shared" si="2"/>
        <v>0.76</v>
      </c>
      <c r="J23" s="21">
        <f t="shared" si="3"/>
        <v>3.2000000000000019E-4</v>
      </c>
      <c r="K23" s="20">
        <f t="shared" si="6"/>
        <v>0.75968000000000002</v>
      </c>
    </row>
    <row r="24" spans="1:11" ht="57" customHeight="1" x14ac:dyDescent="0.25">
      <c r="A24" s="30" t="s">
        <v>52</v>
      </c>
      <c r="B24" s="18">
        <v>4</v>
      </c>
      <c r="C24" s="18">
        <v>4</v>
      </c>
      <c r="D24" s="18">
        <v>4</v>
      </c>
      <c r="E24" s="18">
        <v>5</v>
      </c>
      <c r="F24" s="18">
        <v>5</v>
      </c>
      <c r="G24" s="18">
        <f t="shared" si="5"/>
        <v>22</v>
      </c>
      <c r="H24" s="19">
        <f t="shared" si="1"/>
        <v>4.4000000000000004</v>
      </c>
      <c r="I24" s="20">
        <f t="shared" si="2"/>
        <v>0.88000000000000012</v>
      </c>
      <c r="J24" s="21">
        <f t="shared" si="3"/>
        <v>3.2000000000000019E-4</v>
      </c>
      <c r="K24" s="20">
        <f t="shared" si="6"/>
        <v>0.87968000000000013</v>
      </c>
    </row>
    <row r="25" spans="1:11" ht="99" customHeight="1" x14ac:dyDescent="0.25">
      <c r="A25" s="30" t="s">
        <v>53</v>
      </c>
      <c r="B25" s="18">
        <v>4</v>
      </c>
      <c r="C25" s="18">
        <v>4</v>
      </c>
      <c r="D25" s="18">
        <v>5</v>
      </c>
      <c r="E25" s="18">
        <v>5</v>
      </c>
      <c r="F25" s="18">
        <v>5</v>
      </c>
      <c r="G25" s="18">
        <f t="shared" si="5"/>
        <v>23</v>
      </c>
      <c r="H25" s="19">
        <f t="shared" si="1"/>
        <v>4.5999999999999996</v>
      </c>
      <c r="I25" s="20">
        <f t="shared" si="2"/>
        <v>0.91999999999999993</v>
      </c>
      <c r="J25" s="21">
        <f t="shared" si="3"/>
        <v>3.2000000000000019E-4</v>
      </c>
      <c r="K25" s="20">
        <f t="shared" si="6"/>
        <v>0.91967999999999994</v>
      </c>
    </row>
    <row r="26" spans="1:11" s="25" customFormat="1" ht="33" customHeight="1" x14ac:dyDescent="0.25">
      <c r="A26" s="24"/>
      <c r="I26" s="26" t="s">
        <v>20</v>
      </c>
      <c r="J26" s="27" t="s">
        <v>15</v>
      </c>
      <c r="K26" s="28">
        <f>SUM(K8:K17)/10</f>
        <v>0.89968000000000026</v>
      </c>
    </row>
  </sheetData>
  <mergeCells count="9">
    <mergeCell ref="G4:I4"/>
    <mergeCell ref="J4:K4"/>
    <mergeCell ref="A1:K1"/>
    <mergeCell ref="B2:F2"/>
    <mergeCell ref="G2:I2"/>
    <mergeCell ref="J2:K2"/>
    <mergeCell ref="B3:F3"/>
    <mergeCell ref="G3:H3"/>
    <mergeCell ref="B4:F4"/>
  </mergeCells>
  <pageMargins left="0.7" right="0.7" top="0.75" bottom="0.75" header="0.3" footer="0.3"/>
  <pageSetup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6"/>
  <sheetViews>
    <sheetView zoomScale="85" zoomScaleNormal="85" workbookViewId="0">
      <selection sqref="A1:K1"/>
    </sheetView>
  </sheetViews>
  <sheetFormatPr baseColWidth="10" defaultRowHeight="15" x14ac:dyDescent="0.25"/>
  <cols>
    <col min="1" max="1" width="39.42578125" style="29" bestFit="1" customWidth="1"/>
    <col min="2" max="2" width="13" style="7" bestFit="1" customWidth="1"/>
    <col min="3" max="6" width="13.42578125" style="7" bestFit="1" customWidth="1"/>
    <col min="7" max="7" width="6.28515625" style="7" customWidth="1"/>
    <col min="8" max="8" width="14" style="7" bestFit="1" customWidth="1"/>
    <col min="9" max="9" width="24.85546875" style="7" bestFit="1" customWidth="1"/>
    <col min="10" max="10" width="14.7109375" style="7" bestFit="1" customWidth="1"/>
    <col min="11" max="11" width="24.7109375" style="7" bestFit="1" customWidth="1"/>
    <col min="12" max="12" width="11.42578125" style="7"/>
    <col min="13" max="13" width="19.140625" style="7" customWidth="1"/>
    <col min="14" max="14" width="13.5703125" style="7" customWidth="1"/>
    <col min="15" max="15" width="14.85546875" style="7" customWidth="1"/>
    <col min="16" max="16384" width="11.42578125" style="7"/>
  </cols>
  <sheetData>
    <row r="1" spans="1:17" ht="51.75" customHeight="1" x14ac:dyDescent="0.25">
      <c r="A1" s="75" t="s">
        <v>21</v>
      </c>
      <c r="B1" s="76"/>
      <c r="C1" s="76"/>
      <c r="D1" s="76"/>
      <c r="E1" s="76"/>
      <c r="F1" s="76"/>
      <c r="G1" s="76"/>
      <c r="H1" s="76"/>
      <c r="I1" s="76"/>
      <c r="J1" s="76"/>
      <c r="K1" s="77"/>
    </row>
    <row r="2" spans="1:17" s="9" customFormat="1" ht="46.5" customHeight="1" x14ac:dyDescent="0.25">
      <c r="A2" s="8" t="s">
        <v>1</v>
      </c>
      <c r="B2" s="78" t="s">
        <v>32</v>
      </c>
      <c r="C2" s="78"/>
      <c r="D2" s="78"/>
      <c r="E2" s="78"/>
      <c r="F2" s="78"/>
      <c r="G2" s="79" t="s">
        <v>3</v>
      </c>
      <c r="H2" s="79"/>
      <c r="I2" s="79"/>
      <c r="J2" s="80" t="s">
        <v>29</v>
      </c>
      <c r="K2" s="81"/>
    </row>
    <row r="3" spans="1:17" x14ac:dyDescent="0.25">
      <c r="A3" s="8" t="s">
        <v>0</v>
      </c>
      <c r="B3" s="82" t="s">
        <v>16</v>
      </c>
      <c r="C3" s="82"/>
      <c r="D3" s="82"/>
      <c r="E3" s="82"/>
      <c r="F3" s="82"/>
      <c r="G3" s="83" t="s">
        <v>33</v>
      </c>
      <c r="H3" s="83"/>
      <c r="I3" s="10">
        <v>5</v>
      </c>
      <c r="J3" s="11" t="s">
        <v>4</v>
      </c>
      <c r="K3" s="12">
        <v>43985</v>
      </c>
    </row>
    <row r="4" spans="1:17" ht="15.75" thickBot="1" x14ac:dyDescent="0.3">
      <c r="A4" s="13" t="s">
        <v>2</v>
      </c>
      <c r="B4" s="73" t="s">
        <v>13</v>
      </c>
      <c r="C4" s="73"/>
      <c r="D4" s="73"/>
      <c r="E4" s="73"/>
      <c r="F4" s="73"/>
      <c r="G4" s="72" t="s">
        <v>10</v>
      </c>
      <c r="H4" s="72"/>
      <c r="I4" s="72"/>
      <c r="J4" s="73">
        <v>5</v>
      </c>
      <c r="K4" s="74"/>
    </row>
    <row r="7" spans="1:17" s="9" customFormat="1" x14ac:dyDescent="0.25">
      <c r="A7" s="31" t="s">
        <v>22</v>
      </c>
      <c r="B7" s="32" t="s">
        <v>5</v>
      </c>
      <c r="C7" s="17" t="s">
        <v>6</v>
      </c>
      <c r="D7" s="17" t="s">
        <v>7</v>
      </c>
      <c r="E7" s="17" t="s">
        <v>8</v>
      </c>
      <c r="F7" s="17" t="s">
        <v>9</v>
      </c>
      <c r="G7" s="17" t="s">
        <v>11</v>
      </c>
      <c r="H7" s="17" t="s">
        <v>12</v>
      </c>
      <c r="I7" s="17" t="s">
        <v>78</v>
      </c>
      <c r="J7" s="17" t="s">
        <v>79</v>
      </c>
      <c r="K7" s="17" t="s">
        <v>80</v>
      </c>
    </row>
    <row r="8" spans="1:17" ht="45" x14ac:dyDescent="0.25">
      <c r="A8" s="30" t="s">
        <v>38</v>
      </c>
      <c r="B8" s="33">
        <v>4</v>
      </c>
      <c r="C8" s="18">
        <v>5</v>
      </c>
      <c r="D8" s="18">
        <v>5</v>
      </c>
      <c r="E8" s="18">
        <v>5</v>
      </c>
      <c r="F8" s="18">
        <v>5</v>
      </c>
      <c r="G8" s="18">
        <f>SUM(B8:F8)</f>
        <v>24</v>
      </c>
      <c r="H8" s="19">
        <f>G8/$I$3</f>
        <v>4.8</v>
      </c>
      <c r="I8" s="20">
        <f>H8/$J$4</f>
        <v>0.96</v>
      </c>
      <c r="J8" s="34">
        <f>(1/$I$3)^$I$3</f>
        <v>3.2000000000000019E-4</v>
      </c>
      <c r="K8" s="20">
        <f>I8-J8</f>
        <v>0.95967999999999998</v>
      </c>
    </row>
    <row r="9" spans="1:17" ht="30" x14ac:dyDescent="0.25">
      <c r="A9" s="30" t="s">
        <v>39</v>
      </c>
      <c r="B9" s="33">
        <v>5</v>
      </c>
      <c r="C9" s="18">
        <v>5</v>
      </c>
      <c r="D9" s="18">
        <v>5</v>
      </c>
      <c r="E9" s="18">
        <v>5</v>
      </c>
      <c r="F9" s="18">
        <v>5</v>
      </c>
      <c r="G9" s="18">
        <f t="shared" ref="G9:G17" si="0">SUM(B9:F9)</f>
        <v>25</v>
      </c>
      <c r="H9" s="19">
        <f t="shared" ref="H9:H17" si="1">G9/$I$3</f>
        <v>5</v>
      </c>
      <c r="I9" s="20">
        <f t="shared" ref="I9:I17" si="2">H9/$J$4</f>
        <v>1</v>
      </c>
      <c r="J9" s="34">
        <f t="shared" ref="J9:J25" si="3">(1/$I$3)^$I$3</f>
        <v>3.2000000000000019E-4</v>
      </c>
      <c r="K9" s="20">
        <f t="shared" ref="K9:K17" si="4">I9-J9</f>
        <v>0.99968000000000001</v>
      </c>
      <c r="Q9" s="22"/>
    </row>
    <row r="10" spans="1:17" ht="60" x14ac:dyDescent="0.25">
      <c r="A10" s="30" t="s">
        <v>40</v>
      </c>
      <c r="B10" s="33">
        <v>4</v>
      </c>
      <c r="C10" s="18">
        <v>4</v>
      </c>
      <c r="D10" s="18">
        <v>5</v>
      </c>
      <c r="E10" s="18">
        <v>5</v>
      </c>
      <c r="F10" s="18">
        <v>5</v>
      </c>
      <c r="G10" s="18">
        <f t="shared" si="0"/>
        <v>23</v>
      </c>
      <c r="H10" s="19">
        <f t="shared" si="1"/>
        <v>4.5999999999999996</v>
      </c>
      <c r="I10" s="20">
        <f t="shared" si="2"/>
        <v>0.91999999999999993</v>
      </c>
      <c r="J10" s="34">
        <f t="shared" si="3"/>
        <v>3.2000000000000019E-4</v>
      </c>
      <c r="K10" s="20">
        <f t="shared" si="4"/>
        <v>0.91967999999999994</v>
      </c>
      <c r="Q10" s="23"/>
    </row>
    <row r="11" spans="1:17" ht="135" x14ac:dyDescent="0.25">
      <c r="A11" s="30" t="s">
        <v>67</v>
      </c>
      <c r="B11" s="33">
        <v>4</v>
      </c>
      <c r="C11" s="18">
        <v>3</v>
      </c>
      <c r="D11" s="18">
        <v>4</v>
      </c>
      <c r="E11" s="18">
        <v>5</v>
      </c>
      <c r="F11" s="18">
        <v>4</v>
      </c>
      <c r="G11" s="18">
        <f t="shared" si="0"/>
        <v>20</v>
      </c>
      <c r="H11" s="19">
        <f t="shared" si="1"/>
        <v>4</v>
      </c>
      <c r="I11" s="20">
        <f t="shared" si="2"/>
        <v>0.8</v>
      </c>
      <c r="J11" s="34">
        <f t="shared" si="3"/>
        <v>3.2000000000000019E-4</v>
      </c>
      <c r="K11" s="20">
        <f t="shared" si="4"/>
        <v>0.79968000000000006</v>
      </c>
    </row>
    <row r="12" spans="1:17" ht="75" x14ac:dyDescent="0.25">
      <c r="A12" s="30" t="s">
        <v>41</v>
      </c>
      <c r="B12" s="33">
        <v>4</v>
      </c>
      <c r="C12" s="18">
        <v>5</v>
      </c>
      <c r="D12" s="18">
        <v>4</v>
      </c>
      <c r="E12" s="18">
        <v>5</v>
      </c>
      <c r="F12" s="18">
        <v>4</v>
      </c>
      <c r="G12" s="18">
        <f t="shared" si="0"/>
        <v>22</v>
      </c>
      <c r="H12" s="19">
        <f t="shared" si="1"/>
        <v>4.4000000000000004</v>
      </c>
      <c r="I12" s="20">
        <f t="shared" si="2"/>
        <v>0.88000000000000012</v>
      </c>
      <c r="J12" s="34">
        <f t="shared" si="3"/>
        <v>3.2000000000000019E-4</v>
      </c>
      <c r="K12" s="20">
        <f t="shared" si="4"/>
        <v>0.87968000000000013</v>
      </c>
    </row>
    <row r="13" spans="1:17" ht="45" x14ac:dyDescent="0.25">
      <c r="A13" s="30" t="s">
        <v>42</v>
      </c>
      <c r="B13" s="33">
        <v>4</v>
      </c>
      <c r="C13" s="18">
        <v>4</v>
      </c>
      <c r="D13" s="18">
        <v>4</v>
      </c>
      <c r="E13" s="18">
        <v>5</v>
      </c>
      <c r="F13" s="18">
        <v>4</v>
      </c>
      <c r="G13" s="18">
        <f t="shared" si="0"/>
        <v>21</v>
      </c>
      <c r="H13" s="19">
        <f t="shared" si="1"/>
        <v>4.2</v>
      </c>
      <c r="I13" s="20">
        <f t="shared" si="2"/>
        <v>0.84000000000000008</v>
      </c>
      <c r="J13" s="34">
        <f t="shared" si="3"/>
        <v>3.2000000000000019E-4</v>
      </c>
      <c r="K13" s="20">
        <f t="shared" si="4"/>
        <v>0.83968000000000009</v>
      </c>
    </row>
    <row r="14" spans="1:17" ht="45" x14ac:dyDescent="0.25">
      <c r="A14" s="30" t="s">
        <v>43</v>
      </c>
      <c r="B14" s="33">
        <v>3</v>
      </c>
      <c r="C14" s="18">
        <v>4</v>
      </c>
      <c r="D14" s="18">
        <v>4</v>
      </c>
      <c r="E14" s="18">
        <v>5</v>
      </c>
      <c r="F14" s="18">
        <v>4</v>
      </c>
      <c r="G14" s="18">
        <f t="shared" si="0"/>
        <v>20</v>
      </c>
      <c r="H14" s="19">
        <f t="shared" si="1"/>
        <v>4</v>
      </c>
      <c r="I14" s="20">
        <f t="shared" si="2"/>
        <v>0.8</v>
      </c>
      <c r="J14" s="34">
        <f t="shared" si="3"/>
        <v>3.2000000000000019E-4</v>
      </c>
      <c r="K14" s="20">
        <f t="shared" si="4"/>
        <v>0.79968000000000006</v>
      </c>
    </row>
    <row r="15" spans="1:17" ht="75" x14ac:dyDescent="0.25">
      <c r="A15" s="30" t="s">
        <v>44</v>
      </c>
      <c r="B15" s="33">
        <v>4</v>
      </c>
      <c r="C15" s="18">
        <v>5</v>
      </c>
      <c r="D15" s="18">
        <v>5</v>
      </c>
      <c r="E15" s="18">
        <v>5</v>
      </c>
      <c r="F15" s="18">
        <v>4</v>
      </c>
      <c r="G15" s="18">
        <f t="shared" si="0"/>
        <v>23</v>
      </c>
      <c r="H15" s="19">
        <f t="shared" si="1"/>
        <v>4.5999999999999996</v>
      </c>
      <c r="I15" s="20">
        <f t="shared" si="2"/>
        <v>0.91999999999999993</v>
      </c>
      <c r="J15" s="34">
        <f t="shared" si="3"/>
        <v>3.2000000000000019E-4</v>
      </c>
      <c r="K15" s="20">
        <f t="shared" si="4"/>
        <v>0.91967999999999994</v>
      </c>
    </row>
    <row r="16" spans="1:17" ht="45" x14ac:dyDescent="0.25">
      <c r="A16" s="30" t="s">
        <v>45</v>
      </c>
      <c r="B16" s="33">
        <v>4</v>
      </c>
      <c r="C16" s="18">
        <v>4</v>
      </c>
      <c r="D16" s="18">
        <v>4</v>
      </c>
      <c r="E16" s="18">
        <v>4</v>
      </c>
      <c r="F16" s="18">
        <v>5</v>
      </c>
      <c r="G16" s="18">
        <f t="shared" si="0"/>
        <v>21</v>
      </c>
      <c r="H16" s="19">
        <f t="shared" si="1"/>
        <v>4.2</v>
      </c>
      <c r="I16" s="20">
        <f t="shared" si="2"/>
        <v>0.84000000000000008</v>
      </c>
      <c r="J16" s="34">
        <f t="shared" si="3"/>
        <v>3.2000000000000019E-4</v>
      </c>
      <c r="K16" s="20">
        <f t="shared" si="4"/>
        <v>0.83968000000000009</v>
      </c>
    </row>
    <row r="17" spans="1:11" ht="60" x14ac:dyDescent="0.25">
      <c r="A17" s="43" t="s">
        <v>46</v>
      </c>
      <c r="B17" s="35">
        <v>4</v>
      </c>
      <c r="C17" s="36">
        <v>5</v>
      </c>
      <c r="D17" s="36">
        <v>5</v>
      </c>
      <c r="E17" s="36">
        <v>5</v>
      </c>
      <c r="F17" s="36">
        <v>5</v>
      </c>
      <c r="G17" s="36">
        <f t="shared" si="0"/>
        <v>24</v>
      </c>
      <c r="H17" s="37">
        <f t="shared" si="1"/>
        <v>4.8</v>
      </c>
      <c r="I17" s="38">
        <f t="shared" si="2"/>
        <v>0.96</v>
      </c>
      <c r="J17" s="39">
        <f t="shared" si="3"/>
        <v>3.2000000000000019E-4</v>
      </c>
      <c r="K17" s="38">
        <f t="shared" si="4"/>
        <v>0.95967999999999998</v>
      </c>
    </row>
    <row r="18" spans="1:11" ht="60" x14ac:dyDescent="0.25">
      <c r="A18" s="30" t="s">
        <v>47</v>
      </c>
      <c r="B18" s="33">
        <v>4</v>
      </c>
      <c r="C18" s="18">
        <v>4</v>
      </c>
      <c r="D18" s="18">
        <v>3</v>
      </c>
      <c r="E18" s="18">
        <v>4</v>
      </c>
      <c r="F18" s="18">
        <v>4</v>
      </c>
      <c r="G18" s="36">
        <f t="shared" ref="G18:G25" si="5">SUM(B18:F18)</f>
        <v>19</v>
      </c>
      <c r="H18" s="37">
        <f t="shared" ref="H18:H25" si="6">G18/$I$3</f>
        <v>3.8</v>
      </c>
      <c r="I18" s="38">
        <f t="shared" ref="I18:I25" si="7">H18/$J$4</f>
        <v>0.76</v>
      </c>
      <c r="J18" s="39">
        <f t="shared" si="3"/>
        <v>3.2000000000000019E-4</v>
      </c>
      <c r="K18" s="38">
        <f t="shared" ref="K18:K25" si="8">I18-J18</f>
        <v>0.75968000000000002</v>
      </c>
    </row>
    <row r="19" spans="1:11" ht="60" x14ac:dyDescent="0.25">
      <c r="A19" s="30" t="s">
        <v>48</v>
      </c>
      <c r="B19" s="33">
        <v>4</v>
      </c>
      <c r="C19" s="18">
        <v>5</v>
      </c>
      <c r="D19" s="18">
        <v>4</v>
      </c>
      <c r="E19" s="18">
        <v>5</v>
      </c>
      <c r="F19" s="18">
        <v>4</v>
      </c>
      <c r="G19" s="36">
        <f t="shared" si="5"/>
        <v>22</v>
      </c>
      <c r="H19" s="37">
        <f t="shared" si="6"/>
        <v>4.4000000000000004</v>
      </c>
      <c r="I19" s="38">
        <f t="shared" si="7"/>
        <v>0.88000000000000012</v>
      </c>
      <c r="J19" s="39">
        <f t="shared" si="3"/>
        <v>3.2000000000000019E-4</v>
      </c>
      <c r="K19" s="38">
        <f t="shared" si="8"/>
        <v>0.87968000000000013</v>
      </c>
    </row>
    <row r="20" spans="1:11" ht="75" x14ac:dyDescent="0.25">
      <c r="A20" s="30" t="s">
        <v>49</v>
      </c>
      <c r="B20" s="33">
        <v>4</v>
      </c>
      <c r="C20" s="18">
        <v>3</v>
      </c>
      <c r="D20" s="18">
        <v>4</v>
      </c>
      <c r="E20" s="18">
        <v>5</v>
      </c>
      <c r="F20" s="18">
        <v>5</v>
      </c>
      <c r="G20" s="36">
        <f t="shared" si="5"/>
        <v>21</v>
      </c>
      <c r="H20" s="37">
        <f t="shared" si="6"/>
        <v>4.2</v>
      </c>
      <c r="I20" s="38">
        <f t="shared" si="7"/>
        <v>0.84000000000000008</v>
      </c>
      <c r="J20" s="39">
        <f t="shared" si="3"/>
        <v>3.2000000000000019E-4</v>
      </c>
      <c r="K20" s="38">
        <f t="shared" si="8"/>
        <v>0.83968000000000009</v>
      </c>
    </row>
    <row r="21" spans="1:11" ht="60" x14ac:dyDescent="0.25">
      <c r="A21" s="30" t="s">
        <v>68</v>
      </c>
      <c r="B21" s="18">
        <v>3</v>
      </c>
      <c r="C21" s="18">
        <v>3</v>
      </c>
      <c r="D21" s="18">
        <v>4</v>
      </c>
      <c r="E21" s="18">
        <v>4</v>
      </c>
      <c r="F21" s="18">
        <v>5</v>
      </c>
      <c r="G21" s="36">
        <f t="shared" si="5"/>
        <v>19</v>
      </c>
      <c r="H21" s="37">
        <f t="shared" si="6"/>
        <v>3.8</v>
      </c>
      <c r="I21" s="38">
        <f t="shared" si="7"/>
        <v>0.76</v>
      </c>
      <c r="J21" s="39">
        <f t="shared" si="3"/>
        <v>3.2000000000000019E-4</v>
      </c>
      <c r="K21" s="38">
        <f t="shared" si="8"/>
        <v>0.75968000000000002</v>
      </c>
    </row>
    <row r="22" spans="1:11" ht="75" x14ac:dyDescent="0.25">
      <c r="A22" s="30" t="s">
        <v>50</v>
      </c>
      <c r="B22" s="18">
        <v>3</v>
      </c>
      <c r="C22" s="18">
        <v>3</v>
      </c>
      <c r="D22" s="18">
        <v>4</v>
      </c>
      <c r="E22" s="18">
        <v>5</v>
      </c>
      <c r="F22" s="18">
        <v>4</v>
      </c>
      <c r="G22" s="36">
        <f t="shared" si="5"/>
        <v>19</v>
      </c>
      <c r="H22" s="37">
        <f t="shared" si="6"/>
        <v>3.8</v>
      </c>
      <c r="I22" s="38">
        <f t="shared" si="7"/>
        <v>0.76</v>
      </c>
      <c r="J22" s="39">
        <f t="shared" si="3"/>
        <v>3.2000000000000019E-4</v>
      </c>
      <c r="K22" s="38">
        <f t="shared" si="8"/>
        <v>0.75968000000000002</v>
      </c>
    </row>
    <row r="23" spans="1:11" ht="75" x14ac:dyDescent="0.25">
      <c r="A23" s="30" t="s">
        <v>51</v>
      </c>
      <c r="B23" s="18">
        <v>3</v>
      </c>
      <c r="C23" s="18">
        <v>4</v>
      </c>
      <c r="D23" s="18">
        <v>3</v>
      </c>
      <c r="E23" s="18">
        <v>4</v>
      </c>
      <c r="F23" s="18">
        <v>5</v>
      </c>
      <c r="G23" s="36">
        <f t="shared" si="5"/>
        <v>19</v>
      </c>
      <c r="H23" s="37">
        <f t="shared" si="6"/>
        <v>3.8</v>
      </c>
      <c r="I23" s="38">
        <f t="shared" si="7"/>
        <v>0.76</v>
      </c>
      <c r="J23" s="39">
        <f t="shared" si="3"/>
        <v>3.2000000000000019E-4</v>
      </c>
      <c r="K23" s="38">
        <f t="shared" si="8"/>
        <v>0.75968000000000002</v>
      </c>
    </row>
    <row r="24" spans="1:11" ht="60" x14ac:dyDescent="0.25">
      <c r="A24" s="30" t="s">
        <v>52</v>
      </c>
      <c r="B24" s="18">
        <v>4</v>
      </c>
      <c r="C24" s="18">
        <v>3</v>
      </c>
      <c r="D24" s="18">
        <v>4</v>
      </c>
      <c r="E24" s="18">
        <v>4</v>
      </c>
      <c r="F24" s="18">
        <v>4</v>
      </c>
      <c r="G24" s="36">
        <f t="shared" si="5"/>
        <v>19</v>
      </c>
      <c r="H24" s="37">
        <f t="shared" si="6"/>
        <v>3.8</v>
      </c>
      <c r="I24" s="38">
        <f t="shared" si="7"/>
        <v>0.76</v>
      </c>
      <c r="J24" s="39">
        <f t="shared" si="3"/>
        <v>3.2000000000000019E-4</v>
      </c>
      <c r="K24" s="38">
        <f t="shared" si="8"/>
        <v>0.75968000000000002</v>
      </c>
    </row>
    <row r="25" spans="1:11" ht="105" x14ac:dyDescent="0.25">
      <c r="A25" s="30" t="s">
        <v>53</v>
      </c>
      <c r="B25" s="18">
        <v>4</v>
      </c>
      <c r="C25" s="18">
        <v>4</v>
      </c>
      <c r="D25" s="18">
        <v>4</v>
      </c>
      <c r="E25" s="18">
        <v>5</v>
      </c>
      <c r="F25" s="18">
        <v>5</v>
      </c>
      <c r="G25" s="18">
        <f t="shared" si="5"/>
        <v>22</v>
      </c>
      <c r="H25" s="19">
        <f t="shared" si="6"/>
        <v>4.4000000000000004</v>
      </c>
      <c r="I25" s="20">
        <f t="shared" si="7"/>
        <v>0.88000000000000012</v>
      </c>
      <c r="J25" s="34">
        <f t="shared" si="3"/>
        <v>3.2000000000000019E-4</v>
      </c>
      <c r="K25" s="20">
        <f t="shared" si="8"/>
        <v>0.87968000000000013</v>
      </c>
    </row>
    <row r="26" spans="1:11" s="25" customFormat="1" ht="33" customHeight="1" x14ac:dyDescent="0.25">
      <c r="I26" s="40" t="s">
        <v>30</v>
      </c>
      <c r="J26" s="41" t="s">
        <v>15</v>
      </c>
      <c r="K26" s="42">
        <f>SUM(K8:K17)/10</f>
        <v>0.89168000000000003</v>
      </c>
    </row>
  </sheetData>
  <mergeCells count="9">
    <mergeCell ref="G4:I4"/>
    <mergeCell ref="J4:K4"/>
    <mergeCell ref="A1:K1"/>
    <mergeCell ref="B2:F2"/>
    <mergeCell ref="G2:I2"/>
    <mergeCell ref="J2:K2"/>
    <mergeCell ref="B3:F3"/>
    <mergeCell ref="G3:H3"/>
    <mergeCell ref="B4:F4"/>
  </mergeCells>
  <pageMargins left="0.7" right="0.7" top="0.75" bottom="0.75" header="0.3" footer="0.3"/>
  <pageSetup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6"/>
  <sheetViews>
    <sheetView zoomScale="85" zoomScaleNormal="85" workbookViewId="0">
      <selection sqref="A1:K1"/>
    </sheetView>
  </sheetViews>
  <sheetFormatPr baseColWidth="10" defaultRowHeight="15" x14ac:dyDescent="0.25"/>
  <cols>
    <col min="1" max="1" width="39.5703125" style="29" customWidth="1"/>
    <col min="2" max="2" width="13" style="7" bestFit="1" customWidth="1"/>
    <col min="3" max="6" width="13.42578125" style="7" bestFit="1" customWidth="1"/>
    <col min="7" max="7" width="6.28515625" style="7" bestFit="1" customWidth="1"/>
    <col min="8" max="8" width="14" style="7" bestFit="1" customWidth="1"/>
    <col min="9" max="9" width="22.28515625" style="7" bestFit="1" customWidth="1"/>
    <col min="10" max="10" width="14.7109375" style="7" bestFit="1" customWidth="1"/>
    <col min="11" max="11" width="24.7109375" style="7" bestFit="1" customWidth="1"/>
    <col min="12" max="12" width="11.42578125" style="7"/>
    <col min="13" max="13" width="19.140625" style="7" customWidth="1"/>
    <col min="14" max="14" width="13.5703125" style="7" customWidth="1"/>
    <col min="15" max="15" width="14.85546875" style="7" customWidth="1"/>
    <col min="16" max="16384" width="11.42578125" style="7"/>
  </cols>
  <sheetData>
    <row r="1" spans="1:17" ht="51.75" customHeight="1" x14ac:dyDescent="0.25">
      <c r="A1" s="75" t="s">
        <v>21</v>
      </c>
      <c r="B1" s="76"/>
      <c r="C1" s="76"/>
      <c r="D1" s="76"/>
      <c r="E1" s="76"/>
      <c r="F1" s="76"/>
      <c r="G1" s="76"/>
      <c r="H1" s="76"/>
      <c r="I1" s="76"/>
      <c r="J1" s="76"/>
      <c r="K1" s="77"/>
    </row>
    <row r="2" spans="1:17" s="9" customFormat="1" ht="46.5" customHeight="1" x14ac:dyDescent="0.25">
      <c r="A2" s="8" t="s">
        <v>1</v>
      </c>
      <c r="B2" s="78" t="s">
        <v>32</v>
      </c>
      <c r="C2" s="78"/>
      <c r="D2" s="78"/>
      <c r="E2" s="78"/>
      <c r="F2" s="78"/>
      <c r="G2" s="79" t="s">
        <v>3</v>
      </c>
      <c r="H2" s="79"/>
      <c r="I2" s="79"/>
      <c r="J2" s="80" t="s">
        <v>29</v>
      </c>
      <c r="K2" s="81"/>
    </row>
    <row r="3" spans="1:17" x14ac:dyDescent="0.25">
      <c r="A3" s="8" t="s">
        <v>0</v>
      </c>
      <c r="B3" s="82" t="s">
        <v>17</v>
      </c>
      <c r="C3" s="82"/>
      <c r="D3" s="82"/>
      <c r="E3" s="82"/>
      <c r="F3" s="82"/>
      <c r="G3" s="83" t="s">
        <v>33</v>
      </c>
      <c r="H3" s="83"/>
      <c r="I3" s="10">
        <v>5</v>
      </c>
      <c r="J3" s="11" t="s">
        <v>4</v>
      </c>
      <c r="K3" s="12">
        <v>43985</v>
      </c>
    </row>
    <row r="4" spans="1:17" ht="15.75" thickBot="1" x14ac:dyDescent="0.3">
      <c r="A4" s="13" t="s">
        <v>2</v>
      </c>
      <c r="B4" s="73" t="s">
        <v>13</v>
      </c>
      <c r="C4" s="73"/>
      <c r="D4" s="73"/>
      <c r="E4" s="73"/>
      <c r="F4" s="73"/>
      <c r="G4" s="72" t="s">
        <v>10</v>
      </c>
      <c r="H4" s="72"/>
      <c r="I4" s="72"/>
      <c r="J4" s="73">
        <v>5</v>
      </c>
      <c r="K4" s="74"/>
    </row>
    <row r="7" spans="1:17" s="9" customFormat="1" x14ac:dyDescent="0.25">
      <c r="A7" s="44" t="s">
        <v>22</v>
      </c>
      <c r="B7" s="17" t="s">
        <v>5</v>
      </c>
      <c r="C7" s="17" t="s">
        <v>6</v>
      </c>
      <c r="D7" s="17" t="s">
        <v>7</v>
      </c>
      <c r="E7" s="17" t="s">
        <v>8</v>
      </c>
      <c r="F7" s="17" t="s">
        <v>9</v>
      </c>
      <c r="G7" s="17" t="s">
        <v>11</v>
      </c>
      <c r="H7" s="17" t="s">
        <v>12</v>
      </c>
      <c r="I7" s="17" t="s">
        <v>78</v>
      </c>
      <c r="J7" s="17" t="s">
        <v>79</v>
      </c>
      <c r="K7" s="17" t="s">
        <v>80</v>
      </c>
    </row>
    <row r="8" spans="1:17" ht="45" x14ac:dyDescent="0.25">
      <c r="A8" s="30" t="s">
        <v>38</v>
      </c>
      <c r="B8" s="35">
        <v>4</v>
      </c>
      <c r="C8" s="36">
        <v>5</v>
      </c>
      <c r="D8" s="36">
        <v>5</v>
      </c>
      <c r="E8" s="36">
        <v>5</v>
      </c>
      <c r="F8" s="36">
        <v>5</v>
      </c>
      <c r="G8" s="18">
        <f>SUM(B8:F8)</f>
        <v>24</v>
      </c>
      <c r="H8" s="19">
        <f>G8/$I$3</f>
        <v>4.8</v>
      </c>
      <c r="I8" s="20">
        <f>H8/$J$4</f>
        <v>0.96</v>
      </c>
      <c r="J8" s="34">
        <f>(1/$I$3)^$I$3</f>
        <v>3.2000000000000019E-4</v>
      </c>
      <c r="K8" s="20">
        <f>I8-J8</f>
        <v>0.95967999999999998</v>
      </c>
    </row>
    <row r="9" spans="1:17" ht="30" x14ac:dyDescent="0.25">
      <c r="A9" s="30" t="s">
        <v>39</v>
      </c>
      <c r="B9" s="33">
        <v>4</v>
      </c>
      <c r="C9" s="18">
        <v>4</v>
      </c>
      <c r="D9" s="18">
        <v>3</v>
      </c>
      <c r="E9" s="18">
        <v>4</v>
      </c>
      <c r="F9" s="18">
        <v>4</v>
      </c>
      <c r="G9" s="18">
        <f t="shared" ref="G9:G17" si="0">SUM(B9:F9)</f>
        <v>19</v>
      </c>
      <c r="H9" s="19">
        <f t="shared" ref="H9:H17" si="1">G9/$I$3</f>
        <v>3.8</v>
      </c>
      <c r="I9" s="20">
        <f t="shared" ref="I9:I17" si="2">H9/$J$4</f>
        <v>0.76</v>
      </c>
      <c r="J9" s="34">
        <f t="shared" ref="J9:J25" si="3">(1/$I$3)^$I$3</f>
        <v>3.2000000000000019E-4</v>
      </c>
      <c r="K9" s="20">
        <f t="shared" ref="K9:K17" si="4">I9-J9</f>
        <v>0.75968000000000002</v>
      </c>
      <c r="Q9" s="22"/>
    </row>
    <row r="10" spans="1:17" ht="60" x14ac:dyDescent="0.25">
      <c r="A10" s="30" t="s">
        <v>40</v>
      </c>
      <c r="B10" s="33">
        <v>4</v>
      </c>
      <c r="C10" s="18">
        <v>5</v>
      </c>
      <c r="D10" s="18">
        <v>4</v>
      </c>
      <c r="E10" s="18">
        <v>5</v>
      </c>
      <c r="F10" s="18">
        <v>4</v>
      </c>
      <c r="G10" s="18">
        <f t="shared" si="0"/>
        <v>22</v>
      </c>
      <c r="H10" s="19">
        <f t="shared" si="1"/>
        <v>4.4000000000000004</v>
      </c>
      <c r="I10" s="20">
        <f t="shared" si="2"/>
        <v>0.88000000000000012</v>
      </c>
      <c r="J10" s="34">
        <f t="shared" si="3"/>
        <v>3.2000000000000019E-4</v>
      </c>
      <c r="K10" s="20">
        <f t="shared" si="4"/>
        <v>0.87968000000000013</v>
      </c>
      <c r="Q10" s="23"/>
    </row>
    <row r="11" spans="1:17" ht="135" x14ac:dyDescent="0.25">
      <c r="A11" s="30" t="s">
        <v>67</v>
      </c>
      <c r="B11" s="33">
        <v>4</v>
      </c>
      <c r="C11" s="18">
        <v>3</v>
      </c>
      <c r="D11" s="18">
        <v>4</v>
      </c>
      <c r="E11" s="18">
        <v>5</v>
      </c>
      <c r="F11" s="18">
        <v>5</v>
      </c>
      <c r="G11" s="18">
        <f t="shared" si="0"/>
        <v>21</v>
      </c>
      <c r="H11" s="19">
        <f t="shared" si="1"/>
        <v>4.2</v>
      </c>
      <c r="I11" s="20">
        <f t="shared" si="2"/>
        <v>0.84000000000000008</v>
      </c>
      <c r="J11" s="34">
        <f t="shared" si="3"/>
        <v>3.2000000000000019E-4</v>
      </c>
      <c r="K11" s="20">
        <f t="shared" si="4"/>
        <v>0.83968000000000009</v>
      </c>
    </row>
    <row r="12" spans="1:17" ht="60" x14ac:dyDescent="0.25">
      <c r="A12" s="30" t="s">
        <v>41</v>
      </c>
      <c r="B12" s="18">
        <v>3</v>
      </c>
      <c r="C12" s="18">
        <v>3</v>
      </c>
      <c r="D12" s="18">
        <v>4</v>
      </c>
      <c r="E12" s="18">
        <v>4</v>
      </c>
      <c r="F12" s="18">
        <v>5</v>
      </c>
      <c r="G12" s="18">
        <f t="shared" si="0"/>
        <v>19</v>
      </c>
      <c r="H12" s="19">
        <f t="shared" si="1"/>
        <v>3.8</v>
      </c>
      <c r="I12" s="20">
        <f t="shared" si="2"/>
        <v>0.76</v>
      </c>
      <c r="J12" s="34">
        <f t="shared" si="3"/>
        <v>3.2000000000000019E-4</v>
      </c>
      <c r="K12" s="20">
        <f t="shared" si="4"/>
        <v>0.75968000000000002</v>
      </c>
    </row>
    <row r="13" spans="1:17" ht="45" x14ac:dyDescent="0.25">
      <c r="A13" s="30" t="s">
        <v>42</v>
      </c>
      <c r="B13" s="18">
        <v>3</v>
      </c>
      <c r="C13" s="18">
        <v>3</v>
      </c>
      <c r="D13" s="18">
        <v>4</v>
      </c>
      <c r="E13" s="18">
        <v>5</v>
      </c>
      <c r="F13" s="18">
        <v>4</v>
      </c>
      <c r="G13" s="18">
        <f t="shared" si="0"/>
        <v>19</v>
      </c>
      <c r="H13" s="19">
        <f t="shared" si="1"/>
        <v>3.8</v>
      </c>
      <c r="I13" s="20">
        <f t="shared" si="2"/>
        <v>0.76</v>
      </c>
      <c r="J13" s="34">
        <f t="shared" si="3"/>
        <v>3.2000000000000019E-4</v>
      </c>
      <c r="K13" s="20">
        <f t="shared" si="4"/>
        <v>0.75968000000000002</v>
      </c>
    </row>
    <row r="14" spans="1:17" ht="45" x14ac:dyDescent="0.25">
      <c r="A14" s="30" t="s">
        <v>43</v>
      </c>
      <c r="B14" s="18">
        <v>3</v>
      </c>
      <c r="C14" s="18">
        <v>4</v>
      </c>
      <c r="D14" s="18">
        <v>3</v>
      </c>
      <c r="E14" s="18">
        <v>4</v>
      </c>
      <c r="F14" s="18">
        <v>5</v>
      </c>
      <c r="G14" s="18">
        <f t="shared" si="0"/>
        <v>19</v>
      </c>
      <c r="H14" s="19">
        <f t="shared" si="1"/>
        <v>3.8</v>
      </c>
      <c r="I14" s="20">
        <f t="shared" si="2"/>
        <v>0.76</v>
      </c>
      <c r="J14" s="34">
        <f t="shared" si="3"/>
        <v>3.2000000000000019E-4</v>
      </c>
      <c r="K14" s="20">
        <f t="shared" si="4"/>
        <v>0.75968000000000002</v>
      </c>
    </row>
    <row r="15" spans="1:17" ht="75" x14ac:dyDescent="0.25">
      <c r="A15" s="30" t="s">
        <v>44</v>
      </c>
      <c r="B15" s="18">
        <v>4</v>
      </c>
      <c r="C15" s="18">
        <v>3</v>
      </c>
      <c r="D15" s="18">
        <v>4</v>
      </c>
      <c r="E15" s="18">
        <v>4</v>
      </c>
      <c r="F15" s="18">
        <v>4</v>
      </c>
      <c r="G15" s="18">
        <f t="shared" si="0"/>
        <v>19</v>
      </c>
      <c r="H15" s="19">
        <f t="shared" si="1"/>
        <v>3.8</v>
      </c>
      <c r="I15" s="20">
        <f t="shared" si="2"/>
        <v>0.76</v>
      </c>
      <c r="J15" s="34">
        <f t="shared" si="3"/>
        <v>3.2000000000000019E-4</v>
      </c>
      <c r="K15" s="20">
        <f t="shared" si="4"/>
        <v>0.75968000000000002</v>
      </c>
    </row>
    <row r="16" spans="1:17" ht="45" x14ac:dyDescent="0.25">
      <c r="A16" s="30" t="s">
        <v>45</v>
      </c>
      <c r="B16" s="18">
        <v>4</v>
      </c>
      <c r="C16" s="18">
        <v>4</v>
      </c>
      <c r="D16" s="18">
        <v>4</v>
      </c>
      <c r="E16" s="18">
        <v>5</v>
      </c>
      <c r="F16" s="18">
        <v>5</v>
      </c>
      <c r="G16" s="18">
        <f t="shared" si="0"/>
        <v>22</v>
      </c>
      <c r="H16" s="19">
        <f t="shared" si="1"/>
        <v>4.4000000000000004</v>
      </c>
      <c r="I16" s="20">
        <f t="shared" si="2"/>
        <v>0.88000000000000012</v>
      </c>
      <c r="J16" s="34">
        <f t="shared" si="3"/>
        <v>3.2000000000000019E-4</v>
      </c>
      <c r="K16" s="20">
        <f t="shared" si="4"/>
        <v>0.87968000000000013</v>
      </c>
    </row>
    <row r="17" spans="1:11" ht="60" x14ac:dyDescent="0.25">
      <c r="A17" s="30" t="s">
        <v>46</v>
      </c>
      <c r="B17" s="18">
        <v>4</v>
      </c>
      <c r="C17" s="18">
        <v>5</v>
      </c>
      <c r="D17" s="18">
        <v>5</v>
      </c>
      <c r="E17" s="18">
        <v>5</v>
      </c>
      <c r="F17" s="18">
        <v>5</v>
      </c>
      <c r="G17" s="18">
        <f t="shared" si="0"/>
        <v>24</v>
      </c>
      <c r="H17" s="19">
        <f t="shared" si="1"/>
        <v>4.8</v>
      </c>
      <c r="I17" s="20">
        <f t="shared" si="2"/>
        <v>0.96</v>
      </c>
      <c r="J17" s="34">
        <f t="shared" si="3"/>
        <v>3.2000000000000019E-4</v>
      </c>
      <c r="K17" s="20">
        <f t="shared" si="4"/>
        <v>0.95967999999999998</v>
      </c>
    </row>
    <row r="18" spans="1:11" ht="60" x14ac:dyDescent="0.25">
      <c r="A18" s="30" t="s">
        <v>47</v>
      </c>
      <c r="B18" s="18">
        <v>5</v>
      </c>
      <c r="C18" s="18">
        <v>5</v>
      </c>
      <c r="D18" s="18">
        <v>5</v>
      </c>
      <c r="E18" s="18">
        <v>5</v>
      </c>
      <c r="F18" s="18">
        <v>5</v>
      </c>
      <c r="G18" s="18">
        <f t="shared" ref="G18:G25" si="5">SUM(B18:F18)</f>
        <v>25</v>
      </c>
      <c r="H18" s="19">
        <f t="shared" ref="H18:H25" si="6">G18/$I$3</f>
        <v>5</v>
      </c>
      <c r="I18" s="20">
        <f t="shared" ref="I18:I25" si="7">H18/$J$4</f>
        <v>1</v>
      </c>
      <c r="J18" s="34">
        <f t="shared" si="3"/>
        <v>3.2000000000000019E-4</v>
      </c>
      <c r="K18" s="20">
        <f t="shared" ref="K18:K25" si="8">I18-J18</f>
        <v>0.99968000000000001</v>
      </c>
    </row>
    <row r="19" spans="1:11" ht="60" x14ac:dyDescent="0.25">
      <c r="A19" s="30" t="s">
        <v>48</v>
      </c>
      <c r="B19" s="18">
        <v>5</v>
      </c>
      <c r="C19" s="18">
        <v>4</v>
      </c>
      <c r="D19" s="18">
        <v>5</v>
      </c>
      <c r="E19" s="18">
        <v>5</v>
      </c>
      <c r="F19" s="18">
        <v>5</v>
      </c>
      <c r="G19" s="18">
        <f t="shared" si="5"/>
        <v>24</v>
      </c>
      <c r="H19" s="19">
        <f t="shared" si="6"/>
        <v>4.8</v>
      </c>
      <c r="I19" s="20">
        <f t="shared" si="7"/>
        <v>0.96</v>
      </c>
      <c r="J19" s="34">
        <f t="shared" si="3"/>
        <v>3.2000000000000019E-4</v>
      </c>
      <c r="K19" s="20">
        <f t="shared" si="8"/>
        <v>0.95967999999999998</v>
      </c>
    </row>
    <row r="20" spans="1:11" ht="75" x14ac:dyDescent="0.25">
      <c r="A20" s="30" t="s">
        <v>49</v>
      </c>
      <c r="B20" s="18">
        <v>3</v>
      </c>
      <c r="C20" s="18">
        <v>4</v>
      </c>
      <c r="D20" s="18">
        <v>4</v>
      </c>
      <c r="E20" s="18">
        <v>5</v>
      </c>
      <c r="F20" s="18">
        <v>5</v>
      </c>
      <c r="G20" s="18">
        <f t="shared" si="5"/>
        <v>21</v>
      </c>
      <c r="H20" s="19">
        <f t="shared" si="6"/>
        <v>4.2</v>
      </c>
      <c r="I20" s="20">
        <f t="shared" si="7"/>
        <v>0.84000000000000008</v>
      </c>
      <c r="J20" s="34">
        <f t="shared" si="3"/>
        <v>3.2000000000000019E-4</v>
      </c>
      <c r="K20" s="20">
        <f t="shared" si="8"/>
        <v>0.83968000000000009</v>
      </c>
    </row>
    <row r="21" spans="1:11" ht="60" x14ac:dyDescent="0.25">
      <c r="A21" s="30" t="s">
        <v>68</v>
      </c>
      <c r="B21" s="18">
        <v>4</v>
      </c>
      <c r="C21" s="18">
        <v>4</v>
      </c>
      <c r="D21" s="18">
        <v>4</v>
      </c>
      <c r="E21" s="18">
        <v>5</v>
      </c>
      <c r="F21" s="18">
        <v>5</v>
      </c>
      <c r="G21" s="18">
        <f t="shared" si="5"/>
        <v>22</v>
      </c>
      <c r="H21" s="19">
        <f t="shared" si="6"/>
        <v>4.4000000000000004</v>
      </c>
      <c r="I21" s="20">
        <f t="shared" si="7"/>
        <v>0.88000000000000012</v>
      </c>
      <c r="J21" s="34">
        <f t="shared" si="3"/>
        <v>3.2000000000000019E-4</v>
      </c>
      <c r="K21" s="20">
        <f t="shared" si="8"/>
        <v>0.87968000000000013</v>
      </c>
    </row>
    <row r="22" spans="1:11" ht="75" x14ac:dyDescent="0.25">
      <c r="A22" s="30" t="s">
        <v>50</v>
      </c>
      <c r="B22" s="18">
        <v>4</v>
      </c>
      <c r="C22" s="18">
        <v>4</v>
      </c>
      <c r="D22" s="18">
        <v>4</v>
      </c>
      <c r="E22" s="18">
        <v>5</v>
      </c>
      <c r="F22" s="18">
        <v>5</v>
      </c>
      <c r="G22" s="18">
        <f t="shared" si="5"/>
        <v>22</v>
      </c>
      <c r="H22" s="19">
        <f t="shared" si="6"/>
        <v>4.4000000000000004</v>
      </c>
      <c r="I22" s="20">
        <f t="shared" si="7"/>
        <v>0.88000000000000012</v>
      </c>
      <c r="J22" s="34">
        <f t="shared" si="3"/>
        <v>3.2000000000000019E-4</v>
      </c>
      <c r="K22" s="20">
        <f t="shared" si="8"/>
        <v>0.87968000000000013</v>
      </c>
    </row>
    <row r="23" spans="1:11" ht="75" x14ac:dyDescent="0.25">
      <c r="A23" s="30" t="s">
        <v>51</v>
      </c>
      <c r="B23" s="18">
        <v>3</v>
      </c>
      <c r="C23" s="18">
        <v>4</v>
      </c>
      <c r="D23" s="18">
        <v>4</v>
      </c>
      <c r="E23" s="18">
        <v>5</v>
      </c>
      <c r="F23" s="18">
        <v>5</v>
      </c>
      <c r="G23" s="18">
        <f t="shared" si="5"/>
        <v>21</v>
      </c>
      <c r="H23" s="19">
        <f t="shared" si="6"/>
        <v>4.2</v>
      </c>
      <c r="I23" s="20">
        <f t="shared" si="7"/>
        <v>0.84000000000000008</v>
      </c>
      <c r="J23" s="34">
        <f t="shared" si="3"/>
        <v>3.2000000000000019E-4</v>
      </c>
      <c r="K23" s="20">
        <f t="shared" si="8"/>
        <v>0.83968000000000009</v>
      </c>
    </row>
    <row r="24" spans="1:11" ht="60" x14ac:dyDescent="0.25">
      <c r="A24" s="30" t="s">
        <v>52</v>
      </c>
      <c r="B24" s="18">
        <v>4</v>
      </c>
      <c r="C24" s="18">
        <v>4</v>
      </c>
      <c r="D24" s="18">
        <v>4</v>
      </c>
      <c r="E24" s="18">
        <v>5</v>
      </c>
      <c r="F24" s="18">
        <v>5</v>
      </c>
      <c r="G24" s="18">
        <f t="shared" si="5"/>
        <v>22</v>
      </c>
      <c r="H24" s="19">
        <f t="shared" si="6"/>
        <v>4.4000000000000004</v>
      </c>
      <c r="I24" s="20">
        <f t="shared" si="7"/>
        <v>0.88000000000000012</v>
      </c>
      <c r="J24" s="34">
        <f t="shared" si="3"/>
        <v>3.2000000000000019E-4</v>
      </c>
      <c r="K24" s="20">
        <f t="shared" si="8"/>
        <v>0.87968000000000013</v>
      </c>
    </row>
    <row r="25" spans="1:11" ht="105" x14ac:dyDescent="0.25">
      <c r="A25" s="30" t="s">
        <v>53</v>
      </c>
      <c r="B25" s="18">
        <v>4</v>
      </c>
      <c r="C25" s="18">
        <v>5</v>
      </c>
      <c r="D25" s="18">
        <v>5</v>
      </c>
      <c r="E25" s="18">
        <v>5</v>
      </c>
      <c r="F25" s="18">
        <v>4</v>
      </c>
      <c r="G25" s="18">
        <f t="shared" si="5"/>
        <v>23</v>
      </c>
      <c r="H25" s="19">
        <f t="shared" si="6"/>
        <v>4.5999999999999996</v>
      </c>
      <c r="I25" s="20">
        <f t="shared" si="7"/>
        <v>0.91999999999999993</v>
      </c>
      <c r="J25" s="34">
        <f t="shared" si="3"/>
        <v>3.2000000000000019E-4</v>
      </c>
      <c r="K25" s="20">
        <f t="shared" si="8"/>
        <v>0.91967999999999994</v>
      </c>
    </row>
    <row r="26" spans="1:11" s="25" customFormat="1" ht="42.75" x14ac:dyDescent="0.25">
      <c r="B26" s="7"/>
      <c r="C26" s="7"/>
      <c r="D26" s="7"/>
      <c r="E26" s="7"/>
      <c r="F26" s="7"/>
      <c r="I26" s="45" t="s">
        <v>19</v>
      </c>
      <c r="J26" s="46" t="s">
        <v>15</v>
      </c>
      <c r="K26" s="47">
        <f>SUM(K8:K17)/10</f>
        <v>0.8316800000000002</v>
      </c>
    </row>
  </sheetData>
  <mergeCells count="9">
    <mergeCell ref="G4:I4"/>
    <mergeCell ref="J4:K4"/>
    <mergeCell ref="A1:K1"/>
    <mergeCell ref="B2:F2"/>
    <mergeCell ref="G2:I2"/>
    <mergeCell ref="J2:K2"/>
    <mergeCell ref="B3:F3"/>
    <mergeCell ref="G3:H3"/>
    <mergeCell ref="B4:F4"/>
  </mergeCells>
  <pageMargins left="0.7" right="0.7" top="0.75" bottom="0.75" header="0.3" footer="0.3"/>
  <pageSetup scale="6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6"/>
  <sheetViews>
    <sheetView zoomScale="80" zoomScaleNormal="80" workbookViewId="0">
      <selection sqref="A1:K1"/>
    </sheetView>
  </sheetViews>
  <sheetFormatPr baseColWidth="10" defaultRowHeight="15" x14ac:dyDescent="0.25"/>
  <cols>
    <col min="1" max="1" width="39.5703125" style="29" customWidth="1"/>
    <col min="2" max="2" width="13" style="7" bestFit="1" customWidth="1"/>
    <col min="3" max="6" width="13.42578125" style="7" bestFit="1" customWidth="1"/>
    <col min="7" max="7" width="6.28515625" style="7" bestFit="1" customWidth="1"/>
    <col min="8" max="8" width="14" style="7" bestFit="1" customWidth="1"/>
    <col min="9" max="9" width="20.42578125" style="7" bestFit="1" customWidth="1"/>
    <col min="10" max="10" width="14.7109375" style="7" bestFit="1" customWidth="1"/>
    <col min="11" max="11" width="24.7109375" style="7" bestFit="1" customWidth="1"/>
    <col min="12" max="12" width="11.42578125" style="7"/>
    <col min="13" max="13" width="19.140625" style="7" customWidth="1"/>
    <col min="14" max="14" width="13.5703125" style="7" customWidth="1"/>
    <col min="15" max="15" width="14.85546875" style="7" customWidth="1"/>
    <col min="16" max="16384" width="11.42578125" style="7"/>
  </cols>
  <sheetData>
    <row r="1" spans="1:17" ht="51.75" customHeight="1" x14ac:dyDescent="0.25">
      <c r="A1" s="75" t="s">
        <v>21</v>
      </c>
      <c r="B1" s="76"/>
      <c r="C1" s="76"/>
      <c r="D1" s="76"/>
      <c r="E1" s="76"/>
      <c r="F1" s="76"/>
      <c r="G1" s="76"/>
      <c r="H1" s="76"/>
      <c r="I1" s="76"/>
      <c r="J1" s="76"/>
      <c r="K1" s="77"/>
    </row>
    <row r="2" spans="1:17" s="9" customFormat="1" ht="46.5" customHeight="1" x14ac:dyDescent="0.25">
      <c r="A2" s="8" t="s">
        <v>1</v>
      </c>
      <c r="B2" s="78" t="s">
        <v>32</v>
      </c>
      <c r="C2" s="78"/>
      <c r="D2" s="78"/>
      <c r="E2" s="78"/>
      <c r="F2" s="78"/>
      <c r="G2" s="79" t="s">
        <v>3</v>
      </c>
      <c r="H2" s="79"/>
      <c r="I2" s="79"/>
      <c r="J2" s="80" t="s">
        <v>29</v>
      </c>
      <c r="K2" s="81"/>
    </row>
    <row r="3" spans="1:17" x14ac:dyDescent="0.25">
      <c r="A3" s="8" t="s">
        <v>0</v>
      </c>
      <c r="B3" s="82" t="s">
        <v>18</v>
      </c>
      <c r="C3" s="82"/>
      <c r="D3" s="82"/>
      <c r="E3" s="82"/>
      <c r="F3" s="82"/>
      <c r="G3" s="83" t="s">
        <v>33</v>
      </c>
      <c r="H3" s="83"/>
      <c r="I3" s="10">
        <v>5</v>
      </c>
      <c r="J3" s="11" t="s">
        <v>4</v>
      </c>
      <c r="K3" s="12">
        <v>43985</v>
      </c>
    </row>
    <row r="4" spans="1:17" ht="15.75" thickBot="1" x14ac:dyDescent="0.3">
      <c r="A4" s="13" t="s">
        <v>2</v>
      </c>
      <c r="B4" s="73" t="s">
        <v>13</v>
      </c>
      <c r="C4" s="73"/>
      <c r="D4" s="73"/>
      <c r="E4" s="73"/>
      <c r="F4" s="73"/>
      <c r="G4" s="72" t="s">
        <v>10</v>
      </c>
      <c r="H4" s="72"/>
      <c r="I4" s="72"/>
      <c r="J4" s="73">
        <v>5</v>
      </c>
      <c r="K4" s="74"/>
    </row>
    <row r="7" spans="1:17" s="9" customFormat="1" x14ac:dyDescent="0.25">
      <c r="A7" s="31" t="s">
        <v>22</v>
      </c>
      <c r="B7" s="32" t="s">
        <v>5</v>
      </c>
      <c r="C7" s="17" t="s">
        <v>6</v>
      </c>
      <c r="D7" s="17" t="s">
        <v>7</v>
      </c>
      <c r="E7" s="17" t="s">
        <v>8</v>
      </c>
      <c r="F7" s="17" t="s">
        <v>9</v>
      </c>
      <c r="G7" s="17" t="s">
        <v>11</v>
      </c>
      <c r="H7" s="17" t="s">
        <v>12</v>
      </c>
      <c r="I7" s="17" t="s">
        <v>78</v>
      </c>
      <c r="J7" s="17" t="s">
        <v>79</v>
      </c>
      <c r="K7" s="17" t="s">
        <v>80</v>
      </c>
    </row>
    <row r="8" spans="1:17" ht="45" x14ac:dyDescent="0.25">
      <c r="A8" s="30" t="s">
        <v>38</v>
      </c>
      <c r="B8" s="33">
        <v>4</v>
      </c>
      <c r="C8" s="18">
        <v>5</v>
      </c>
      <c r="D8" s="18">
        <v>3</v>
      </c>
      <c r="E8" s="18">
        <v>5</v>
      </c>
      <c r="F8" s="18">
        <v>5</v>
      </c>
      <c r="G8" s="18">
        <f>SUM(B8:F8)</f>
        <v>22</v>
      </c>
      <c r="H8" s="19">
        <f>G8/$I$3</f>
        <v>4.4000000000000004</v>
      </c>
      <c r="I8" s="20">
        <f>H8/$J$4</f>
        <v>0.88000000000000012</v>
      </c>
      <c r="J8" s="34">
        <f>(1/$I$3)^$I$3</f>
        <v>3.2000000000000019E-4</v>
      </c>
      <c r="K8" s="20">
        <f>I8-J8</f>
        <v>0.87968000000000013</v>
      </c>
    </row>
    <row r="9" spans="1:17" ht="30" x14ac:dyDescent="0.25">
      <c r="A9" s="30" t="s">
        <v>39</v>
      </c>
      <c r="B9" s="33">
        <v>4</v>
      </c>
      <c r="C9" s="18">
        <v>4</v>
      </c>
      <c r="D9" s="18">
        <v>4</v>
      </c>
      <c r="E9" s="18">
        <v>5</v>
      </c>
      <c r="F9" s="18">
        <v>5</v>
      </c>
      <c r="G9" s="18">
        <f t="shared" ref="G9:G17" si="0">SUM(B9:F9)</f>
        <v>22</v>
      </c>
      <c r="H9" s="19">
        <f t="shared" ref="H9:H17" si="1">G9/$I$3</f>
        <v>4.4000000000000004</v>
      </c>
      <c r="I9" s="20">
        <f t="shared" ref="I9:I17" si="2">H9/$J$4</f>
        <v>0.88000000000000012</v>
      </c>
      <c r="J9" s="34">
        <f t="shared" ref="J9:J25" si="3">(1/$I$3)^$I$3</f>
        <v>3.2000000000000019E-4</v>
      </c>
      <c r="K9" s="20">
        <f t="shared" ref="K9:K17" si="4">I9-J9</f>
        <v>0.87968000000000013</v>
      </c>
      <c r="Q9" s="22"/>
    </row>
    <row r="10" spans="1:17" ht="60" x14ac:dyDescent="0.25">
      <c r="A10" s="30" t="s">
        <v>40</v>
      </c>
      <c r="B10" s="33">
        <v>4</v>
      </c>
      <c r="C10" s="18">
        <v>4</v>
      </c>
      <c r="D10" s="18">
        <v>5</v>
      </c>
      <c r="E10" s="18">
        <v>4</v>
      </c>
      <c r="F10" s="18">
        <v>5</v>
      </c>
      <c r="G10" s="18">
        <f t="shared" si="0"/>
        <v>22</v>
      </c>
      <c r="H10" s="19">
        <f t="shared" si="1"/>
        <v>4.4000000000000004</v>
      </c>
      <c r="I10" s="20">
        <f t="shared" si="2"/>
        <v>0.88000000000000012</v>
      </c>
      <c r="J10" s="34">
        <f t="shared" si="3"/>
        <v>3.2000000000000019E-4</v>
      </c>
      <c r="K10" s="20">
        <f t="shared" si="4"/>
        <v>0.87968000000000013</v>
      </c>
      <c r="Q10" s="23"/>
    </row>
    <row r="11" spans="1:17" ht="135" x14ac:dyDescent="0.25">
      <c r="A11" s="30" t="s">
        <v>67</v>
      </c>
      <c r="B11" s="33">
        <v>5</v>
      </c>
      <c r="C11" s="18">
        <v>3</v>
      </c>
      <c r="D11" s="18">
        <v>4</v>
      </c>
      <c r="E11" s="18">
        <v>4</v>
      </c>
      <c r="F11" s="18">
        <v>5</v>
      </c>
      <c r="G11" s="18">
        <f t="shared" si="0"/>
        <v>21</v>
      </c>
      <c r="H11" s="19">
        <f t="shared" si="1"/>
        <v>4.2</v>
      </c>
      <c r="I11" s="20">
        <f t="shared" si="2"/>
        <v>0.84000000000000008</v>
      </c>
      <c r="J11" s="34">
        <f t="shared" si="3"/>
        <v>3.2000000000000019E-4</v>
      </c>
      <c r="K11" s="20">
        <f t="shared" si="4"/>
        <v>0.83968000000000009</v>
      </c>
    </row>
    <row r="12" spans="1:17" ht="60" x14ac:dyDescent="0.25">
      <c r="A12" s="30" t="s">
        <v>41</v>
      </c>
      <c r="B12" s="33">
        <v>4</v>
      </c>
      <c r="C12" s="18">
        <v>5</v>
      </c>
      <c r="D12" s="18">
        <v>4</v>
      </c>
      <c r="E12" s="18">
        <v>5</v>
      </c>
      <c r="F12" s="18">
        <v>5</v>
      </c>
      <c r="G12" s="18">
        <f t="shared" si="0"/>
        <v>23</v>
      </c>
      <c r="H12" s="19">
        <f t="shared" si="1"/>
        <v>4.5999999999999996</v>
      </c>
      <c r="I12" s="20">
        <f t="shared" si="2"/>
        <v>0.91999999999999993</v>
      </c>
      <c r="J12" s="34">
        <f t="shared" si="3"/>
        <v>3.2000000000000019E-4</v>
      </c>
      <c r="K12" s="20">
        <f t="shared" si="4"/>
        <v>0.91967999999999994</v>
      </c>
    </row>
    <row r="13" spans="1:17" ht="45" x14ac:dyDescent="0.25">
      <c r="A13" s="30" t="s">
        <v>42</v>
      </c>
      <c r="B13" s="33">
        <v>4</v>
      </c>
      <c r="C13" s="18">
        <v>4</v>
      </c>
      <c r="D13" s="18">
        <v>4</v>
      </c>
      <c r="E13" s="18">
        <v>5</v>
      </c>
      <c r="F13" s="18">
        <v>5</v>
      </c>
      <c r="G13" s="18">
        <f t="shared" si="0"/>
        <v>22</v>
      </c>
      <c r="H13" s="19">
        <f t="shared" si="1"/>
        <v>4.4000000000000004</v>
      </c>
      <c r="I13" s="20">
        <f t="shared" si="2"/>
        <v>0.88000000000000012</v>
      </c>
      <c r="J13" s="34">
        <f t="shared" si="3"/>
        <v>3.2000000000000019E-4</v>
      </c>
      <c r="K13" s="20">
        <f t="shared" si="4"/>
        <v>0.87968000000000013</v>
      </c>
    </row>
    <row r="14" spans="1:17" ht="45" x14ac:dyDescent="0.25">
      <c r="A14" s="30" t="s">
        <v>43</v>
      </c>
      <c r="B14" s="33">
        <v>3</v>
      </c>
      <c r="C14" s="18">
        <v>3</v>
      </c>
      <c r="D14" s="18">
        <v>4</v>
      </c>
      <c r="E14" s="18">
        <v>5</v>
      </c>
      <c r="F14" s="18">
        <v>5</v>
      </c>
      <c r="G14" s="18">
        <f t="shared" si="0"/>
        <v>20</v>
      </c>
      <c r="H14" s="19">
        <f t="shared" si="1"/>
        <v>4</v>
      </c>
      <c r="I14" s="20">
        <f t="shared" si="2"/>
        <v>0.8</v>
      </c>
      <c r="J14" s="34">
        <f t="shared" si="3"/>
        <v>3.2000000000000019E-4</v>
      </c>
      <c r="K14" s="20">
        <f t="shared" si="4"/>
        <v>0.79968000000000006</v>
      </c>
    </row>
    <row r="15" spans="1:17" ht="75" x14ac:dyDescent="0.25">
      <c r="A15" s="30" t="s">
        <v>44</v>
      </c>
      <c r="B15" s="33">
        <v>4</v>
      </c>
      <c r="C15" s="18">
        <v>5</v>
      </c>
      <c r="D15" s="18">
        <v>5</v>
      </c>
      <c r="E15" s="18">
        <v>5</v>
      </c>
      <c r="F15" s="18">
        <v>4</v>
      </c>
      <c r="G15" s="18">
        <f t="shared" si="0"/>
        <v>23</v>
      </c>
      <c r="H15" s="19">
        <f t="shared" si="1"/>
        <v>4.5999999999999996</v>
      </c>
      <c r="I15" s="20">
        <f t="shared" si="2"/>
        <v>0.91999999999999993</v>
      </c>
      <c r="J15" s="34">
        <f t="shared" si="3"/>
        <v>3.2000000000000019E-4</v>
      </c>
      <c r="K15" s="20">
        <f t="shared" si="4"/>
        <v>0.91967999999999994</v>
      </c>
    </row>
    <row r="16" spans="1:17" ht="45" x14ac:dyDescent="0.25">
      <c r="A16" s="30" t="s">
        <v>45</v>
      </c>
      <c r="B16" s="18">
        <v>4</v>
      </c>
      <c r="C16" s="18">
        <v>4</v>
      </c>
      <c r="D16" s="18">
        <v>4</v>
      </c>
      <c r="E16" s="18">
        <v>4</v>
      </c>
      <c r="F16" s="18">
        <v>5</v>
      </c>
      <c r="G16" s="18">
        <f t="shared" si="0"/>
        <v>21</v>
      </c>
      <c r="H16" s="19">
        <f t="shared" si="1"/>
        <v>4.2</v>
      </c>
      <c r="I16" s="20">
        <f t="shared" si="2"/>
        <v>0.84000000000000008</v>
      </c>
      <c r="J16" s="34">
        <f t="shared" si="3"/>
        <v>3.2000000000000019E-4</v>
      </c>
      <c r="K16" s="20">
        <f t="shared" si="4"/>
        <v>0.83968000000000009</v>
      </c>
    </row>
    <row r="17" spans="1:11" ht="60" x14ac:dyDescent="0.25">
      <c r="A17" s="30" t="s">
        <v>46</v>
      </c>
      <c r="B17" s="18">
        <v>4</v>
      </c>
      <c r="C17" s="18">
        <v>5</v>
      </c>
      <c r="D17" s="18">
        <v>5</v>
      </c>
      <c r="E17" s="18">
        <v>5</v>
      </c>
      <c r="F17" s="18">
        <v>4</v>
      </c>
      <c r="G17" s="18">
        <f t="shared" si="0"/>
        <v>23</v>
      </c>
      <c r="H17" s="19">
        <f t="shared" si="1"/>
        <v>4.5999999999999996</v>
      </c>
      <c r="I17" s="20">
        <f t="shared" si="2"/>
        <v>0.91999999999999993</v>
      </c>
      <c r="J17" s="34">
        <f t="shared" si="3"/>
        <v>3.2000000000000019E-4</v>
      </c>
      <c r="K17" s="20">
        <f t="shared" si="4"/>
        <v>0.91967999999999994</v>
      </c>
    </row>
    <row r="18" spans="1:11" ht="60" x14ac:dyDescent="0.25">
      <c r="A18" s="30" t="s">
        <v>47</v>
      </c>
      <c r="B18" s="18">
        <v>5</v>
      </c>
      <c r="C18" s="18">
        <v>5</v>
      </c>
      <c r="D18" s="18">
        <v>5</v>
      </c>
      <c r="E18" s="18">
        <v>5</v>
      </c>
      <c r="F18" s="18">
        <v>5</v>
      </c>
      <c r="G18" s="18">
        <f t="shared" ref="G18:G25" si="5">SUM(B18:F18)</f>
        <v>25</v>
      </c>
      <c r="H18" s="19">
        <f t="shared" ref="H18:H25" si="6">G18/$I$3</f>
        <v>5</v>
      </c>
      <c r="I18" s="20">
        <f t="shared" ref="I18:I25" si="7">H18/$J$4</f>
        <v>1</v>
      </c>
      <c r="J18" s="34">
        <f t="shared" si="3"/>
        <v>3.2000000000000019E-4</v>
      </c>
      <c r="K18" s="20">
        <f t="shared" ref="K18:K25" si="8">I18-J18</f>
        <v>0.99968000000000001</v>
      </c>
    </row>
    <row r="19" spans="1:11" ht="60" x14ac:dyDescent="0.25">
      <c r="A19" s="30" t="s">
        <v>48</v>
      </c>
      <c r="B19" s="18">
        <v>5</v>
      </c>
      <c r="C19" s="18">
        <v>4</v>
      </c>
      <c r="D19" s="18">
        <v>5</v>
      </c>
      <c r="E19" s="18">
        <v>5</v>
      </c>
      <c r="F19" s="18">
        <v>5</v>
      </c>
      <c r="G19" s="18">
        <f t="shared" si="5"/>
        <v>24</v>
      </c>
      <c r="H19" s="19">
        <f t="shared" si="6"/>
        <v>4.8</v>
      </c>
      <c r="I19" s="20">
        <f t="shared" si="7"/>
        <v>0.96</v>
      </c>
      <c r="J19" s="34">
        <f t="shared" si="3"/>
        <v>3.2000000000000019E-4</v>
      </c>
      <c r="K19" s="20">
        <f t="shared" si="8"/>
        <v>0.95967999999999998</v>
      </c>
    </row>
    <row r="20" spans="1:11" ht="75" x14ac:dyDescent="0.25">
      <c r="A20" s="30" t="s">
        <v>49</v>
      </c>
      <c r="B20" s="18">
        <v>3</v>
      </c>
      <c r="C20" s="18">
        <v>4</v>
      </c>
      <c r="D20" s="18">
        <v>4</v>
      </c>
      <c r="E20" s="18">
        <v>5</v>
      </c>
      <c r="F20" s="18">
        <v>5</v>
      </c>
      <c r="G20" s="18">
        <f t="shared" si="5"/>
        <v>21</v>
      </c>
      <c r="H20" s="19">
        <f t="shared" si="6"/>
        <v>4.2</v>
      </c>
      <c r="I20" s="20">
        <f t="shared" si="7"/>
        <v>0.84000000000000008</v>
      </c>
      <c r="J20" s="34">
        <f t="shared" si="3"/>
        <v>3.2000000000000019E-4</v>
      </c>
      <c r="K20" s="20">
        <f t="shared" si="8"/>
        <v>0.83968000000000009</v>
      </c>
    </row>
    <row r="21" spans="1:11" ht="60" x14ac:dyDescent="0.25">
      <c r="A21" s="30" t="s">
        <v>68</v>
      </c>
      <c r="B21" s="18">
        <v>4</v>
      </c>
      <c r="C21" s="18">
        <v>4</v>
      </c>
      <c r="D21" s="18">
        <v>4</v>
      </c>
      <c r="E21" s="18">
        <v>5</v>
      </c>
      <c r="F21" s="18">
        <v>5</v>
      </c>
      <c r="G21" s="18">
        <f t="shared" si="5"/>
        <v>22</v>
      </c>
      <c r="H21" s="19">
        <f t="shared" si="6"/>
        <v>4.4000000000000004</v>
      </c>
      <c r="I21" s="20">
        <f t="shared" si="7"/>
        <v>0.88000000000000012</v>
      </c>
      <c r="J21" s="34">
        <f t="shared" si="3"/>
        <v>3.2000000000000019E-4</v>
      </c>
      <c r="K21" s="20">
        <f t="shared" si="8"/>
        <v>0.87968000000000013</v>
      </c>
    </row>
    <row r="22" spans="1:11" ht="75" x14ac:dyDescent="0.25">
      <c r="A22" s="30" t="s">
        <v>50</v>
      </c>
      <c r="B22" s="18">
        <v>4</v>
      </c>
      <c r="C22" s="18">
        <v>4</v>
      </c>
      <c r="D22" s="18">
        <v>4</v>
      </c>
      <c r="E22" s="18">
        <v>5</v>
      </c>
      <c r="F22" s="18">
        <v>5</v>
      </c>
      <c r="G22" s="18">
        <f t="shared" si="5"/>
        <v>22</v>
      </c>
      <c r="H22" s="19">
        <f t="shared" si="6"/>
        <v>4.4000000000000004</v>
      </c>
      <c r="I22" s="20">
        <f t="shared" si="7"/>
        <v>0.88000000000000012</v>
      </c>
      <c r="J22" s="34">
        <f t="shared" si="3"/>
        <v>3.2000000000000019E-4</v>
      </c>
      <c r="K22" s="20">
        <f t="shared" si="8"/>
        <v>0.87968000000000013</v>
      </c>
    </row>
    <row r="23" spans="1:11" ht="75" x14ac:dyDescent="0.25">
      <c r="A23" s="30" t="s">
        <v>51</v>
      </c>
      <c r="B23" s="18">
        <v>3</v>
      </c>
      <c r="C23" s="18">
        <v>4</v>
      </c>
      <c r="D23" s="18">
        <v>4</v>
      </c>
      <c r="E23" s="18">
        <v>5</v>
      </c>
      <c r="F23" s="18">
        <v>5</v>
      </c>
      <c r="G23" s="18">
        <f t="shared" si="5"/>
        <v>21</v>
      </c>
      <c r="H23" s="19">
        <f t="shared" si="6"/>
        <v>4.2</v>
      </c>
      <c r="I23" s="20">
        <f t="shared" si="7"/>
        <v>0.84000000000000008</v>
      </c>
      <c r="J23" s="34">
        <f t="shared" si="3"/>
        <v>3.2000000000000019E-4</v>
      </c>
      <c r="K23" s="20">
        <f t="shared" si="8"/>
        <v>0.83968000000000009</v>
      </c>
    </row>
    <row r="24" spans="1:11" ht="60" x14ac:dyDescent="0.25">
      <c r="A24" s="30" t="s">
        <v>52</v>
      </c>
      <c r="B24" s="18">
        <v>4</v>
      </c>
      <c r="C24" s="18">
        <v>4</v>
      </c>
      <c r="D24" s="18">
        <v>4</v>
      </c>
      <c r="E24" s="18">
        <v>5</v>
      </c>
      <c r="F24" s="18">
        <v>5</v>
      </c>
      <c r="G24" s="18">
        <f t="shared" si="5"/>
        <v>22</v>
      </c>
      <c r="H24" s="19">
        <f t="shared" si="6"/>
        <v>4.4000000000000004</v>
      </c>
      <c r="I24" s="20">
        <f t="shared" si="7"/>
        <v>0.88000000000000012</v>
      </c>
      <c r="J24" s="34">
        <f t="shared" si="3"/>
        <v>3.2000000000000019E-4</v>
      </c>
      <c r="K24" s="20">
        <f t="shared" si="8"/>
        <v>0.87968000000000013</v>
      </c>
    </row>
    <row r="25" spans="1:11" ht="105" x14ac:dyDescent="0.25">
      <c r="A25" s="30" t="s">
        <v>53</v>
      </c>
      <c r="B25" s="18">
        <v>4</v>
      </c>
      <c r="C25" s="18">
        <v>5</v>
      </c>
      <c r="D25" s="18">
        <v>5</v>
      </c>
      <c r="E25" s="18">
        <v>5</v>
      </c>
      <c r="F25" s="18">
        <v>4</v>
      </c>
      <c r="G25" s="18">
        <f t="shared" si="5"/>
        <v>23</v>
      </c>
      <c r="H25" s="19">
        <f t="shared" si="6"/>
        <v>4.5999999999999996</v>
      </c>
      <c r="I25" s="20">
        <f t="shared" si="7"/>
        <v>0.91999999999999993</v>
      </c>
      <c r="J25" s="34">
        <f t="shared" si="3"/>
        <v>3.2000000000000019E-4</v>
      </c>
      <c r="K25" s="20">
        <f t="shared" si="8"/>
        <v>0.91967999999999994</v>
      </c>
    </row>
    <row r="26" spans="1:11" s="25" customFormat="1" ht="42.75" x14ac:dyDescent="0.25">
      <c r="B26" s="7"/>
      <c r="C26" s="7"/>
      <c r="D26" s="7"/>
      <c r="E26" s="7"/>
      <c r="F26" s="7"/>
      <c r="G26" s="7"/>
      <c r="I26" s="48" t="s">
        <v>31</v>
      </c>
      <c r="J26" s="41" t="s">
        <v>15</v>
      </c>
      <c r="K26" s="42">
        <f>SUM(K8:K17)/10</f>
        <v>0.87568000000000024</v>
      </c>
    </row>
  </sheetData>
  <mergeCells count="9">
    <mergeCell ref="G4:I4"/>
    <mergeCell ref="J4:K4"/>
    <mergeCell ref="A1:K1"/>
    <mergeCell ref="B2:F2"/>
    <mergeCell ref="G2:I2"/>
    <mergeCell ref="J2:K2"/>
    <mergeCell ref="B3:F3"/>
    <mergeCell ref="G3:H3"/>
    <mergeCell ref="B4:F4"/>
  </mergeCells>
  <pageMargins left="0.7" right="0.7" top="0.75" bottom="0.75" header="0.3" footer="0.3"/>
  <pageSetup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8"/>
  <sheetViews>
    <sheetView showGridLines="0" zoomScale="80" zoomScaleNormal="80" workbookViewId="0">
      <selection sqref="A1:L1"/>
    </sheetView>
  </sheetViews>
  <sheetFormatPr baseColWidth="10" defaultRowHeight="15" x14ac:dyDescent="0.25"/>
  <cols>
    <col min="1" max="1" width="9.85546875" style="7" customWidth="1"/>
    <col min="2" max="2" width="2" style="7" customWidth="1"/>
    <col min="3" max="3" width="24.85546875" style="49" bestFit="1" customWidth="1"/>
    <col min="4" max="5" width="11.42578125" style="7"/>
    <col min="6" max="7" width="11.42578125" style="7" customWidth="1"/>
    <col min="8" max="8" width="13.7109375" style="7" customWidth="1"/>
    <col min="9" max="9" width="11.42578125" style="7" customWidth="1"/>
    <col min="10" max="10" width="11.42578125" style="7"/>
    <col min="11" max="11" width="6.140625" style="7" customWidth="1"/>
    <col min="12" max="12" width="8.28515625" style="7" customWidth="1"/>
    <col min="13" max="16384" width="11.42578125" style="7"/>
  </cols>
  <sheetData>
    <row r="1" spans="1:15" ht="45" customHeight="1" x14ac:dyDescent="0.25">
      <c r="A1" s="75" t="s">
        <v>21</v>
      </c>
      <c r="B1" s="86"/>
      <c r="C1" s="86"/>
      <c r="D1" s="86"/>
      <c r="E1" s="86"/>
      <c r="F1" s="86"/>
      <c r="G1" s="86"/>
      <c r="H1" s="86"/>
      <c r="I1" s="86"/>
      <c r="J1" s="86"/>
      <c r="K1" s="86"/>
      <c r="L1" s="87"/>
    </row>
    <row r="2" spans="1:15" s="9" customFormat="1" ht="46.5" customHeight="1" thickBot="1" x14ac:dyDescent="0.3">
      <c r="A2" s="13" t="s">
        <v>1</v>
      </c>
      <c r="B2" s="84" t="s">
        <v>32</v>
      </c>
      <c r="C2" s="84"/>
      <c r="D2" s="84"/>
      <c r="E2" s="84"/>
      <c r="F2" s="84"/>
      <c r="G2" s="85" t="s">
        <v>3</v>
      </c>
      <c r="H2" s="85"/>
      <c r="I2" s="88" t="s">
        <v>29</v>
      </c>
      <c r="J2" s="88"/>
      <c r="K2" s="88"/>
      <c r="L2" s="89"/>
    </row>
    <row r="3" spans="1:15" ht="15.75" thickBot="1" x14ac:dyDescent="0.3"/>
    <row r="4" spans="1:15" x14ac:dyDescent="0.25">
      <c r="B4" s="50"/>
      <c r="C4" s="51"/>
      <c r="D4" s="52"/>
      <c r="E4" s="52"/>
      <c r="F4" s="52"/>
      <c r="G4" s="52"/>
      <c r="H4" s="52"/>
      <c r="I4" s="52"/>
      <c r="J4" s="52"/>
      <c r="K4" s="53"/>
    </row>
    <row r="5" spans="1:15" x14ac:dyDescent="0.25">
      <c r="B5" s="54"/>
      <c r="C5" s="55"/>
      <c r="D5" s="56"/>
      <c r="E5" s="56"/>
      <c r="F5" s="56"/>
      <c r="G5" s="56"/>
      <c r="H5" s="56"/>
      <c r="I5" s="56"/>
      <c r="J5" s="56"/>
      <c r="K5" s="57"/>
    </row>
    <row r="6" spans="1:15" x14ac:dyDescent="0.25">
      <c r="B6" s="54"/>
      <c r="C6" s="55"/>
      <c r="D6" s="56"/>
      <c r="E6" s="56"/>
      <c r="F6" s="56"/>
      <c r="G6" s="56"/>
      <c r="H6" s="56"/>
      <c r="I6" s="56"/>
      <c r="J6" s="56"/>
      <c r="K6" s="57"/>
    </row>
    <row r="7" spans="1:15" ht="22.5" customHeight="1" thickBot="1" x14ac:dyDescent="0.3">
      <c r="B7" s="54"/>
      <c r="C7" s="55"/>
      <c r="D7" s="56"/>
      <c r="E7" s="56"/>
      <c r="F7" s="56"/>
      <c r="G7" s="56"/>
      <c r="H7" s="56"/>
      <c r="I7" s="56"/>
      <c r="J7" s="56"/>
      <c r="K7" s="57"/>
    </row>
    <row r="8" spans="1:15" ht="15.75" thickBot="1" x14ac:dyDescent="0.3">
      <c r="B8" s="54"/>
      <c r="C8" s="58" t="s">
        <v>28</v>
      </c>
      <c r="D8" s="59" t="s">
        <v>27</v>
      </c>
      <c r="E8" s="56"/>
      <c r="F8" s="56"/>
      <c r="G8" s="56"/>
      <c r="H8" s="56"/>
      <c r="I8" s="56"/>
      <c r="J8" s="56"/>
      <c r="K8" s="57"/>
      <c r="M8" s="60"/>
      <c r="N8" s="60"/>
      <c r="O8" s="60"/>
    </row>
    <row r="9" spans="1:15" x14ac:dyDescent="0.25">
      <c r="B9" s="54"/>
      <c r="C9" s="61" t="s">
        <v>23</v>
      </c>
      <c r="D9" s="62">
        <f>Pertinencia!K26</f>
        <v>0.89968000000000026</v>
      </c>
      <c r="E9" s="56"/>
      <c r="F9" s="56"/>
      <c r="G9" s="56"/>
      <c r="H9" s="56"/>
      <c r="I9" s="56"/>
      <c r="J9" s="56"/>
      <c r="K9" s="57"/>
      <c r="M9" s="60"/>
      <c r="N9" s="60"/>
      <c r="O9" s="60"/>
    </row>
    <row r="10" spans="1:15" x14ac:dyDescent="0.25">
      <c r="B10" s="54"/>
      <c r="C10" s="63" t="s">
        <v>24</v>
      </c>
      <c r="D10" s="64">
        <f>Redacción!K26</f>
        <v>0.89168000000000003</v>
      </c>
      <c r="E10" s="56"/>
      <c r="F10" s="56"/>
      <c r="G10" s="56"/>
      <c r="H10" s="56"/>
      <c r="I10" s="56"/>
      <c r="J10" s="56"/>
      <c r="K10" s="57"/>
      <c r="M10" s="60"/>
      <c r="N10" s="60"/>
      <c r="O10" s="60"/>
    </row>
    <row r="11" spans="1:15" ht="30" x14ac:dyDescent="0.25">
      <c r="B11" s="54"/>
      <c r="C11" s="63" t="s">
        <v>25</v>
      </c>
      <c r="D11" s="64">
        <f>'Claridad Conceptual'!K26</f>
        <v>0.8316800000000002</v>
      </c>
      <c r="E11" s="56"/>
      <c r="F11" s="56"/>
      <c r="G11" s="56"/>
      <c r="H11" s="56"/>
      <c r="I11" s="56"/>
      <c r="J11" s="56"/>
      <c r="K11" s="57"/>
      <c r="M11" s="60"/>
      <c r="N11" s="60"/>
      <c r="O11" s="60"/>
    </row>
    <row r="12" spans="1:15" ht="30.75" thickBot="1" x14ac:dyDescent="0.3">
      <c r="B12" s="54"/>
      <c r="C12" s="65" t="s">
        <v>26</v>
      </c>
      <c r="D12" s="66">
        <f>'Escala de Valoración'!K26</f>
        <v>0.87568000000000024</v>
      </c>
      <c r="E12" s="56"/>
      <c r="F12" s="56"/>
      <c r="G12" s="56"/>
      <c r="H12" s="56"/>
      <c r="I12" s="56"/>
      <c r="J12" s="56"/>
      <c r="K12" s="57"/>
      <c r="M12" s="60"/>
      <c r="N12" s="60"/>
      <c r="O12" s="60"/>
    </row>
    <row r="13" spans="1:15" x14ac:dyDescent="0.25">
      <c r="B13" s="54"/>
      <c r="C13" s="55"/>
      <c r="D13" s="56"/>
      <c r="E13" s="56"/>
      <c r="F13" s="56"/>
      <c r="G13" s="56"/>
      <c r="H13" s="56"/>
      <c r="I13" s="56"/>
      <c r="J13" s="56"/>
      <c r="K13" s="57"/>
      <c r="M13" s="60"/>
      <c r="N13" s="60"/>
      <c r="O13" s="60"/>
    </row>
    <row r="14" spans="1:15" x14ac:dyDescent="0.25">
      <c r="B14" s="54"/>
      <c r="C14" s="55"/>
      <c r="D14" s="56"/>
      <c r="E14" s="56"/>
      <c r="F14" s="56"/>
      <c r="G14" s="56"/>
      <c r="H14" s="56"/>
      <c r="I14" s="56"/>
      <c r="J14" s="56"/>
      <c r="K14" s="57"/>
      <c r="M14" s="60"/>
      <c r="N14" s="60"/>
      <c r="O14" s="60"/>
    </row>
    <row r="15" spans="1:15" x14ac:dyDescent="0.25">
      <c r="B15" s="54"/>
      <c r="C15" s="55"/>
      <c r="D15" s="56"/>
      <c r="E15" s="56"/>
      <c r="F15" s="56"/>
      <c r="G15" s="56"/>
      <c r="H15" s="56"/>
      <c r="I15" s="56"/>
      <c r="J15" s="56"/>
      <c r="K15" s="57"/>
      <c r="M15" s="60"/>
      <c r="N15" s="60"/>
      <c r="O15" s="60"/>
    </row>
    <row r="16" spans="1:15" x14ac:dyDescent="0.25">
      <c r="B16" s="54"/>
      <c r="C16" s="55"/>
      <c r="D16" s="56"/>
      <c r="E16" s="56"/>
      <c r="F16" s="56"/>
      <c r="G16" s="56"/>
      <c r="H16" s="56"/>
      <c r="I16" s="56"/>
      <c r="J16" s="56"/>
      <c r="K16" s="57"/>
      <c r="M16" s="60"/>
      <c r="N16" s="60"/>
      <c r="O16" s="60"/>
    </row>
    <row r="17" spans="2:15" x14ac:dyDescent="0.25">
      <c r="B17" s="54"/>
      <c r="C17" s="55"/>
      <c r="D17" s="56"/>
      <c r="E17" s="56"/>
      <c r="F17" s="56"/>
      <c r="G17" s="56"/>
      <c r="H17" s="56"/>
      <c r="I17" s="56"/>
      <c r="J17" s="56"/>
      <c r="K17" s="57"/>
      <c r="M17" s="60"/>
      <c r="N17" s="60"/>
      <c r="O17" s="60"/>
    </row>
    <row r="18" spans="2:15" ht="12" customHeight="1" thickBot="1" x14ac:dyDescent="0.3">
      <c r="B18" s="67"/>
      <c r="C18" s="68"/>
      <c r="D18" s="69"/>
      <c r="E18" s="69"/>
      <c r="F18" s="69"/>
      <c r="G18" s="69"/>
      <c r="H18" s="69"/>
      <c r="I18" s="69"/>
      <c r="J18" s="69"/>
      <c r="K18" s="70"/>
    </row>
  </sheetData>
  <mergeCells count="4">
    <mergeCell ref="B2:F2"/>
    <mergeCell ref="G2:H2"/>
    <mergeCell ref="A1:L1"/>
    <mergeCell ref="I2:L2"/>
  </mergeCells>
  <pageMargins left="0.7" right="0.7" top="0.75" bottom="0.75" header="0.3" footer="0.3"/>
  <pageSetup scale="6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C70B7-357A-4B44-8FAE-8B801A62CCFD}">
  <dimension ref="A1:M9"/>
  <sheetViews>
    <sheetView zoomScale="90" zoomScaleNormal="90" workbookViewId="0">
      <selection sqref="A1:XFD1048576"/>
    </sheetView>
  </sheetViews>
  <sheetFormatPr baseColWidth="10" defaultRowHeight="15" x14ac:dyDescent="0.25"/>
  <cols>
    <col min="1" max="1" width="11.5703125" style="7" customWidth="1"/>
    <col min="2" max="7" width="11.42578125" style="7"/>
    <col min="8" max="8" width="12.7109375" style="7" customWidth="1"/>
    <col min="9" max="9" width="11.42578125" style="7"/>
    <col min="10" max="10" width="12.140625" style="7" customWidth="1"/>
    <col min="11" max="16384" width="11.42578125" style="7"/>
  </cols>
  <sheetData>
    <row r="1" spans="1:13" ht="51.75" customHeight="1" x14ac:dyDescent="0.25">
      <c r="A1" s="75" t="s">
        <v>21</v>
      </c>
      <c r="B1" s="76"/>
      <c r="C1" s="76"/>
      <c r="D1" s="76"/>
      <c r="E1" s="76"/>
      <c r="F1" s="76"/>
      <c r="G1" s="76"/>
      <c r="H1" s="76"/>
      <c r="I1" s="76"/>
      <c r="J1" s="76"/>
      <c r="K1" s="77"/>
    </row>
    <row r="2" spans="1:13" s="9" customFormat="1" ht="46.5" customHeight="1" thickBot="1" x14ac:dyDescent="0.3">
      <c r="A2" s="13" t="s">
        <v>1</v>
      </c>
      <c r="B2" s="84" t="s">
        <v>32</v>
      </c>
      <c r="C2" s="84"/>
      <c r="D2" s="84"/>
      <c r="E2" s="84"/>
      <c r="F2" s="84"/>
      <c r="G2" s="105" t="s">
        <v>3</v>
      </c>
      <c r="H2" s="106"/>
      <c r="I2" s="107" t="s">
        <v>29</v>
      </c>
      <c r="J2" s="108"/>
      <c r="K2" s="109"/>
    </row>
    <row r="3" spans="1:13" ht="15.75" thickBot="1" x14ac:dyDescent="0.3">
      <c r="C3" s="49"/>
    </row>
    <row r="4" spans="1:13" x14ac:dyDescent="0.25">
      <c r="B4" s="103" t="s">
        <v>34</v>
      </c>
      <c r="C4" s="102"/>
      <c r="D4" s="102"/>
      <c r="E4" s="102" t="s">
        <v>57</v>
      </c>
      <c r="F4" s="102"/>
      <c r="G4" s="102"/>
      <c r="H4" s="102" t="s">
        <v>35</v>
      </c>
      <c r="I4" s="102"/>
      <c r="J4" s="104"/>
      <c r="K4" s="4"/>
      <c r="L4" s="4"/>
      <c r="M4" s="4"/>
    </row>
    <row r="5" spans="1:13" x14ac:dyDescent="0.25">
      <c r="B5" s="98" t="s">
        <v>36</v>
      </c>
      <c r="C5" s="99"/>
      <c r="D5" s="99"/>
      <c r="E5" s="93" t="s">
        <v>58</v>
      </c>
      <c r="F5" s="93"/>
      <c r="G5" s="93"/>
      <c r="H5" s="91" t="s">
        <v>37</v>
      </c>
      <c r="I5" s="91"/>
      <c r="J5" s="92"/>
      <c r="K5" s="1"/>
      <c r="L5" s="1"/>
      <c r="M5" s="2"/>
    </row>
    <row r="6" spans="1:13" x14ac:dyDescent="0.25">
      <c r="B6" s="98" t="s">
        <v>54</v>
      </c>
      <c r="C6" s="99"/>
      <c r="D6" s="99"/>
      <c r="E6" s="93" t="s">
        <v>61</v>
      </c>
      <c r="F6" s="93"/>
      <c r="G6" s="93"/>
      <c r="H6" s="90" t="s">
        <v>64</v>
      </c>
      <c r="I6" s="91"/>
      <c r="J6" s="92"/>
      <c r="K6" s="1"/>
      <c r="L6" s="1"/>
      <c r="M6" s="2"/>
    </row>
    <row r="7" spans="1:13" x14ac:dyDescent="0.25">
      <c r="B7" s="98" t="s">
        <v>55</v>
      </c>
      <c r="C7" s="99"/>
      <c r="D7" s="99"/>
      <c r="E7" s="93" t="s">
        <v>61</v>
      </c>
      <c r="F7" s="93"/>
      <c r="G7" s="93"/>
      <c r="H7" s="90" t="s">
        <v>65</v>
      </c>
      <c r="I7" s="91"/>
      <c r="J7" s="92"/>
      <c r="K7" s="1"/>
      <c r="L7" s="1"/>
      <c r="M7" s="3"/>
    </row>
    <row r="8" spans="1:13" x14ac:dyDescent="0.25">
      <c r="B8" s="98" t="s">
        <v>56</v>
      </c>
      <c r="C8" s="99"/>
      <c r="D8" s="99"/>
      <c r="E8" s="93" t="s">
        <v>60</v>
      </c>
      <c r="F8" s="93"/>
      <c r="G8" s="93"/>
      <c r="H8" s="90" t="s">
        <v>66</v>
      </c>
      <c r="I8" s="91"/>
      <c r="J8" s="92"/>
      <c r="K8" s="1"/>
      <c r="L8" s="1"/>
      <c r="M8" s="3"/>
    </row>
    <row r="9" spans="1:13" ht="15.75" thickBot="1" x14ac:dyDescent="0.3">
      <c r="B9" s="100" t="s">
        <v>62</v>
      </c>
      <c r="C9" s="101"/>
      <c r="D9" s="101"/>
      <c r="E9" s="94" t="s">
        <v>59</v>
      </c>
      <c r="F9" s="94"/>
      <c r="G9" s="94"/>
      <c r="H9" s="95" t="s">
        <v>63</v>
      </c>
      <c r="I9" s="96"/>
      <c r="J9" s="97"/>
      <c r="K9" s="1"/>
      <c r="L9" s="1"/>
      <c r="M9" s="3"/>
    </row>
  </sheetData>
  <mergeCells count="22">
    <mergeCell ref="H4:J4"/>
    <mergeCell ref="H5:J5"/>
    <mergeCell ref="H6:J6"/>
    <mergeCell ref="H7:J7"/>
    <mergeCell ref="A1:K1"/>
    <mergeCell ref="B2:F2"/>
    <mergeCell ref="G2:H2"/>
    <mergeCell ref="I2:K2"/>
    <mergeCell ref="B8:D8"/>
    <mergeCell ref="B9:D9"/>
    <mergeCell ref="E4:G4"/>
    <mergeCell ref="E5:G5"/>
    <mergeCell ref="E6:G6"/>
    <mergeCell ref="B4:D4"/>
    <mergeCell ref="B5:D5"/>
    <mergeCell ref="B6:D6"/>
    <mergeCell ref="B7:D7"/>
    <mergeCell ref="H8:J8"/>
    <mergeCell ref="E7:G7"/>
    <mergeCell ref="E8:G8"/>
    <mergeCell ref="E9:G9"/>
    <mergeCell ref="H9:J9"/>
  </mergeCells>
  <hyperlinks>
    <hyperlink ref="H9" r:id="rId1" xr:uid="{BAFABA6C-CEBC-4C9F-8CAB-E8D73AFBEF82}"/>
    <hyperlink ref="H6" r:id="rId2" xr:uid="{B9D0DE41-8905-4EE3-909C-0899371E0B4C}"/>
    <hyperlink ref="H7" r:id="rId3" xr:uid="{C522A635-F111-46FC-8384-6ECDD24DD315}"/>
    <hyperlink ref="H8" r:id="rId4" xr:uid="{4457CD8A-F749-4469-9F08-4DECDB04664F}"/>
  </hyperlinks>
  <pageMargins left="0.7" right="0.7" top="0.75" bottom="0.75" header="0.3" footer="0.3"/>
  <pageSetup orientation="landscape"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FBCA-FA97-4F6B-8BC9-4BEE4E76770A}">
  <dimension ref="A1:K23"/>
  <sheetViews>
    <sheetView zoomScale="90" zoomScaleNormal="90" workbookViewId="0">
      <selection sqref="A1:K1"/>
    </sheetView>
  </sheetViews>
  <sheetFormatPr baseColWidth="10" defaultRowHeight="15" x14ac:dyDescent="0.25"/>
  <cols>
    <col min="1" max="1" width="28.140625" style="7" customWidth="1"/>
    <col min="2" max="2" width="15.140625" style="7" customWidth="1"/>
    <col min="3" max="3" width="18.85546875" style="7" customWidth="1"/>
    <col min="4" max="4" width="18.7109375" style="7" customWidth="1"/>
    <col min="5" max="5" width="17" style="7" customWidth="1"/>
    <col min="6" max="6" width="10" style="7" customWidth="1"/>
    <col min="7" max="7" width="9.7109375" style="7" customWidth="1"/>
    <col min="8" max="8" width="10.42578125" style="7" customWidth="1"/>
    <col min="9" max="9" width="10.7109375" style="7" customWidth="1"/>
    <col min="10" max="11" width="12.7109375" style="7" customWidth="1"/>
    <col min="12" max="16384" width="11.42578125" style="7"/>
  </cols>
  <sheetData>
    <row r="1" spans="1:11" ht="50.25" customHeight="1" x14ac:dyDescent="0.25">
      <c r="A1" s="75" t="s">
        <v>21</v>
      </c>
      <c r="B1" s="76"/>
      <c r="C1" s="76"/>
      <c r="D1" s="76"/>
      <c r="E1" s="76"/>
      <c r="F1" s="76"/>
      <c r="G1" s="76"/>
      <c r="H1" s="76"/>
      <c r="I1" s="76"/>
      <c r="J1" s="76"/>
      <c r="K1" s="77"/>
    </row>
    <row r="2" spans="1:11" s="9" customFormat="1" ht="36.75" customHeight="1" thickBot="1" x14ac:dyDescent="0.3">
      <c r="A2" s="13" t="s">
        <v>1</v>
      </c>
      <c r="B2" s="84" t="s">
        <v>32</v>
      </c>
      <c r="C2" s="84"/>
      <c r="D2" s="84"/>
      <c r="E2" s="84"/>
      <c r="F2" s="84"/>
      <c r="G2" s="115" t="s">
        <v>3</v>
      </c>
      <c r="H2" s="115"/>
      <c r="I2" s="115"/>
      <c r="J2" s="88" t="s">
        <v>29</v>
      </c>
      <c r="K2" s="89"/>
    </row>
    <row r="3" spans="1:11" x14ac:dyDescent="0.25">
      <c r="A3" s="29"/>
    </row>
    <row r="4" spans="1:11" s="49" customFormat="1" ht="42.75" x14ac:dyDescent="0.25">
      <c r="A4" s="114" t="s">
        <v>69</v>
      </c>
      <c r="B4" s="114"/>
      <c r="C4" s="5" t="s">
        <v>70</v>
      </c>
      <c r="D4" s="5" t="s">
        <v>71</v>
      </c>
      <c r="E4" s="5" t="s">
        <v>72</v>
      </c>
      <c r="F4" s="114" t="s">
        <v>73</v>
      </c>
      <c r="G4" s="114"/>
      <c r="H4" s="114" t="s">
        <v>74</v>
      </c>
      <c r="I4" s="114"/>
      <c r="J4" s="114" t="s">
        <v>75</v>
      </c>
      <c r="K4" s="114"/>
    </row>
    <row r="5" spans="1:11" s="49" customFormat="1" ht="50.1" customHeight="1" x14ac:dyDescent="0.25">
      <c r="A5" s="112" t="s">
        <v>38</v>
      </c>
      <c r="B5" s="112"/>
      <c r="C5" s="6"/>
      <c r="D5" s="6"/>
      <c r="E5" s="6"/>
      <c r="F5" s="113" t="s">
        <v>76</v>
      </c>
      <c r="G5" s="113"/>
      <c r="H5" s="113"/>
      <c r="I5" s="113"/>
      <c r="J5" s="113"/>
      <c r="K5" s="113"/>
    </row>
    <row r="6" spans="1:11" s="49" customFormat="1" ht="21.75" customHeight="1" x14ac:dyDescent="0.25">
      <c r="A6" s="112" t="s">
        <v>39</v>
      </c>
      <c r="B6" s="112"/>
      <c r="C6" s="6"/>
      <c r="D6" s="6"/>
      <c r="E6" s="6"/>
      <c r="F6" s="113" t="s">
        <v>76</v>
      </c>
      <c r="G6" s="113"/>
      <c r="H6" s="113"/>
      <c r="I6" s="113"/>
      <c r="J6" s="113"/>
      <c r="K6" s="113"/>
    </row>
    <row r="7" spans="1:11" s="49" customFormat="1" ht="55.5" customHeight="1" x14ac:dyDescent="0.25">
      <c r="A7" s="112" t="s">
        <v>40</v>
      </c>
      <c r="B7" s="112"/>
      <c r="C7" s="6" t="s">
        <v>76</v>
      </c>
      <c r="D7" s="6"/>
      <c r="E7" s="6" t="s">
        <v>76</v>
      </c>
      <c r="F7" s="113"/>
      <c r="G7" s="113"/>
      <c r="H7" s="113" t="s">
        <v>76</v>
      </c>
      <c r="I7" s="113"/>
      <c r="J7" s="113"/>
      <c r="K7" s="113"/>
    </row>
    <row r="8" spans="1:11" s="49" customFormat="1" ht="114.75" customHeight="1" x14ac:dyDescent="0.25">
      <c r="A8" s="112" t="s">
        <v>67</v>
      </c>
      <c r="B8" s="112"/>
      <c r="C8" s="6"/>
      <c r="D8" s="6"/>
      <c r="E8" s="6"/>
      <c r="F8" s="113" t="s">
        <v>76</v>
      </c>
      <c r="G8" s="113"/>
      <c r="H8" s="113" t="s">
        <v>76</v>
      </c>
      <c r="I8" s="113"/>
      <c r="J8" s="113" t="s">
        <v>76</v>
      </c>
      <c r="K8" s="113"/>
    </row>
    <row r="9" spans="1:11" s="49" customFormat="1" ht="60.75" customHeight="1" x14ac:dyDescent="0.25">
      <c r="A9" s="112" t="s">
        <v>41</v>
      </c>
      <c r="B9" s="112"/>
      <c r="C9" s="6" t="s">
        <v>76</v>
      </c>
      <c r="D9" s="6" t="s">
        <v>76</v>
      </c>
      <c r="E9" s="6" t="s">
        <v>76</v>
      </c>
      <c r="F9" s="113"/>
      <c r="G9" s="113"/>
      <c r="H9" s="113" t="s">
        <v>76</v>
      </c>
      <c r="I9" s="113"/>
      <c r="J9" s="113"/>
      <c r="K9" s="113"/>
    </row>
    <row r="10" spans="1:11" s="49" customFormat="1" ht="50.1" customHeight="1" x14ac:dyDescent="0.25">
      <c r="A10" s="112" t="s">
        <v>42</v>
      </c>
      <c r="B10" s="112"/>
      <c r="C10" s="6"/>
      <c r="D10" s="6"/>
      <c r="E10" s="6"/>
      <c r="F10" s="113"/>
      <c r="G10" s="113"/>
      <c r="H10" s="113" t="s">
        <v>76</v>
      </c>
      <c r="I10" s="113"/>
      <c r="J10" s="113"/>
      <c r="K10" s="113"/>
    </row>
    <row r="11" spans="1:11" s="49" customFormat="1" ht="54" customHeight="1" x14ac:dyDescent="0.25">
      <c r="A11" s="112" t="s">
        <v>43</v>
      </c>
      <c r="B11" s="112"/>
      <c r="C11" s="6" t="s">
        <v>76</v>
      </c>
      <c r="D11" s="6" t="s">
        <v>76</v>
      </c>
      <c r="E11" s="6" t="s">
        <v>76</v>
      </c>
      <c r="F11" s="113"/>
      <c r="G11" s="113"/>
      <c r="H11" s="113" t="s">
        <v>76</v>
      </c>
      <c r="I11" s="113"/>
      <c r="J11" s="113"/>
      <c r="K11" s="113"/>
    </row>
    <row r="12" spans="1:11" s="49" customFormat="1" ht="64.5" customHeight="1" x14ac:dyDescent="0.25">
      <c r="A12" s="112" t="s">
        <v>44</v>
      </c>
      <c r="B12" s="112"/>
      <c r="C12" s="6" t="s">
        <v>76</v>
      </c>
      <c r="D12" s="6" t="s">
        <v>76</v>
      </c>
      <c r="E12" s="6" t="s">
        <v>76</v>
      </c>
      <c r="F12" s="113"/>
      <c r="G12" s="113"/>
      <c r="H12" s="113" t="s">
        <v>76</v>
      </c>
      <c r="I12" s="113"/>
      <c r="J12" s="113"/>
      <c r="K12" s="113"/>
    </row>
    <row r="13" spans="1:11" s="49" customFormat="1" ht="53.25" customHeight="1" x14ac:dyDescent="0.25">
      <c r="A13" s="112" t="s">
        <v>45</v>
      </c>
      <c r="B13" s="112"/>
      <c r="C13" s="6" t="s">
        <v>76</v>
      </c>
      <c r="D13" s="6"/>
      <c r="E13" s="6"/>
      <c r="F13" s="113"/>
      <c r="G13" s="113"/>
      <c r="H13" s="113"/>
      <c r="I13" s="113"/>
      <c r="J13" s="113"/>
      <c r="K13" s="113"/>
    </row>
    <row r="14" spans="1:11" s="49" customFormat="1" ht="63" customHeight="1" x14ac:dyDescent="0.25">
      <c r="A14" s="112" t="s">
        <v>46</v>
      </c>
      <c r="B14" s="112"/>
      <c r="C14" s="6" t="s">
        <v>76</v>
      </c>
      <c r="D14" s="6" t="s">
        <v>76</v>
      </c>
      <c r="E14" s="6" t="s">
        <v>76</v>
      </c>
      <c r="F14" s="113" t="s">
        <v>76</v>
      </c>
      <c r="G14" s="113"/>
      <c r="H14" s="113" t="s">
        <v>76</v>
      </c>
      <c r="I14" s="113"/>
      <c r="J14" s="113" t="s">
        <v>76</v>
      </c>
      <c r="K14" s="113"/>
    </row>
    <row r="15" spans="1:11" s="49" customFormat="1" ht="50.1" customHeight="1" x14ac:dyDescent="0.25">
      <c r="A15" s="112" t="s">
        <v>47</v>
      </c>
      <c r="B15" s="112"/>
      <c r="C15" s="6"/>
      <c r="D15" s="6" t="s">
        <v>76</v>
      </c>
      <c r="E15" s="6" t="s">
        <v>76</v>
      </c>
      <c r="F15" s="113" t="s">
        <v>76</v>
      </c>
      <c r="G15" s="113"/>
      <c r="H15" s="113" t="s">
        <v>76</v>
      </c>
      <c r="I15" s="113"/>
      <c r="J15" s="113" t="s">
        <v>76</v>
      </c>
      <c r="K15" s="113"/>
    </row>
    <row r="16" spans="1:11" s="49" customFormat="1" ht="54.75" customHeight="1" x14ac:dyDescent="0.25">
      <c r="A16" s="112" t="s">
        <v>48</v>
      </c>
      <c r="B16" s="112"/>
      <c r="C16" s="6"/>
      <c r="D16" s="6" t="s">
        <v>76</v>
      </c>
      <c r="E16" s="6" t="s">
        <v>76</v>
      </c>
      <c r="F16" s="113" t="s">
        <v>76</v>
      </c>
      <c r="G16" s="113"/>
      <c r="H16" s="113" t="s">
        <v>76</v>
      </c>
      <c r="I16" s="113"/>
      <c r="J16" s="113" t="s">
        <v>76</v>
      </c>
      <c r="K16" s="113"/>
    </row>
    <row r="17" spans="1:11" s="49" customFormat="1" ht="61.5" customHeight="1" x14ac:dyDescent="0.25">
      <c r="A17" s="112" t="s">
        <v>49</v>
      </c>
      <c r="B17" s="112"/>
      <c r="C17" s="6"/>
      <c r="D17" s="6" t="s">
        <v>76</v>
      </c>
      <c r="E17" s="6" t="s">
        <v>76</v>
      </c>
      <c r="F17" s="113" t="s">
        <v>76</v>
      </c>
      <c r="G17" s="113"/>
      <c r="H17" s="113" t="s">
        <v>76</v>
      </c>
      <c r="I17" s="113"/>
      <c r="J17" s="113" t="s">
        <v>76</v>
      </c>
      <c r="K17" s="113"/>
    </row>
    <row r="18" spans="1:11" s="49" customFormat="1" ht="59.25" customHeight="1" x14ac:dyDescent="0.25">
      <c r="A18" s="112" t="s">
        <v>68</v>
      </c>
      <c r="B18" s="112"/>
      <c r="C18" s="6" t="s">
        <v>76</v>
      </c>
      <c r="D18" s="6" t="s">
        <v>76</v>
      </c>
      <c r="E18" s="6" t="s">
        <v>76</v>
      </c>
      <c r="F18" s="113"/>
      <c r="G18" s="113"/>
      <c r="H18" s="113"/>
      <c r="I18" s="113"/>
      <c r="J18" s="113"/>
      <c r="K18" s="113"/>
    </row>
    <row r="19" spans="1:11" s="49" customFormat="1" ht="84.75" customHeight="1" x14ac:dyDescent="0.25">
      <c r="A19" s="112" t="s">
        <v>50</v>
      </c>
      <c r="B19" s="112"/>
      <c r="C19" s="6"/>
      <c r="D19" s="6" t="s">
        <v>76</v>
      </c>
      <c r="E19" s="6" t="s">
        <v>76</v>
      </c>
      <c r="F19" s="113"/>
      <c r="G19" s="113"/>
      <c r="H19" s="113" t="s">
        <v>76</v>
      </c>
      <c r="I19" s="113"/>
      <c r="J19" s="113"/>
      <c r="K19" s="113"/>
    </row>
    <row r="20" spans="1:11" s="49" customFormat="1" ht="66.75" customHeight="1" x14ac:dyDescent="0.25">
      <c r="A20" s="112" t="s">
        <v>51</v>
      </c>
      <c r="B20" s="112"/>
      <c r="C20" s="6" t="s">
        <v>76</v>
      </c>
      <c r="D20" s="6" t="s">
        <v>76</v>
      </c>
      <c r="E20" s="6" t="s">
        <v>76</v>
      </c>
      <c r="F20" s="113" t="s">
        <v>76</v>
      </c>
      <c r="G20" s="113"/>
      <c r="H20" s="113" t="s">
        <v>76</v>
      </c>
      <c r="I20" s="113"/>
      <c r="J20" s="113" t="s">
        <v>76</v>
      </c>
      <c r="K20" s="113"/>
    </row>
    <row r="21" spans="1:11" s="49" customFormat="1" ht="60" customHeight="1" x14ac:dyDescent="0.25">
      <c r="A21" s="112" t="s">
        <v>52</v>
      </c>
      <c r="B21" s="112"/>
      <c r="C21" s="6" t="s">
        <v>76</v>
      </c>
      <c r="D21" s="6" t="s">
        <v>76</v>
      </c>
      <c r="E21" s="6" t="s">
        <v>76</v>
      </c>
      <c r="F21" s="113" t="s">
        <v>76</v>
      </c>
      <c r="G21" s="113"/>
      <c r="H21" s="113" t="s">
        <v>76</v>
      </c>
      <c r="I21" s="113"/>
      <c r="J21" s="113" t="s">
        <v>76</v>
      </c>
      <c r="K21" s="113"/>
    </row>
    <row r="22" spans="1:11" s="49" customFormat="1" ht="95.25" customHeight="1" x14ac:dyDescent="0.25">
      <c r="A22" s="112" t="s">
        <v>53</v>
      </c>
      <c r="B22" s="112"/>
      <c r="C22" s="6"/>
      <c r="D22" s="6" t="s">
        <v>76</v>
      </c>
      <c r="E22" s="6" t="s">
        <v>76</v>
      </c>
      <c r="F22" s="113" t="s">
        <v>76</v>
      </c>
      <c r="G22" s="113"/>
      <c r="H22" s="113" t="s">
        <v>76</v>
      </c>
      <c r="I22" s="113"/>
      <c r="J22" s="113" t="s">
        <v>76</v>
      </c>
      <c r="K22" s="113"/>
    </row>
    <row r="23" spans="1:11" x14ac:dyDescent="0.25">
      <c r="A23" s="111" t="s">
        <v>77</v>
      </c>
      <c r="B23" s="111"/>
      <c r="C23" s="71">
        <f>COUNTA(C5:C22)</f>
        <v>9</v>
      </c>
      <c r="D23" s="71">
        <f t="shared" ref="D23:J23" si="0">COUNTA(D5:D22)</f>
        <v>12</v>
      </c>
      <c r="E23" s="71">
        <f t="shared" si="0"/>
        <v>13</v>
      </c>
      <c r="F23" s="110">
        <f t="shared" si="0"/>
        <v>10</v>
      </c>
      <c r="G23" s="110"/>
      <c r="H23" s="110">
        <f t="shared" si="0"/>
        <v>14</v>
      </c>
      <c r="I23" s="110"/>
      <c r="J23" s="110">
        <f t="shared" si="0"/>
        <v>8</v>
      </c>
      <c r="K23" s="110"/>
    </row>
  </sheetData>
  <mergeCells count="84">
    <mergeCell ref="A4:B4"/>
    <mergeCell ref="F4:G4"/>
    <mergeCell ref="H4:I4"/>
    <mergeCell ref="J4:K4"/>
    <mergeCell ref="A1:K1"/>
    <mergeCell ref="B2:F2"/>
    <mergeCell ref="G2:I2"/>
    <mergeCell ref="J2:K2"/>
    <mergeCell ref="A5:B5"/>
    <mergeCell ref="F5:G5"/>
    <mergeCell ref="H5:I5"/>
    <mergeCell ref="J5:K5"/>
    <mergeCell ref="A6:B6"/>
    <mergeCell ref="F6:G6"/>
    <mergeCell ref="H6:I6"/>
    <mergeCell ref="J6:K6"/>
    <mergeCell ref="A7:B7"/>
    <mergeCell ref="F7:G7"/>
    <mergeCell ref="H7:I7"/>
    <mergeCell ref="J7:K7"/>
    <mergeCell ref="A8:B8"/>
    <mergeCell ref="F8:G8"/>
    <mergeCell ref="H8:I8"/>
    <mergeCell ref="J8:K8"/>
    <mergeCell ref="A9:B9"/>
    <mergeCell ref="F9:G9"/>
    <mergeCell ref="H9:I9"/>
    <mergeCell ref="J9:K9"/>
    <mergeCell ref="A10:B10"/>
    <mergeCell ref="F10:G10"/>
    <mergeCell ref="H10:I10"/>
    <mergeCell ref="J10:K10"/>
    <mergeCell ref="A11:B11"/>
    <mergeCell ref="F11:G11"/>
    <mergeCell ref="H11:I11"/>
    <mergeCell ref="J11:K11"/>
    <mergeCell ref="A12:B12"/>
    <mergeCell ref="F12:G12"/>
    <mergeCell ref="H12:I12"/>
    <mergeCell ref="J12:K12"/>
    <mergeCell ref="A13:B13"/>
    <mergeCell ref="F13:G13"/>
    <mergeCell ref="H13:I13"/>
    <mergeCell ref="J13:K13"/>
    <mergeCell ref="A14:B14"/>
    <mergeCell ref="F14:G14"/>
    <mergeCell ref="H14:I14"/>
    <mergeCell ref="J14:K14"/>
    <mergeCell ref="A15:B15"/>
    <mergeCell ref="F15:G15"/>
    <mergeCell ref="H15:I15"/>
    <mergeCell ref="J15:K15"/>
    <mergeCell ref="A16:B16"/>
    <mergeCell ref="F16:G16"/>
    <mergeCell ref="H16:I16"/>
    <mergeCell ref="J16:K16"/>
    <mergeCell ref="A17:B17"/>
    <mergeCell ref="F17:G17"/>
    <mergeCell ref="H17:I17"/>
    <mergeCell ref="J17:K17"/>
    <mergeCell ref="A18:B18"/>
    <mergeCell ref="F18:G18"/>
    <mergeCell ref="H18:I18"/>
    <mergeCell ref="J18:K18"/>
    <mergeCell ref="A19:B19"/>
    <mergeCell ref="F19:G19"/>
    <mergeCell ref="H19:I19"/>
    <mergeCell ref="J19:K19"/>
    <mergeCell ref="A20:B20"/>
    <mergeCell ref="F20:G20"/>
    <mergeCell ref="H20:I20"/>
    <mergeCell ref="J20:K20"/>
    <mergeCell ref="F23:G23"/>
    <mergeCell ref="H23:I23"/>
    <mergeCell ref="J23:K23"/>
    <mergeCell ref="A23:B23"/>
    <mergeCell ref="A21:B21"/>
    <mergeCell ref="F21:G21"/>
    <mergeCell ref="H21:I21"/>
    <mergeCell ref="J21:K21"/>
    <mergeCell ref="A22:B22"/>
    <mergeCell ref="F22:G22"/>
    <mergeCell ref="H22:I22"/>
    <mergeCell ref="J22:K22"/>
  </mergeCells>
  <pageMargins left="0.7" right="0.7" top="0.75" bottom="0.75" header="0.3" footer="0.3"/>
  <pageSetup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3BBB478B315C644BA9C2D76DB6D0754" ma:contentTypeVersion="2" ma:contentTypeDescription="Crear nuevo documento." ma:contentTypeScope="" ma:versionID="1937f997ffacd2f2e6f6b85a354245b3">
  <xsd:schema xmlns:xsd="http://www.w3.org/2001/XMLSchema" xmlns:xs="http://www.w3.org/2001/XMLSchema" xmlns:p="http://schemas.microsoft.com/office/2006/metadata/properties" xmlns:ns2="e02d4ed6-45a3-4927-91f6-a9ad537de5e7" targetNamespace="http://schemas.microsoft.com/office/2006/metadata/properties" ma:root="true" ma:fieldsID="231b2d12df6766308b14e8d48c26fdce" ns2:_="">
    <xsd:import namespace="e02d4ed6-45a3-4927-91f6-a9ad537de5e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d4ed6-45a3-4927-91f6-a9ad537de5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6005D5-2EDA-46A6-A940-76AE8AE3A0F4}"/>
</file>

<file path=customXml/itemProps2.xml><?xml version="1.0" encoding="utf-8"?>
<ds:datastoreItem xmlns:ds="http://schemas.openxmlformats.org/officeDocument/2006/customXml" ds:itemID="{2F38D7E2-1BD5-471E-96EE-ADEEA8779A3F}"/>
</file>

<file path=customXml/itemProps3.xml><?xml version="1.0" encoding="utf-8"?>
<ds:datastoreItem xmlns:ds="http://schemas.openxmlformats.org/officeDocument/2006/customXml" ds:itemID="{D57E39F2-A3B4-45A3-B058-D1588813FF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Pertinencia</vt:lpstr>
      <vt:lpstr>Redacción</vt:lpstr>
      <vt:lpstr>Claridad Conceptual</vt:lpstr>
      <vt:lpstr>Escala de Valoración</vt:lpstr>
      <vt:lpstr>Resultados</vt:lpstr>
      <vt:lpstr>Lista Expertos</vt:lpstr>
      <vt:lpstr>Variables aplicadas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AleJanDro</dc:creator>
  <cp:lastModifiedBy>Imelda</cp:lastModifiedBy>
  <cp:lastPrinted>2020-08-16T16:50:34Z</cp:lastPrinted>
  <dcterms:created xsi:type="dcterms:W3CDTF">2019-01-20T02:02:28Z</dcterms:created>
  <dcterms:modified xsi:type="dcterms:W3CDTF">2020-08-23T23:46:13Z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0x01010043BBB478B315C644BA9C2D76DB6D0754</vt:lpwstr>
  </property>
</Properties>
</file>