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xml" ContentType="application/vnd.openxmlformats-officedocument.spreadsheetml.pivotTab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2.xml" ContentType="application/vnd.openxmlformats-officedocument.spreadsheetml.pivotTable+xml"/>
  <Override PartName="/xl/tables/table1.xml" ContentType="application/vnd.openxmlformats-officedocument.spreadsheetml.table+xml"/>
  <Override PartName="/xl/pivotTables/pivotTable3.xml" ContentType="application/vnd.openxmlformats-officedocument.spreadsheetml.pivotTable+xml"/>
  <Override PartName="/xl/drawings/drawing10.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2"/>
  <workbookPr hidePivotFieldList="1"/>
  <mc:AlternateContent xmlns:mc="http://schemas.openxmlformats.org/markup-compatibility/2006">
    <mc:Choice Requires="x15">
      <x15ac:absPath xmlns:x15ac="http://schemas.microsoft.com/office/spreadsheetml/2010/11/ac" url="https://universidadeaneduco.sharepoint.com/sites/TRABAJODEGRADOGANADOR/Documentos compartidos/General/TRABAJO DE GRADO/07. INSTRUMENTO/"/>
    </mc:Choice>
  </mc:AlternateContent>
  <xr:revisionPtr revIDLastSave="3019" documentId="8_{1AA3D5E6-B4B1-4D32-BD76-594ADCC7904B}" xr6:coauthVersionLast="47" xr6:coauthVersionMax="47" xr10:uidLastSave="{3BD0A808-27CB-4842-A949-46D43AF47FBA}"/>
  <bookViews>
    <workbookView xWindow="-120" yWindow="-120" windowWidth="20730" windowHeight="11160" tabRatio="848" firstSheet="12" activeTab="12" xr2:uid="{00000000-000D-0000-FFFF-FFFF00000000}"/>
  </bookViews>
  <sheets>
    <sheet name="Analisís Cultura" sheetId="6" r:id="rId1"/>
    <sheet name="Analisís de la Estructura" sheetId="9" r:id="rId2"/>
    <sheet name="Analisís de Tecnología" sheetId="11" r:id="rId3"/>
    <sheet name="Analisís de Recursos Humanos" sheetId="10" r:id="rId4"/>
    <sheet name="Analisís Estandarizar" sheetId="12" r:id="rId5"/>
    <sheet name="Analisís Medir" sheetId="13" r:id="rId6"/>
    <sheet name="Analisís Controlar" sheetId="14" r:id="rId7"/>
    <sheet name="Analisís Mejorar" sheetId="15" r:id="rId8"/>
    <sheet name="Consolidador Modelo de Madurez" sheetId="16" r:id="rId9"/>
    <sheet name="Escala de Calor" sheetId="17" r:id="rId10"/>
    <sheet name="Datos Consolidados" sheetId="5" r:id="rId11"/>
    <sheet name="AGRUPACION 19052023" sheetId="4" r:id="rId12"/>
    <sheet name="Estado Deseado" sheetId="18" r:id="rId13"/>
  </sheets>
  <definedNames>
    <definedName name="_xlnm._FilterDatabase" localSheetId="11" hidden="1">'AGRUPACION 19052023'!$B$2:$J$61</definedName>
  </definedNames>
  <calcPr calcId="191028"/>
  <pivotCaches>
    <pivotCache cacheId="11941" r:id="rId14"/>
    <pivotCache cacheId="11942"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8" l="1"/>
  <c r="B9" i="18"/>
  <c r="B8" i="18"/>
  <c r="B7" i="18"/>
  <c r="B6" i="18"/>
  <c r="B5" i="18"/>
  <c r="B4" i="18"/>
  <c r="B3" i="18"/>
  <c r="I29" i="5"/>
  <c r="I30" i="5" s="1"/>
  <c r="F6" i="6" s="1"/>
  <c r="B7" i="6" s="1"/>
  <c r="B3" i="17"/>
  <c r="B4" i="17"/>
  <c r="A5" i="9"/>
  <c r="C4" i="17" s="1"/>
  <c r="B5" i="17"/>
  <c r="A5" i="10"/>
  <c r="C5" i="17"/>
  <c r="B6" i="17"/>
  <c r="A5" i="11"/>
  <c r="C6" i="17" s="1"/>
  <c r="B7" i="17"/>
  <c r="C7" i="17"/>
  <c r="B8" i="17"/>
  <c r="A5" i="13"/>
  <c r="C8" i="17"/>
  <c r="B9" i="17"/>
  <c r="A5" i="14"/>
  <c r="C9" i="17" s="1"/>
  <c r="B10" i="17"/>
  <c r="A5" i="15"/>
  <c r="C10" i="16" s="1"/>
  <c r="C10" i="17"/>
  <c r="C9" i="16"/>
  <c r="C8" i="16"/>
  <c r="C7" i="16"/>
  <c r="C5" i="16"/>
  <c r="B10" i="16"/>
  <c r="B9" i="16"/>
  <c r="B8" i="16"/>
  <c r="B7" i="16"/>
  <c r="B6" i="16"/>
  <c r="B5" i="16"/>
  <c r="B4" i="16"/>
  <c r="B3" i="16"/>
  <c r="A6" i="15"/>
  <c r="BE29" i="5"/>
  <c r="BE30" i="5" s="1"/>
  <c r="BF29" i="5"/>
  <c r="BF30" i="5" s="1"/>
  <c r="BG29" i="5"/>
  <c r="BG30" i="5" s="1"/>
  <c r="BH29" i="5"/>
  <c r="BH30" i="5" s="1"/>
  <c r="BI29" i="5"/>
  <c r="BI30" i="5" s="1"/>
  <c r="BJ29" i="5"/>
  <c r="BJ30" i="5" s="1"/>
  <c r="BK29" i="5"/>
  <c r="BK30" i="5" s="1"/>
  <c r="BL29" i="5"/>
  <c r="BL30" i="5" s="1"/>
  <c r="A6" i="14"/>
  <c r="E29" i="5"/>
  <c r="E30" i="5" s="1"/>
  <c r="F29" i="5"/>
  <c r="F30" i="5" s="1"/>
  <c r="G29" i="5"/>
  <c r="G30" i="5" s="1"/>
  <c r="H29" i="5"/>
  <c r="H30" i="5" s="1"/>
  <c r="J29" i="5"/>
  <c r="J30" i="5" s="1"/>
  <c r="K29" i="5"/>
  <c r="K30" i="5" s="1"/>
  <c r="AY29" i="5"/>
  <c r="AY30" i="5"/>
  <c r="AZ29" i="5"/>
  <c r="AZ30" i="5" s="1"/>
  <c r="BA29" i="5"/>
  <c r="BA30" i="5"/>
  <c r="BB29" i="5"/>
  <c r="BB30" i="5" s="1"/>
  <c r="BC29" i="5"/>
  <c r="BC30" i="5"/>
  <c r="BD29" i="5"/>
  <c r="BD30" i="5"/>
  <c r="AV29" i="5"/>
  <c r="AV30" i="5" s="1"/>
  <c r="AW29" i="5"/>
  <c r="AW30" i="5" s="1"/>
  <c r="AX29" i="5"/>
  <c r="AX30" i="5" s="1"/>
  <c r="AO29" i="5"/>
  <c r="AO30" i="5" s="1"/>
  <c r="AP29" i="5"/>
  <c r="AP30" i="5" s="1"/>
  <c r="AQ29" i="5"/>
  <c r="AQ30" i="5" s="1"/>
  <c r="AR29" i="5"/>
  <c r="AR30" i="5"/>
  <c r="AS29" i="5"/>
  <c r="AS30" i="5"/>
  <c r="AT29" i="5"/>
  <c r="AT30" i="5"/>
  <c r="AU29" i="5"/>
  <c r="AU30" i="5"/>
  <c r="AK29" i="5"/>
  <c r="AK30" i="5" s="1"/>
  <c r="AL29" i="5"/>
  <c r="AL30" i="5" s="1"/>
  <c r="AM29" i="5"/>
  <c r="AM30" i="5" s="1"/>
  <c r="AN29" i="5"/>
  <c r="AN30" i="5" s="1"/>
  <c r="W29" i="5"/>
  <c r="W30" i="5"/>
  <c r="X29" i="5"/>
  <c r="X30" i="5" s="1"/>
  <c r="Y29" i="5"/>
  <c r="Y30" i="5"/>
  <c r="Z29" i="5"/>
  <c r="Z30" i="5"/>
  <c r="AA29" i="5"/>
  <c r="AA30" i="5"/>
  <c r="AB29" i="5"/>
  <c r="AB30" i="5"/>
  <c r="AC29" i="5"/>
  <c r="AC30" i="5"/>
  <c r="AD29" i="5"/>
  <c r="AD30" i="5"/>
  <c r="AE29" i="5"/>
  <c r="AE30" i="5"/>
  <c r="AF29" i="5"/>
  <c r="AF30" i="5"/>
  <c r="AG29" i="5"/>
  <c r="AG30" i="5"/>
  <c r="AH29" i="5"/>
  <c r="AH30" i="5"/>
  <c r="AI29" i="5"/>
  <c r="AI30" i="5"/>
  <c r="AJ29" i="5"/>
  <c r="AJ30" i="5"/>
  <c r="L29" i="5"/>
  <c r="L30" i="5" s="1"/>
  <c r="M29" i="5"/>
  <c r="M30" i="5" s="1"/>
  <c r="N29" i="5"/>
  <c r="N30" i="5" s="1"/>
  <c r="O29" i="5"/>
  <c r="O30" i="5" s="1"/>
  <c r="P29" i="5"/>
  <c r="P30" i="5" s="1"/>
  <c r="Q29" i="5"/>
  <c r="Q30" i="5" s="1"/>
  <c r="R29" i="5"/>
  <c r="R30" i="5" s="1"/>
  <c r="S29" i="5"/>
  <c r="S30" i="5" s="1"/>
  <c r="T29" i="5"/>
  <c r="T30" i="5" s="1"/>
  <c r="U29" i="5"/>
  <c r="U30" i="5" s="1"/>
  <c r="V29" i="5"/>
  <c r="V30" i="5" s="1"/>
  <c r="AO31" i="5" l="1"/>
  <c r="W31" i="5"/>
  <c r="AY31" i="5"/>
  <c r="E31" i="5"/>
  <c r="AK31" i="5"/>
  <c r="BE31" i="5"/>
  <c r="C3" i="17"/>
  <c r="C3" i="16"/>
  <c r="L31" i="5"/>
  <c r="AV31" i="5"/>
  <c r="C6" i="16"/>
  <c r="C4" i="1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254C31C-D391-4510-B849-1E03AC3F4069}" keepAlive="1" name="Consulta - Tabla2" description="Conexión a la consulta 'Tabla2' en el libro." type="5" refreshedVersion="0" background="1" saveData="1">
    <dbPr connection="Provider=Microsoft.Mashup.OleDb.1;Data Source=$Workbook$;Location=Tabla2;Extended Properties=&quot;&quot;" command="SELECT * FROM [Tabla2]"/>
  </connection>
</connections>
</file>

<file path=xl/sharedStrings.xml><?xml version="1.0" encoding="utf-8"?>
<sst xmlns="http://schemas.openxmlformats.org/spreadsheetml/2006/main" count="669" uniqueCount="265">
  <si>
    <t>CULTURA</t>
  </si>
  <si>
    <t>Politicas de Gestión (1000)</t>
  </si>
  <si>
    <t>Reconocimiento de Gestión (5490)</t>
  </si>
  <si>
    <t>Interacción con Comunidades (5250)</t>
  </si>
  <si>
    <t>Valores de Gestión (5500)</t>
  </si>
  <si>
    <t>Metas Estrategicas (1540)</t>
  </si>
  <si>
    <t>Alcance de Objetivos y Metas (7405)</t>
  </si>
  <si>
    <t xml:space="preserve"> Rendimiento Estrategico (9140)</t>
  </si>
  <si>
    <t>Intermedia Alta</t>
  </si>
  <si>
    <t>Valor porcentual</t>
  </si>
  <si>
    <t>Grado de madurez organizacional en gestión de proyectos</t>
  </si>
  <si>
    <t>0 - 17%</t>
  </si>
  <si>
    <t>Muy baja</t>
  </si>
  <si>
    <t>18% - 33%</t>
  </si>
  <si>
    <t>Baja</t>
  </si>
  <si>
    <t>34% - 50%</t>
  </si>
  <si>
    <t>Intermedia baja</t>
  </si>
  <si>
    <t>51% - 66%</t>
  </si>
  <si>
    <t>Intermedia alta</t>
  </si>
  <si>
    <t>67% - 83%</t>
  </si>
  <si>
    <t>Alta</t>
  </si>
  <si>
    <t>84% - 100%</t>
  </si>
  <si>
    <t>Muy alta</t>
  </si>
  <si>
    <t>ESTRUCTURA</t>
  </si>
  <si>
    <t>Programa y Gobernanza de Portafolio (9170)</t>
  </si>
  <si>
    <t>Código de Ética (8980)</t>
  </si>
  <si>
    <t>Establecer Estructura (7045)</t>
  </si>
  <si>
    <t>Adopta Estructura (7055)</t>
  </si>
  <si>
    <t>Institucionaliza le Estructura (7065)</t>
  </si>
  <si>
    <t>Oficina de Apoyo  (7075)</t>
  </si>
  <si>
    <t>Marco Común  (5280)</t>
  </si>
  <si>
    <t>Establece Estandar de Información (9030)</t>
  </si>
  <si>
    <t>Documentación de Estudio de Caso (8970)</t>
  </si>
  <si>
    <t>Sistema de Información (7365)</t>
  </si>
  <si>
    <t>Compara el Desempeño con la Industria (2190)</t>
  </si>
  <si>
    <t>¿Su organización "Proporciona Oficina de Apoyo a la Gestión de Proyectos Organizacionales"?</t>
  </si>
  <si>
    <t>TECNOLOGÍA</t>
  </si>
  <si>
    <t>Desarrolla Plantillas de Gestión (8960)</t>
  </si>
  <si>
    <t>Idioma Común (5170)</t>
  </si>
  <si>
    <t>Adición de Tecnicas de Gestión (2090)</t>
  </si>
  <si>
    <t>Personalización de la Metodología (5260)</t>
  </si>
  <si>
    <t>Intermedia Baja</t>
  </si>
  <si>
    <t>RECURSOS HUMANOS</t>
  </si>
  <si>
    <t>Personal con Recursos Competentes (1400)</t>
  </si>
  <si>
    <t>Registro de Asignaciones de Recursos (1590)</t>
  </si>
  <si>
    <t>Recursos Organizativos Competentes (5220)</t>
  </si>
  <si>
    <t>Estudio de Caso en Inducción (9100)</t>
  </si>
  <si>
    <t>Recurso Asigando a Trayectoria de Carrera (9110)</t>
  </si>
  <si>
    <t>Mentoria de Gerentes de Proyecto (9120)</t>
  </si>
  <si>
    <t>Competencia de Gerentes (1430)</t>
  </si>
  <si>
    <t>Capacidad para Iniciar Proyectos (7135)</t>
  </si>
  <si>
    <t>Demostrar Competencia en Planificación (7145)</t>
  </si>
  <si>
    <t>Demuestra Competencia en Ejecución (7155)</t>
  </si>
  <si>
    <t>Demuestra Competencia en Monitoreo y Control (7165)</t>
  </si>
  <si>
    <t>Demuestra Competencia en Cierre (7175)</t>
  </si>
  <si>
    <t>Ruta de Carrera para todos los Roles (5620)</t>
  </si>
  <si>
    <t>Promoción de Formación (5200)</t>
  </si>
  <si>
    <t>ESTANDARIZAR</t>
  </si>
  <si>
    <t>Desarrollo de Plan de Gestón (1020)</t>
  </si>
  <si>
    <t>Estandariza Monitoreo y Control (1035)</t>
  </si>
  <si>
    <t>Estandariza Adquirir Equipo de Proyecto (1150)</t>
  </si>
  <si>
    <t>Estandariza Administrar Equipo de Proyecto (1155)</t>
  </si>
  <si>
    <t>Estandariza Dirigir y Gestionar (1230)</t>
  </si>
  <si>
    <t>Estandariza Desarrollar Equipo (1250)</t>
  </si>
  <si>
    <t>Estandariza Cerrar (1390)</t>
  </si>
  <si>
    <t>MEDIR</t>
  </si>
  <si>
    <t>Monitorea y Controla el Trabajo (1045)</t>
  </si>
  <si>
    <t>Medición del Cierre del Proyecto (2080)</t>
  </si>
  <si>
    <t>Mide Gestionar el Equipo (1165)</t>
  </si>
  <si>
    <t>CONTROLAR</t>
  </si>
  <si>
    <t>Proceso de Monitorear y Controlar  (1055)</t>
  </si>
  <si>
    <t>Control de Gestión del Equipo (1175)</t>
  </si>
  <si>
    <t>Controlar Adquirir Equipo (2380)</t>
  </si>
  <si>
    <t>Control de Desarrollo del Plan (2250)</t>
  </si>
  <si>
    <t>Controlar Dirigir y Gestionar (2460)</t>
  </si>
  <si>
    <t>Controlar Desarrollar Equipo (2480)</t>
  </si>
  <si>
    <t>MEJORAR</t>
  </si>
  <si>
    <t>Mejora  Mediante Monitoreo y Control (1065)</t>
  </si>
  <si>
    <t>Metas Estrategicas (1540)2</t>
  </si>
  <si>
    <t>Mejora Administrar Equipo (1185)</t>
  </si>
  <si>
    <t>Mejora Desarrollo de Plan de Gestión (2640)</t>
  </si>
  <si>
    <t>Mejora Adquirir Equipo de Proyectos (2770)</t>
  </si>
  <si>
    <t>Mejora Dirigir y Gestionar (2850)</t>
  </si>
  <si>
    <t>Mejora Desarrollar Equipo  (2870)</t>
  </si>
  <si>
    <t>Mejora en Cerrar Proyecto (3010)</t>
  </si>
  <si>
    <t>AREAS</t>
  </si>
  <si>
    <t>% CUMPLIMIENTO</t>
  </si>
  <si>
    <t>División del Facilitador Organizacional</t>
  </si>
  <si>
    <t>Etapa Prcesos de Mejora</t>
  </si>
  <si>
    <t>Promedio de % CUMPLIMIENTO</t>
  </si>
  <si>
    <t>Total general</t>
  </si>
  <si>
    <t>NIVEL</t>
  </si>
  <si>
    <t>Encuestado</t>
  </si>
  <si>
    <t>NOMBRE</t>
  </si>
  <si>
    <t>Cargo</t>
  </si>
  <si>
    <t>¿Posee nociones en GdP?</t>
  </si>
  <si>
    <t>Juan Camilo Piedrahita Mesa</t>
  </si>
  <si>
    <t>Profesional Planner</t>
  </si>
  <si>
    <t>Medio</t>
  </si>
  <si>
    <t xml:space="preserve">Alejandra Londoño Vanegas </t>
  </si>
  <si>
    <t>Profesional HSEQ</t>
  </si>
  <si>
    <t>Bajo</t>
  </si>
  <si>
    <t>Victor Manuel Cervantes Miguel</t>
  </si>
  <si>
    <t>Director de proyectos e Ingeniería</t>
  </si>
  <si>
    <t>Alto</t>
  </si>
  <si>
    <t>Kenny Jonathan Fonseca Roa</t>
  </si>
  <si>
    <t>Ingeniero mecanico</t>
  </si>
  <si>
    <t>Maria del Mar García Vasquez</t>
  </si>
  <si>
    <t>Residente Auxiliar de Obra</t>
  </si>
  <si>
    <t>Alejandro Velásquez Restrepo</t>
  </si>
  <si>
    <t>Residente de Obra</t>
  </si>
  <si>
    <t>Cristiam Camilo Pérez Ospina</t>
  </si>
  <si>
    <t>Diego Hernando Agudelo Tamayo</t>
  </si>
  <si>
    <t>Edna Alexandra Arango Villar</t>
  </si>
  <si>
    <t xml:space="preserve">Gestor de Ofertas y licitaciones </t>
  </si>
  <si>
    <t>Jennifer Lizeth Loaiza Galvez</t>
  </si>
  <si>
    <t xml:space="preserve"> Jefe de almacén</t>
  </si>
  <si>
    <t xml:space="preserve">Jose Manuel Morales Ruiz </t>
  </si>
  <si>
    <t xml:space="preserve">Jefe de diseño </t>
  </si>
  <si>
    <t>Jorge Andrés Ospina Sánchez</t>
  </si>
  <si>
    <t>Suminsitrador de contratos</t>
  </si>
  <si>
    <t>Jose Luis Ocampo Rivera</t>
  </si>
  <si>
    <t>Ingeniero de proyectos</t>
  </si>
  <si>
    <t>Juliana Puerta Ocampo</t>
  </si>
  <si>
    <t>Residente Auxiliar</t>
  </si>
  <si>
    <t>Keisy Vanessa Torres Ramos</t>
  </si>
  <si>
    <t xml:space="preserve">Luis Felipe Miranda </t>
  </si>
  <si>
    <t>Coordinador de Obra</t>
  </si>
  <si>
    <t>Marco Tulio Bello</t>
  </si>
  <si>
    <t>Ingeniero Mecánico</t>
  </si>
  <si>
    <t>Robert Salas Daboin</t>
  </si>
  <si>
    <t>Profesional de Riesgos</t>
  </si>
  <si>
    <t>Jaime Nikolai Cruz Bustos</t>
  </si>
  <si>
    <t>Santiago Gil Uribe</t>
  </si>
  <si>
    <t>Auxiliar Instrumentación y Control</t>
  </si>
  <si>
    <t>Jerónimo Suárez Noriega</t>
  </si>
  <si>
    <t>Promedio por Pregunta</t>
  </si>
  <si>
    <t>Porcentaje de Cumplimiento</t>
  </si>
  <si>
    <t>Promedio por Capitulo</t>
  </si>
  <si>
    <t>ID Mejor Práctica</t>
  </si>
  <si>
    <t>Pregunta (Spanish)</t>
  </si>
  <si>
    <t xml:space="preserve">Dominio Portafolio </t>
  </si>
  <si>
    <t>Dominio Programa</t>
  </si>
  <si>
    <t xml:space="preserve">Dominio Proyecto </t>
  </si>
  <si>
    <t>Facilitador Organizacional</t>
  </si>
  <si>
    <t>Etapas Procesos de Mejora (SMCI)</t>
  </si>
  <si>
    <t>Justificación</t>
  </si>
  <si>
    <t>Generar un indicador que permita hacer  seguimiento a la interiorización de la gobernanza con los colaboradores de la organización.</t>
  </si>
  <si>
    <t>¿Su organización "Establece Políticas de Gestión de Proyectos Organizacionales"?</t>
  </si>
  <si>
    <t>Portafolio</t>
  </si>
  <si>
    <t>Programa</t>
  </si>
  <si>
    <t>Proyecto</t>
  </si>
  <si>
    <t>Política y Visión de la Gestión de Proyectos Organizacionales</t>
  </si>
  <si>
    <t>Cultura</t>
  </si>
  <si>
    <t xml:space="preserve">Permite una evaluación de las capacidades de gestión de proyectos dentro de la organización y proporciona información importante sobre las diferentes áreas.  Teniendo en cuenta que para la investigación permitirá recopilar datos cuantitativos y cualitativos de las partes partes interesadas mediante las perspectivas y experiencias de cada uno de ellos, permitiendo la comprensión integral de la madurez de la organización. Al abordar preguntas sobre la cultura organizacional en el instrumento se busca reconocer  la cultura de una organización, caracterizada por sus valores, creencias y normas compartidos, influye significativamente en la eficacia y el éxito de las prácticas de gestión de proyectos. Se podrá identificar los factores culturales que permiten o dificultan llegar al grado de madurez de la gestión de proyectos requerido  por la organización. Este enfoque holístico genera valor sobre la interacción entre las prácticas de gestión de proyectos y la cultura organizacional predominante.
</t>
  </si>
  <si>
    <t>Generar un indicador que permita validar la alineación con los objetivos estratégicos de la organizxación</t>
  </si>
  <si>
    <t>¿Su organización "Incluye metas estratégicas en los objetivos del proyecto"?</t>
  </si>
  <si>
    <t>Criterios de éxito del proyecto</t>
  </si>
  <si>
    <t>Generar indicadores que permitan hacer seguimiento a la gestión del conocimiento.</t>
  </si>
  <si>
    <t>¿Su organización "Interactúa con Comunidades de Gestión de Proyectos Externas"?</t>
  </si>
  <si>
    <t>¿Su organización "reconoce el valor de la gestión de proyectos"?</t>
  </si>
  <si>
    <t>¿Su organización "Define valores de gestión de proyectos"?</t>
  </si>
  <si>
    <t>¿Su organización "alcanza metas y objetivos estratégicos a través del uso de la gestión de proyectos organizacionales"?</t>
  </si>
  <si>
    <t>Alineación estratégica</t>
  </si>
  <si>
    <t>Generar indicadores que permitar validar el rendimiento de los proyectos</t>
  </si>
  <si>
    <t>¿Su organización "Reporta el rendimiento estratégico de proyectos y programas"?</t>
  </si>
  <si>
    <t>Generar un indicador que permita hacer Benchmarking</t>
  </si>
  <si>
    <t>¿Su organización "compara el desempeño de la gestión de proyectos organizacionales con los estándares de la industria"?</t>
  </si>
  <si>
    <t>Benchmarking</t>
  </si>
  <si>
    <t>Estructura</t>
  </si>
  <si>
    <t xml:space="preserve">Teniendo en cuenta que el modelo OPM3 proporciona un marco integral para evaluar la madurez de gestión de proyectos de una organización en varias dimensiones, lo cual tambien incluye la estructura organizacional, la aplicación de preguntas enfocadas hacia la estructura permite recopilar sistemáticamente datos sobre prácticas, procesos y estructuras clave de gestión de proyectos. Es aqui bajo esta evaluación donde se lograidentificar las fortalezas y debilidades en sus prácticas actuales y desarrollar estrategias específicas para mejorar las capacidades de gestión de proyectos (PMI, 2013)."
</t>
  </si>
  <si>
    <t>Se busca promover el establecicmiento de un marco de gestión</t>
  </si>
  <si>
    <t>¿Su organización "Establece un Marco Común de Gestión de Proyectos"?</t>
  </si>
  <si>
    <t>Sistemas de gestión</t>
  </si>
  <si>
    <t>¿Su organización "Establece Estructura de Gestión de Proyectos Organizacionales"?</t>
  </si>
  <si>
    <t>Estructura organizacional</t>
  </si>
  <si>
    <t>¿Su organización "Adopta Estructura de Gestión de Proyectos Organizacionales"?</t>
  </si>
  <si>
    <t>¿Su organización "Institucionaliza la Estructura de Gestión de Proyectos Organizacionales"?</t>
  </si>
  <si>
    <t>Se busca promover la creación de una Oficina de apoyo a la GdP</t>
  </si>
  <si>
    <t>¿Tiene su organización un "Sistema de Información de Gestión de Proyectos"?</t>
  </si>
  <si>
    <t>Gestión del Conocimiento y PMIS</t>
  </si>
  <si>
    <t>Unificar con 2190</t>
  </si>
  <si>
    <t>¿Su organización documenta estudios de casos de gestión de proyectos?</t>
  </si>
  <si>
    <t>¿Su organización "fomenta la adhesión al Código de Ética de la Gestión de Proyectos"?</t>
  </si>
  <si>
    <t>Prácticas de Gestión de Proyectos Organizacionales</t>
  </si>
  <si>
    <t>¿Su organización "Establece Estándares de Información de Gestión de Proyectos de la Organización"?</t>
  </si>
  <si>
    <t>¿Tiene su organización un "Proyecto consistente, Programa y Gobernanza de Portafolio en toda la Empresa"?</t>
  </si>
  <si>
    <t>Gobierno</t>
  </si>
  <si>
    <t>Promover la capacitación del personal de proyectos</t>
  </si>
  <si>
    <t>¿Su organización provee "Gestión de Proyecto Organizacional del Personal con Recursos Competentes"?</t>
  </si>
  <si>
    <t>Gestión de Competencias</t>
  </si>
  <si>
    <t>Recursos Humanos</t>
  </si>
  <si>
    <t>Teniendo en cuenta que el OPM3 abarca tres dimensiones las cuales son: procesos de gestión de proyectos, habilitadores organizacionales y resultados de la gestión de proyectos. Los recursos humanos forman un componente vital de la dimensión de facilitadores organizacionales, pues contribuyen a la madurez general de la gestión de proyectos. De manera que los recursos humanos permiten garantizar la disponibilidad de gerentes de proyecto, miembros del equipo y otros roles relacionados con el proyecto que cuenten con la suficiente capacitación y demas competentes (Project Management Institute, 2013). La evaluación del nivel de madurez de una organización a través de OPM3 proporciona información sobre la eficacia de las prácticas de gestión de recursos humanos en la gestión de proyectos facilita las mejoras específicas y aumenta las tasas de éxito de los proyectos.</t>
  </si>
  <si>
    <t xml:space="preserve">Promover la validación de las competencias gerenciales </t>
  </si>
  <si>
    <t>¿Su organización "Establece Procesos de Competencia de Gerentes de Proyectos"?</t>
  </si>
  <si>
    <t>¿Su organización registra las asignaciones de recursos del proyecto?</t>
  </si>
  <si>
    <t>Asignación de recursos</t>
  </si>
  <si>
    <t>unificar con 1400</t>
  </si>
  <si>
    <t>¿Su organización "Proporciona Formación en Gestión de Proyectos"?</t>
  </si>
  <si>
    <t>Formación en Gestión de Proyectos</t>
  </si>
  <si>
    <t>¿Su organización "Proporciona Recursos de Gestión de Proyectos Organizativos Competentes"?</t>
  </si>
  <si>
    <t>¿Su organización "Establece una ruta de carrera para todos los roles de gestión de proyectos organizacionales"?</t>
  </si>
  <si>
    <t>unificar a 7145, 7155, 7165</t>
  </si>
  <si>
    <t>¿Su organización demuestra su capacidad para iniciar un proyecto?</t>
  </si>
  <si>
    <t>¿Su organización "demuestra la competencia en la planificación de un proyecto"?</t>
  </si>
  <si>
    <t>¿Su organización "demuestra la competencia en la ejecución de un proyecto"?</t>
  </si>
  <si>
    <t>¿Su organización "demuestra competencia en el monitoreo y control de un proyecto"?</t>
  </si>
  <si>
    <t>Se busca demotrar la efectividad de la organización en el proceso de cierre de proyectos</t>
  </si>
  <si>
    <t>¿Su organización "demuestra competencia para cerrar un proyecto"?</t>
  </si>
  <si>
    <t>Se busca promover la difusión de las lecciones aprendidas de proyectos anteriores.</t>
  </si>
  <si>
    <t>¿Su organización tiene "Estudios de casos de gestión de proyectos incluidos en el programa de inducción"?</t>
  </si>
  <si>
    <t>unificar con 9120</t>
  </si>
  <si>
    <t>¿Su organización se asegura de que "el entrenamiento de la gerencia del proyecto esté asignado a la trayectoria del desarrollo de la carrera"?</t>
  </si>
  <si>
    <t>promover la capacitación de los gerentes de proyectos</t>
  </si>
  <si>
    <t>¿Su organización provee "mentoría a los gerentes de proyecto"?</t>
  </si>
  <si>
    <t>Unificar con 5260</t>
  </si>
  <si>
    <t>¿Su organización "Adhiere a las técnicas de gestión de proyectos"?</t>
  </si>
  <si>
    <t>Técnicas de Gestión de Proyectos Organizacionales</t>
  </si>
  <si>
    <t>Tecnología</t>
  </si>
  <si>
    <t>Como lo indica el estandar OPM3, la tecnología ayuda a las organizaciones a desarrollar, entre muchas otras, operaciones manuales de mejor forma, más rápido y de manera más barata. Fomenta la reutilización de buenas prácticas y técnicas, mejora el compartir del conocimiento y permite a la organización recolectar información importante para realizar benchmarking, entre otras aplicaciones relevantes. Determinar el estado de la organización analizada permitirá tener una idea de su estado en un mercado cada vez más digitalizado.</t>
  </si>
  <si>
    <t>¿Su organización usa "Idioma común del proyecto"?</t>
  </si>
  <si>
    <t>Se busca establecer una metodología de GdP.</t>
  </si>
  <si>
    <t>¿Su organización "Personaliza la Metodología de Gestión de Proyectos"?</t>
  </si>
  <si>
    <t>Metodología de Gestión de Proyectos Organizacionales</t>
  </si>
  <si>
    <t>¿Su organización se ocupa de "Desarrollar Plantillas de Gestión de Proyectos"?</t>
  </si>
  <si>
    <t>Se busca promover el desarrollo de un sistema de GdP. Ver 5280</t>
  </si>
  <si>
    <t>¿Estandariza su organización el proceso de "Desarrollar Plan de Gestión de Proyectos"?</t>
  </si>
  <si>
    <t>1 - Estandarizar</t>
  </si>
  <si>
    <t>La estandarización muestra el compromiso de la organización de cara a la implementación de un sistema de gestión de proyectos, evaluar esta área dentro del instrumento conducido, permitirá tener un entendimiento claro sobre los objetivos que la organización tiene con miras a la implementación de procesos completa o mayormente estandarizados.</t>
  </si>
  <si>
    <t>¿Estandariza su organización el proceso de "Monitorear y Controlar el Trabajo del Proyecto"?</t>
  </si>
  <si>
    <t>¿Estandariza su organización el proceso de "Adquirir Equipo del Proyecto"?</t>
  </si>
  <si>
    <t>¿Estandariza su organización el proceso de "Administrar equipo de proyecto"?</t>
  </si>
  <si>
    <t>Se busca promover seguimiento a la dirección y gestión del trabajo del proyecto.</t>
  </si>
  <si>
    <t>¿Estandariza su organización el proceso de "Dirigir y Gestionar el Trabajo del Proyecto"?</t>
  </si>
  <si>
    <t>¿Estandariza su organización el proceso de "Desarrollar Equipo del Proyecto"?</t>
  </si>
  <si>
    <t>Ver 7175. Se busca definir indicadores para hacer seguimiento al cierre de proyecto o fase.</t>
  </si>
  <si>
    <t>¿Su organización estandariza el proceso "Cerrar Proyecto o Fase"?</t>
  </si>
  <si>
    <t>¿Su organización mide el proceso de "Monitorear y controlar el trabajo del proyecto"?</t>
  </si>
  <si>
    <t>2 - Medir</t>
  </si>
  <si>
    <t>La medición permite conocer de manera cuantitativa una buena práctica que se haya implementado en la organización. Se busca con la preguntas propuestas si la organización ha implementado procesos de medición que le permitan identificar el desempeño de las buenas prácticas adoptadas hasta la época de la evaluación.</t>
  </si>
  <si>
    <t>¿Su organización mide el proceso "Gestionar el equipo del proyecto"?</t>
  </si>
  <si>
    <t>Ver 7175, 1390. Establecer indicadores para validar el estado del proceso de cierre de proyecto o fase.</t>
  </si>
  <si>
    <t>¿Su organización mide el proceso "Cerrar Proyecto o Fase"?</t>
  </si>
  <si>
    <t>¿Su organización controla el proceso de "Monitorear y controlar el trabajo del proyecto"?</t>
  </si>
  <si>
    <t>3 - Controlar</t>
  </si>
  <si>
    <t>Revisar esta etapa de los procesos de mejora permitirá identificar si la organización desarrolla gestión sobre sus buenas prácticas. Se tendrá una idea más clara de la atención que la organización pone en conocer su desempeño real v.s. el planeado.</t>
  </si>
  <si>
    <t>¿Su organización controla el proceso "Gestionar el equipo del proyecto"?</t>
  </si>
  <si>
    <t>Se busca generar indicadores que permitan gestionar el control del proceso "Desarrollar plan de GdP"</t>
  </si>
  <si>
    <t>¿Su organización controla el proceso "Desarrollar Plan de Gestión del Proyecto"?</t>
  </si>
  <si>
    <t>NO INDICADOR</t>
  </si>
  <si>
    <t>¿Su organización controla el proceso de "Adquirir Equipo del Proyecto"?</t>
  </si>
  <si>
    <t>Asociar con 1230. Se busca generar un indicador para validar el desempeño del control del proceso de "Dirigir y gestionar el trabajo del proyecto"</t>
  </si>
  <si>
    <t>¿Su organización controla el proceso "Dirigir y gestionar el trabajo del proyecto"?</t>
  </si>
  <si>
    <t>¿Controla su organización el proceso de "Desarrollar Equipo del Proyecto"?</t>
  </si>
  <si>
    <t>¿Mejora su organización el proceso de "Monitorear y controlar el trabajo del proyecto"?</t>
  </si>
  <si>
    <t>4 - Mejorar</t>
  </si>
  <si>
    <t>La mejora permite identificar las mejores practicas que son continuamente mejoradas lo que implica: Identificar los problemas, implementar mejoras para solucionarlos y una vez identificada la mejor solución, sostener las acciones de mejora aplicadas.</t>
  </si>
  <si>
    <t>¿Mejora tu organización el proceso de "Administrar el equipo del proyecto"?</t>
  </si>
  <si>
    <t>¿Mejora tu organización el proceso de "Desarrollar Plan de Gestión de Proyectos"?</t>
  </si>
  <si>
    <t>¿Mejora tu organización el proceso de "Adquirir Equipo del Proyecto"?</t>
  </si>
  <si>
    <t>Asociar con 1230, 2460. Generar un indicador para hacer seguimiento a la mejora continua del proceso de "Dirigir y gestionar el Trabajo del proyecto"</t>
  </si>
  <si>
    <t>¿Mejora tu organización el proceso de "Dirigir y Gestionar el Trabajo del Proyecto"?</t>
  </si>
  <si>
    <t>¿Mejora su organización el proceso de "Desarrollar Equipo del Proyecto"?</t>
  </si>
  <si>
    <t>Ver 7175, 1390, 2080. Establecer indicadores para validar el estado del proceso de mejora contínua del cierre de proyecto o fase.</t>
  </si>
  <si>
    <t>¿Mejora su organización el proceso "Cerrar Proyecto o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</si>
</sst>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2">
    <font>
      <sz val="10"/>
      <color rgb="FF000000"/>
      <name val="Calibri"/>
      <scheme val="minor"/>
    </font>
    <font>
      <b/>
      <sz val="10"/>
      <name val="Times New Roman"/>
      <family val="1"/>
    </font>
    <font>
      <sz val="10"/>
      <name val="Times New Roman"/>
      <family val="1"/>
    </font>
    <font>
      <sz val="10"/>
      <color rgb="FF000000"/>
      <name val="Calibri"/>
      <family val="2"/>
      <scheme val="minor"/>
    </font>
    <font>
      <b/>
      <sz val="10"/>
      <color rgb="FF000000"/>
      <name val="Calibri"/>
      <family val="2"/>
      <scheme val="minor"/>
    </font>
    <font>
      <sz val="10"/>
      <color rgb="FF000000"/>
      <name val="Calibri"/>
      <family val="2"/>
      <scheme val="minor"/>
    </font>
    <font>
      <b/>
      <sz val="10"/>
      <color theme="1"/>
      <name val="Calibri"/>
      <family val="2"/>
      <scheme val="minor"/>
    </font>
    <font>
      <sz val="10"/>
      <color rgb="FF000000"/>
      <name val="Times New Roman"/>
      <family val="1"/>
    </font>
    <font>
      <sz val="10"/>
      <color theme="1"/>
      <name val="Times New Roman"/>
      <family val="1"/>
    </font>
    <font>
      <b/>
      <sz val="10"/>
      <color rgb="FFFFFFFF"/>
      <name val="Times New Roman"/>
      <family val="1"/>
    </font>
    <font>
      <u/>
      <sz val="10"/>
      <color theme="10"/>
      <name val="Calibri"/>
      <family val="2"/>
      <scheme val="minor"/>
    </font>
    <font>
      <sz val="10"/>
      <color rgb="FF000000"/>
      <name val="Times New Roman"/>
      <charset val="1"/>
    </font>
  </fonts>
  <fills count="27">
    <fill>
      <patternFill patternType="none"/>
    </fill>
    <fill>
      <patternFill patternType="gray125"/>
    </fill>
    <fill>
      <patternFill patternType="solid">
        <fgColor theme="3"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D9E1F2"/>
        <bgColor indexed="64"/>
      </patternFill>
    </fill>
    <fill>
      <patternFill patternType="solid">
        <fgColor rgb="FFD6DCE4"/>
        <bgColor indexed="64"/>
      </patternFill>
    </fill>
    <fill>
      <patternFill patternType="solid">
        <fgColor rgb="FFD0CECE"/>
        <bgColor indexed="64"/>
      </patternFill>
    </fill>
    <fill>
      <patternFill patternType="solid">
        <fgColor rgb="FFFFD966"/>
        <bgColor indexed="64"/>
      </patternFill>
    </fill>
    <fill>
      <patternFill patternType="solid">
        <fgColor rgb="FFE2EFDA"/>
        <bgColor indexed="64"/>
      </patternFill>
    </fill>
    <fill>
      <patternFill patternType="solid">
        <fgColor rgb="FFDDEBF7"/>
        <bgColor indexed="64"/>
      </patternFill>
    </fill>
    <fill>
      <patternFill patternType="solid">
        <fgColor rgb="FFFFF2CC"/>
        <bgColor indexed="64"/>
      </patternFill>
    </fill>
    <fill>
      <patternFill patternType="solid">
        <fgColor rgb="FFFCE4D6"/>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s>
  <borders count="35">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bottom/>
      <diagonal/>
    </border>
    <border>
      <left style="thin">
        <color auto="1"/>
      </left>
      <right/>
      <top/>
      <bottom/>
      <diagonal/>
    </border>
    <border>
      <left/>
      <right style="thin">
        <color auto="1"/>
      </right>
      <top/>
      <bottom style="medium">
        <color indexed="64"/>
      </bottom>
      <diagonal/>
    </border>
    <border>
      <left style="thin">
        <color auto="1"/>
      </left>
      <right/>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
    <xf numFmtId="0" fontId="0" fillId="0" borderId="0"/>
    <xf numFmtId="43" fontId="5" fillId="0" borderId="0" applyFont="0" applyFill="0" applyBorder="0" applyAlignment="0" applyProtection="0"/>
    <xf numFmtId="9" fontId="5" fillId="0" borderId="0" applyFont="0" applyFill="0" applyBorder="0" applyAlignment="0" applyProtection="0"/>
    <xf numFmtId="0" fontId="7" fillId="0" borderId="1"/>
    <xf numFmtId="0" fontId="10" fillId="0" borderId="0" applyNumberFormat="0" applyFill="0" applyBorder="0" applyAlignment="0" applyProtection="0"/>
  </cellStyleXfs>
  <cellXfs count="224">
    <xf numFmtId="0" fontId="0" fillId="0" borderId="0" xfId="0"/>
    <xf numFmtId="0" fontId="0" fillId="0" borderId="3" xfId="0" applyBorder="1" applyAlignment="1">
      <alignment horizontal="center"/>
    </xf>
    <xf numFmtId="0" fontId="4" fillId="0" borderId="4" xfId="0" applyFont="1" applyBorder="1" applyAlignment="1">
      <alignment horizontal="left"/>
    </xf>
    <xf numFmtId="0" fontId="0" fillId="0" borderId="4" xfId="0" applyBorder="1" applyAlignment="1">
      <alignment horizontal="left"/>
    </xf>
    <xf numFmtId="0" fontId="4" fillId="0" borderId="4" xfId="0" applyFont="1" applyBorder="1" applyAlignment="1">
      <alignment horizontal="center"/>
    </xf>
    <xf numFmtId="0" fontId="4" fillId="0" borderId="5" xfId="0" applyFont="1" applyBorder="1" applyAlignment="1">
      <alignment horizontal="center"/>
    </xf>
    <xf numFmtId="9" fontId="4" fillId="0" borderId="7" xfId="2" applyFont="1" applyBorder="1" applyAlignment="1">
      <alignment horizontal="center"/>
    </xf>
    <xf numFmtId="9" fontId="4" fillId="0" borderId="8" xfId="2"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1" xfId="0" applyBorder="1" applyAlignment="1">
      <alignment horizontal="left"/>
    </xf>
    <xf numFmtId="0" fontId="3" fillId="0" borderId="1" xfId="0" applyFont="1" applyBorder="1" applyAlignment="1">
      <alignment horizontal="left"/>
    </xf>
    <xf numFmtId="0" fontId="0" fillId="0" borderId="1" xfId="0" applyBorder="1" applyAlignment="1">
      <alignment horizontal="center"/>
    </xf>
    <xf numFmtId="0" fontId="0" fillId="0" borderId="10" xfId="0" applyBorder="1" applyAlignment="1">
      <alignment horizontal="center"/>
    </xf>
    <xf numFmtId="0" fontId="4" fillId="0" borderId="7" xfId="0" applyFont="1" applyBorder="1" applyAlignment="1">
      <alignment horizontal="center" vertical="center" textRotation="90" wrapText="1"/>
    </xf>
    <xf numFmtId="0" fontId="4" fillId="0" borderId="7" xfId="0" applyFont="1" applyBorder="1" applyAlignment="1">
      <alignment horizontal="center" vertical="center" wrapText="1"/>
    </xf>
    <xf numFmtId="0" fontId="4" fillId="0" borderId="1" xfId="0" applyFont="1" applyBorder="1" applyAlignment="1">
      <alignment horizontal="left"/>
    </xf>
    <xf numFmtId="9" fontId="4" fillId="0" borderId="1" xfId="2" applyFont="1" applyBorder="1" applyAlignment="1">
      <alignment horizontal="center"/>
    </xf>
    <xf numFmtId="0" fontId="2" fillId="8" borderId="17" xfId="3" applyFont="1" applyFill="1" applyBorder="1" applyAlignment="1">
      <alignment horizontal="left" vertical="center" wrapText="1"/>
    </xf>
    <xf numFmtId="0" fontId="7" fillId="0" borderId="17" xfId="3" applyBorder="1" applyAlignment="1">
      <alignment horizontal="center" vertical="center" wrapText="1"/>
    </xf>
    <xf numFmtId="0" fontId="2" fillId="0" borderId="17" xfId="3" applyFont="1" applyBorder="1" applyAlignment="1">
      <alignment horizontal="center" vertical="center" wrapText="1"/>
    </xf>
    <xf numFmtId="0" fontId="8" fillId="0" borderId="17" xfId="0" applyFont="1" applyBorder="1" applyAlignment="1">
      <alignment vertical="center" wrapText="1"/>
    </xf>
    <xf numFmtId="0" fontId="2" fillId="0" borderId="17" xfId="3" applyFont="1" applyBorder="1" applyAlignment="1">
      <alignment vertical="center" wrapText="1"/>
    </xf>
    <xf numFmtId="0" fontId="2" fillId="9" borderId="17" xfId="3" applyFont="1" applyFill="1" applyBorder="1" applyAlignment="1">
      <alignment horizontal="left" vertical="center" wrapText="1"/>
    </xf>
    <xf numFmtId="0" fontId="2" fillId="10" borderId="17" xfId="3" applyFont="1" applyFill="1" applyBorder="1" applyAlignment="1">
      <alignment horizontal="left" vertical="center" wrapText="1"/>
    </xf>
    <xf numFmtId="0" fontId="2" fillId="11" borderId="17" xfId="3" applyFont="1" applyFill="1" applyBorder="1" applyAlignment="1">
      <alignment horizontal="left" vertical="center" wrapText="1"/>
    </xf>
    <xf numFmtId="0" fontId="3" fillId="0" borderId="0" xfId="0" applyFont="1"/>
    <xf numFmtId="0" fontId="9" fillId="2" borderId="14" xfId="0" applyFont="1" applyFill="1" applyBorder="1" applyAlignment="1">
      <alignment horizontal="center" vertical="center" textRotation="90" wrapText="1"/>
    </xf>
    <xf numFmtId="0" fontId="9" fillId="2" borderId="15" xfId="0" applyFont="1" applyFill="1" applyBorder="1" applyAlignment="1">
      <alignment horizontal="center" vertical="center" textRotation="90" wrapText="1"/>
    </xf>
    <xf numFmtId="0" fontId="9" fillId="3" borderId="15" xfId="0" applyFont="1" applyFill="1" applyBorder="1" applyAlignment="1">
      <alignment horizontal="center" vertical="center" textRotation="90" wrapText="1"/>
    </xf>
    <xf numFmtId="0" fontId="9" fillId="4" borderId="15" xfId="0" applyFont="1" applyFill="1" applyBorder="1" applyAlignment="1">
      <alignment horizontal="center" vertical="center" textRotation="90" wrapText="1"/>
    </xf>
    <xf numFmtId="0" fontId="9" fillId="5" borderId="15" xfId="0" applyFont="1" applyFill="1" applyBorder="1" applyAlignment="1">
      <alignment horizontal="center" vertical="center" textRotation="90" wrapText="1"/>
    </xf>
    <xf numFmtId="0" fontId="9" fillId="6" borderId="15" xfId="0" applyFont="1" applyFill="1" applyBorder="1" applyAlignment="1">
      <alignment horizontal="center" vertical="center" textRotation="90" wrapText="1"/>
    </xf>
    <xf numFmtId="0" fontId="9" fillId="6" borderId="15" xfId="0" applyFont="1" applyFill="1" applyBorder="1" applyAlignment="1">
      <alignment horizontal="center" textRotation="90" wrapText="1"/>
    </xf>
    <xf numFmtId="0" fontId="9" fillId="7" borderId="15" xfId="0" applyFont="1" applyFill="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3" xfId="0" applyFont="1" applyBorder="1" applyAlignment="1">
      <alignment horizontal="center"/>
    </xf>
    <xf numFmtId="9" fontId="4" fillId="0" borderId="6" xfId="2" applyFont="1" applyBorder="1" applyAlignment="1">
      <alignment horizontal="center"/>
    </xf>
    <xf numFmtId="0" fontId="4" fillId="16" borderId="19" xfId="0" applyFont="1" applyFill="1" applyBorder="1" applyAlignment="1">
      <alignment horizontal="center" vertical="center" textRotation="90" wrapText="1"/>
    </xf>
    <xf numFmtId="0" fontId="4" fillId="16" borderId="21" xfId="0" applyFont="1" applyFill="1" applyBorder="1" applyAlignment="1">
      <alignment horizontal="center" vertical="center" textRotation="90" wrapText="1"/>
    </xf>
    <xf numFmtId="0" fontId="4" fillId="16" borderId="20" xfId="0" applyFont="1" applyFill="1" applyBorder="1" applyAlignment="1">
      <alignment horizontal="center" vertical="center" textRotation="90" wrapText="1"/>
    </xf>
    <xf numFmtId="9" fontId="3" fillId="0" borderId="22" xfId="2" applyFont="1" applyBorder="1" applyAlignment="1">
      <alignment horizontal="center"/>
    </xf>
    <xf numFmtId="9" fontId="3" fillId="0" borderId="23" xfId="2" applyFont="1" applyBorder="1" applyAlignment="1">
      <alignment horizontal="center"/>
    </xf>
    <xf numFmtId="9" fontId="3" fillId="0" borderId="24" xfId="2" applyFont="1" applyBorder="1" applyAlignment="1">
      <alignment horizontal="center"/>
    </xf>
    <xf numFmtId="9" fontId="0" fillId="0" borderId="9" xfId="2" applyFont="1" applyBorder="1"/>
    <xf numFmtId="9" fontId="0" fillId="0" borderId="1" xfId="2" applyFont="1" applyBorder="1"/>
    <xf numFmtId="9" fontId="0" fillId="0" borderId="10" xfId="2" applyFont="1" applyBorder="1"/>
    <xf numFmtId="9" fontId="3" fillId="0" borderId="7" xfId="2" applyFont="1" applyBorder="1" applyAlignment="1">
      <alignment horizontal="center"/>
    </xf>
    <xf numFmtId="9" fontId="3" fillId="0" borderId="8" xfId="2" applyFont="1" applyBorder="1" applyAlignment="1">
      <alignment horizontal="center"/>
    </xf>
    <xf numFmtId="9" fontId="0" fillId="0" borderId="1" xfId="2" applyFont="1" applyBorder="1" applyAlignment="1">
      <alignment horizontal="center"/>
    </xf>
    <xf numFmtId="9" fontId="0" fillId="0" borderId="10" xfId="2" applyFont="1" applyBorder="1" applyAlignment="1">
      <alignment horizontal="center"/>
    </xf>
    <xf numFmtId="0" fontId="0" fillId="0" borderId="1" xfId="0" applyBorder="1"/>
    <xf numFmtId="0" fontId="1" fillId="16" borderId="11" xfId="0" applyFont="1" applyFill="1" applyBorder="1" applyAlignment="1">
      <alignment horizontal="center" vertical="center" wrapText="1"/>
    </xf>
    <xf numFmtId="0" fontId="4" fillId="17" borderId="1" xfId="0" applyFont="1" applyFill="1" applyBorder="1" applyAlignment="1">
      <alignment horizontal="center" vertical="center" textRotation="90" wrapText="1"/>
    </xf>
    <xf numFmtId="0" fontId="0" fillId="17" borderId="1" xfId="0" applyFill="1" applyBorder="1"/>
    <xf numFmtId="9" fontId="3" fillId="17" borderId="6" xfId="2" applyFont="1" applyFill="1" applyBorder="1" applyAlignment="1">
      <alignment horizontal="center"/>
    </xf>
    <xf numFmtId="9" fontId="3" fillId="17" borderId="7" xfId="2" applyFont="1"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10" fillId="0" borderId="9" xfId="4" applyBorder="1" applyAlignment="1">
      <alignment horizontal="left" vertical="center" wrapText="1"/>
    </xf>
    <xf numFmtId="9" fontId="0" fillId="0" borderId="10" xfId="0" applyNumberFormat="1" applyBorder="1" applyAlignment="1">
      <alignment horizontal="center" vertical="center" wrapText="1"/>
    </xf>
    <xf numFmtId="0" fontId="10" fillId="0" borderId="6" xfId="4" applyBorder="1" applyAlignment="1">
      <alignment horizontal="left" vertical="center" wrapText="1"/>
    </xf>
    <xf numFmtId="9" fontId="0" fillId="0" borderId="8" xfId="0" applyNumberForma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164" fontId="0" fillId="0" borderId="10" xfId="0" applyNumberFormat="1" applyBorder="1" applyAlignment="1">
      <alignment horizontal="center" vertical="center" wrapText="1"/>
    </xf>
    <xf numFmtId="0" fontId="4" fillId="0" borderId="2" xfId="0" applyFont="1" applyBorder="1" applyAlignment="1">
      <alignment horizontal="center" vertical="center" wrapText="1"/>
    </xf>
    <xf numFmtId="0" fontId="3" fillId="18" borderId="10" xfId="0" applyFont="1" applyFill="1" applyBorder="1" applyAlignment="1">
      <alignment horizontal="center" vertical="center" wrapText="1"/>
    </xf>
    <xf numFmtId="0" fontId="3" fillId="19" borderId="10" xfId="0" applyFont="1" applyFill="1" applyBorder="1" applyAlignment="1">
      <alignment horizontal="center" vertical="center" wrapText="1"/>
    </xf>
    <xf numFmtId="0" fontId="3" fillId="19" borderId="8" xfId="0" applyFont="1" applyFill="1" applyBorder="1" applyAlignment="1">
      <alignment horizontal="center" vertical="center" wrapText="1"/>
    </xf>
    <xf numFmtId="9" fontId="0" fillId="0" borderId="0" xfId="0" applyNumberFormat="1"/>
    <xf numFmtId="0" fontId="0" fillId="0" borderId="0" xfId="0" pivotButton="1"/>
    <xf numFmtId="0" fontId="0" fillId="20" borderId="0" xfId="0" applyFill="1"/>
    <xf numFmtId="9" fontId="0" fillId="20" borderId="0" xfId="0" applyNumberFormat="1" applyFill="1"/>
    <xf numFmtId="0" fontId="1" fillId="0" borderId="9" xfId="0" applyFont="1" applyBorder="1" applyAlignment="1">
      <alignment vertical="center"/>
    </xf>
    <xf numFmtId="0" fontId="1" fillId="0" borderId="6" xfId="0" applyFont="1" applyBorder="1" applyAlignment="1">
      <alignment vertical="center"/>
    </xf>
    <xf numFmtId="0" fontId="1" fillId="0" borderId="3" xfId="0" applyFont="1" applyBorder="1" applyAlignment="1">
      <alignment vertical="center"/>
    </xf>
    <xf numFmtId="0" fontId="2" fillId="0" borderId="31" xfId="0" applyFont="1" applyBorder="1" applyAlignment="1">
      <alignment vertical="center"/>
    </xf>
    <xf numFmtId="0" fontId="2" fillId="0" borderId="24" xfId="0" applyFont="1" applyBorder="1" applyAlignment="1">
      <alignment vertical="center"/>
    </xf>
    <xf numFmtId="0" fontId="1" fillId="16" borderId="20" xfId="0" applyFont="1" applyFill="1" applyBorder="1" applyAlignment="1">
      <alignment horizontal="center" vertical="center" wrapText="1"/>
    </xf>
    <xf numFmtId="164" fontId="0" fillId="0" borderId="0" xfId="0" applyNumberFormat="1"/>
    <xf numFmtId="0" fontId="4" fillId="0" borderId="19"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20" xfId="0" applyFont="1" applyBorder="1" applyAlignment="1">
      <alignment horizontal="center" vertical="center" textRotation="90" wrapText="1"/>
    </xf>
    <xf numFmtId="1" fontId="8" fillId="21" borderId="18" xfId="1" applyNumberFormat="1" applyFont="1" applyFill="1" applyBorder="1" applyAlignment="1">
      <alignment horizontal="center" vertical="center" wrapText="1"/>
    </xf>
    <xf numFmtId="9" fontId="0" fillId="0" borderId="7" xfId="2" applyFont="1" applyBorder="1" applyAlignment="1">
      <alignment horizontal="center"/>
    </xf>
    <xf numFmtId="9" fontId="0" fillId="0" borderId="8" xfId="2" applyFont="1" applyBorder="1" applyAlignment="1">
      <alignment horizontal="center"/>
    </xf>
    <xf numFmtId="0" fontId="2" fillId="12" borderId="17" xfId="3" applyFont="1" applyFill="1" applyBorder="1" applyAlignment="1">
      <alignment horizontal="left" vertical="center" wrapText="1"/>
    </xf>
    <xf numFmtId="0" fontId="2" fillId="13" borderId="17" xfId="3" applyFont="1" applyFill="1" applyBorder="1" applyAlignment="1">
      <alignment horizontal="left" vertical="center" wrapText="1"/>
    </xf>
    <xf numFmtId="0" fontId="2" fillId="14" borderId="17" xfId="3" applyFont="1" applyFill="1" applyBorder="1" applyAlignment="1">
      <alignment horizontal="left" vertical="center" wrapText="1"/>
    </xf>
    <xf numFmtId="0" fontId="2" fillId="15" borderId="17" xfId="3" applyFont="1" applyFill="1" applyBorder="1" applyAlignment="1">
      <alignment horizontal="left" vertical="center" wrapText="1"/>
    </xf>
    <xf numFmtId="0" fontId="9" fillId="22" borderId="15" xfId="0" applyFont="1" applyFill="1" applyBorder="1" applyAlignment="1">
      <alignment horizontal="center" textRotation="90" wrapText="1"/>
    </xf>
    <xf numFmtId="0" fontId="7" fillId="0" borderId="0" xfId="0" applyFont="1"/>
    <xf numFmtId="9" fontId="3" fillId="0" borderId="6" xfId="2" applyFont="1" applyFill="1" applyBorder="1" applyAlignment="1">
      <alignment horizontal="center"/>
    </xf>
    <xf numFmtId="9" fontId="3" fillId="0" borderId="7" xfId="2" applyFont="1" applyFill="1" applyBorder="1" applyAlignment="1">
      <alignment horizontal="center"/>
    </xf>
    <xf numFmtId="9" fontId="0" fillId="23" borderId="9" xfId="2" applyFont="1" applyFill="1" applyBorder="1" applyAlignment="1">
      <alignment horizontal="center"/>
    </xf>
    <xf numFmtId="9" fontId="0" fillId="23" borderId="1" xfId="2" applyFont="1" applyFill="1" applyBorder="1" applyAlignment="1">
      <alignment horizontal="center"/>
    </xf>
    <xf numFmtId="9" fontId="0" fillId="24" borderId="1" xfId="2" applyFont="1" applyFill="1" applyBorder="1" applyAlignment="1">
      <alignment horizontal="center"/>
    </xf>
    <xf numFmtId="1" fontId="8" fillId="24" borderId="18" xfId="1" applyNumberFormat="1" applyFont="1" applyFill="1" applyBorder="1" applyAlignment="1">
      <alignment horizontal="center" vertical="center" wrapText="1"/>
    </xf>
    <xf numFmtId="1" fontId="8" fillId="24" borderId="16" xfId="1" applyNumberFormat="1" applyFont="1" applyFill="1" applyBorder="1" applyAlignment="1">
      <alignment horizontal="center" vertical="center" wrapText="1"/>
    </xf>
    <xf numFmtId="1" fontId="8" fillId="25" borderId="18" xfId="1" applyNumberFormat="1" applyFont="1" applyFill="1" applyBorder="1" applyAlignment="1">
      <alignment horizontal="center" vertical="center" wrapText="1"/>
    </xf>
    <xf numFmtId="0" fontId="0" fillId="0" borderId="0" xfId="0" applyAlignment="1">
      <alignment vertical="center"/>
    </xf>
    <xf numFmtId="9" fontId="3" fillId="26" borderId="7" xfId="2" applyFont="1" applyFill="1" applyBorder="1" applyAlignment="1">
      <alignment horizontal="center"/>
    </xf>
    <xf numFmtId="0" fontId="11" fillId="0" borderId="0" xfId="0" applyFont="1"/>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7" xfId="0" applyFont="1" applyBorder="1" applyAlignment="1">
      <alignment horizontal="center" vertical="center"/>
    </xf>
    <xf numFmtId="0" fontId="2" fillId="0" borderId="28"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16" borderId="19" xfId="0" applyFont="1" applyFill="1" applyBorder="1" applyAlignment="1">
      <alignment horizontal="center"/>
    </xf>
    <xf numFmtId="0" fontId="4" fillId="16" borderId="21" xfId="0" applyFont="1" applyFill="1" applyBorder="1" applyAlignment="1">
      <alignment horizontal="center"/>
    </xf>
    <xf numFmtId="0" fontId="4" fillId="16" borderId="20" xfId="0" applyFont="1" applyFill="1" applyBorder="1" applyAlignment="1">
      <alignment horizontal="center"/>
    </xf>
    <xf numFmtId="9" fontId="4" fillId="16" borderId="22" xfId="2" applyFont="1" applyFill="1" applyBorder="1" applyAlignment="1">
      <alignment horizontal="center"/>
    </xf>
    <xf numFmtId="9" fontId="4" fillId="16" borderId="23" xfId="2" applyFont="1" applyFill="1" applyBorder="1" applyAlignment="1">
      <alignment horizontal="center"/>
    </xf>
    <xf numFmtId="9" fontId="4" fillId="16" borderId="24" xfId="2" applyFont="1" applyFill="1" applyBorder="1" applyAlignment="1">
      <alignment horizontal="center"/>
    </xf>
    <xf numFmtId="0" fontId="3" fillId="0" borderId="11"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 fillId="16" borderId="11" xfId="0" applyFont="1" applyFill="1" applyBorder="1" applyAlignment="1">
      <alignment horizontal="center" vertical="center" wrapText="1"/>
    </xf>
    <xf numFmtId="0" fontId="1" fillId="16" borderId="12" xfId="0" applyFont="1" applyFill="1" applyBorder="1" applyAlignment="1">
      <alignment horizontal="center" vertical="center" wrapText="1"/>
    </xf>
    <xf numFmtId="0" fontId="1" fillId="16" borderId="29" xfId="0" applyFont="1" applyFill="1" applyBorder="1" applyAlignment="1">
      <alignment horizontal="center" vertical="center" wrapText="1"/>
    </xf>
    <xf numFmtId="0" fontId="1" fillId="16" borderId="30" xfId="0" applyFont="1" applyFill="1" applyBorder="1" applyAlignment="1">
      <alignment horizontal="center" vertical="center" wrapText="1"/>
    </xf>
    <xf numFmtId="0" fontId="1" fillId="16" borderId="13" xfId="0" applyFont="1" applyFill="1" applyBorder="1" applyAlignment="1">
      <alignment horizontal="center" vertical="center" wrapText="1"/>
    </xf>
    <xf numFmtId="0" fontId="4" fillId="16" borderId="3" xfId="0" applyFont="1" applyFill="1" applyBorder="1" applyAlignment="1">
      <alignment horizontal="center"/>
    </xf>
    <xf numFmtId="0" fontId="4" fillId="16" borderId="4" xfId="0" applyFont="1" applyFill="1" applyBorder="1" applyAlignment="1">
      <alignment horizontal="center"/>
    </xf>
    <xf numFmtId="0" fontId="4" fillId="16" borderId="5" xfId="0" applyFont="1" applyFill="1" applyBorder="1" applyAlignment="1">
      <alignment horizontal="center"/>
    </xf>
    <xf numFmtId="10" fontId="0" fillId="0" borderId="11" xfId="2" applyNumberFormat="1" applyFont="1" applyBorder="1" applyAlignment="1">
      <alignment horizontal="center"/>
    </xf>
    <xf numFmtId="10" fontId="0" fillId="0" borderId="12" xfId="2" applyNumberFormat="1" applyFont="1" applyBorder="1" applyAlignment="1">
      <alignment horizontal="center"/>
    </xf>
    <xf numFmtId="10" fontId="0" fillId="0" borderId="13" xfId="2" applyNumberFormat="1"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9" fontId="6" fillId="0" borderId="11" xfId="0" applyNumberFormat="1"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9" fontId="4" fillId="0" borderId="11" xfId="0" applyNumberFormat="1" applyFont="1" applyBorder="1" applyAlignment="1">
      <alignment horizontal="center"/>
    </xf>
    <xf numFmtId="9" fontId="4" fillId="0" borderId="12" xfId="0" applyNumberFormat="1" applyFont="1" applyBorder="1" applyAlignment="1">
      <alignment horizontal="center"/>
    </xf>
    <xf numFmtId="9" fontId="4" fillId="0" borderId="13" xfId="0" applyNumberFormat="1"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9" fontId="0" fillId="0" borderId="11" xfId="2" applyFont="1" applyBorder="1" applyAlignment="1">
      <alignment horizontal="center"/>
    </xf>
    <xf numFmtId="9" fontId="0" fillId="0" borderId="12" xfId="2" applyFont="1" applyBorder="1" applyAlignment="1">
      <alignment horizontal="center"/>
    </xf>
    <xf numFmtId="9" fontId="0" fillId="0" borderId="13" xfId="2" applyFont="1" applyBorder="1" applyAlignment="1">
      <alignment horizontal="center"/>
    </xf>
    <xf numFmtId="9" fontId="6" fillId="0" borderId="3" xfId="0" applyNumberFormat="1" applyFont="1" applyBorder="1" applyAlignment="1">
      <alignment horizontal="center"/>
    </xf>
    <xf numFmtId="9" fontId="6" fillId="0" borderId="4" xfId="0" applyNumberFormat="1" applyFont="1" applyBorder="1" applyAlignment="1">
      <alignment horizontal="center"/>
    </xf>
    <xf numFmtId="9" fontId="6" fillId="0" borderId="5" xfId="0" applyNumberFormat="1" applyFont="1" applyBorder="1" applyAlignment="1">
      <alignment horizontal="center"/>
    </xf>
    <xf numFmtId="9" fontId="6" fillId="0" borderId="6" xfId="0" applyNumberFormat="1" applyFont="1" applyBorder="1" applyAlignment="1">
      <alignment horizontal="center"/>
    </xf>
    <xf numFmtId="9" fontId="6" fillId="0" borderId="7" xfId="0" applyNumberFormat="1" applyFont="1" applyBorder="1" applyAlignment="1">
      <alignment horizontal="center"/>
    </xf>
    <xf numFmtId="9" fontId="6" fillId="0" borderId="8" xfId="0" applyNumberFormat="1" applyFont="1" applyBorder="1" applyAlignment="1">
      <alignment horizontal="center"/>
    </xf>
    <xf numFmtId="0" fontId="4" fillId="17" borderId="3" xfId="0" applyFont="1" applyFill="1" applyBorder="1" applyAlignment="1">
      <alignment horizontal="center"/>
    </xf>
    <xf numFmtId="0" fontId="4" fillId="17" borderId="4" xfId="0" applyFont="1" applyFill="1" applyBorder="1" applyAlignment="1">
      <alignment horizontal="center"/>
    </xf>
    <xf numFmtId="0" fontId="4" fillId="17" borderId="5" xfId="0" applyFont="1" applyFill="1" applyBorder="1" applyAlignment="1">
      <alignment horizontal="center"/>
    </xf>
    <xf numFmtId="9" fontId="6" fillId="17" borderId="11" xfId="0" applyNumberFormat="1" applyFont="1" applyFill="1" applyBorder="1" applyAlignment="1">
      <alignment horizontal="center"/>
    </xf>
    <xf numFmtId="9" fontId="6" fillId="17" borderId="12" xfId="0" applyNumberFormat="1" applyFont="1" applyFill="1" applyBorder="1" applyAlignment="1">
      <alignment horizontal="center"/>
    </xf>
    <xf numFmtId="9" fontId="6" fillId="17" borderId="13" xfId="0" applyNumberFormat="1" applyFont="1" applyFill="1" applyBorder="1" applyAlignment="1">
      <alignment horizontal="center"/>
    </xf>
    <xf numFmtId="0" fontId="3" fillId="17" borderId="11" xfId="0" applyFont="1" applyFill="1" applyBorder="1" applyAlignment="1">
      <alignment horizontal="center"/>
    </xf>
    <xf numFmtId="0" fontId="3" fillId="17" borderId="12" xfId="0" applyFont="1" applyFill="1" applyBorder="1" applyAlignment="1">
      <alignment horizontal="center"/>
    </xf>
    <xf numFmtId="0" fontId="3" fillId="17" borderId="13" xfId="0" applyFont="1" applyFill="1" applyBorder="1" applyAlignment="1">
      <alignment horizontal="center"/>
    </xf>
    <xf numFmtId="0" fontId="10" fillId="0" borderId="11" xfId="4" applyBorder="1" applyAlignment="1">
      <alignment horizontal="center"/>
    </xf>
    <xf numFmtId="0" fontId="10" fillId="0" borderId="12" xfId="4" applyBorder="1" applyAlignment="1">
      <alignment horizontal="center"/>
    </xf>
    <xf numFmtId="0" fontId="10" fillId="0" borderId="13" xfId="4" applyBorder="1" applyAlignment="1">
      <alignment horizontal="center"/>
    </xf>
    <xf numFmtId="9" fontId="10" fillId="0" borderId="11" xfId="4" applyNumberFormat="1" applyBorder="1" applyAlignment="1">
      <alignment horizontal="center"/>
    </xf>
    <xf numFmtId="9" fontId="10" fillId="0" borderId="12" xfId="4" applyNumberFormat="1" applyBorder="1" applyAlignment="1">
      <alignment horizontal="center"/>
    </xf>
    <xf numFmtId="9" fontId="10" fillId="0" borderId="13" xfId="4" applyNumberFormat="1" applyBorder="1" applyAlignment="1">
      <alignment horizontal="center"/>
    </xf>
    <xf numFmtId="0" fontId="10" fillId="0" borderId="3" xfId="4" applyBorder="1" applyAlignment="1">
      <alignment horizontal="center"/>
    </xf>
    <xf numFmtId="0" fontId="10" fillId="0" borderId="4" xfId="4" applyBorder="1" applyAlignment="1">
      <alignment horizontal="center"/>
    </xf>
    <xf numFmtId="0" fontId="10" fillId="0" borderId="5" xfId="4" applyBorder="1" applyAlignment="1">
      <alignment horizontal="center"/>
    </xf>
    <xf numFmtId="0" fontId="2" fillId="0" borderId="32" xfId="3" applyFont="1" applyBorder="1" applyAlignment="1">
      <alignment horizontal="center" vertical="center" wrapText="1"/>
    </xf>
    <xf numFmtId="0" fontId="2" fillId="0" borderId="33" xfId="3" applyFont="1" applyBorder="1" applyAlignment="1">
      <alignment horizontal="center" vertical="center" wrapText="1"/>
    </xf>
    <xf numFmtId="0" fontId="2" fillId="0" borderId="34" xfId="3" applyFont="1" applyBorder="1" applyAlignment="1">
      <alignment horizontal="center" vertical="center" wrapText="1"/>
    </xf>
    <xf numFmtId="0" fontId="7" fillId="0" borderId="32" xfId="3" applyBorder="1" applyAlignment="1">
      <alignment horizontal="center" vertical="center" wrapText="1"/>
    </xf>
    <xf numFmtId="0" fontId="7" fillId="0" borderId="33" xfId="3" applyBorder="1" applyAlignment="1">
      <alignment horizontal="center" vertical="center" wrapText="1"/>
    </xf>
    <xf numFmtId="0" fontId="7" fillId="0" borderId="34" xfId="3" applyBorder="1" applyAlignment="1">
      <alignment horizontal="center" vertical="center" wrapText="1"/>
    </xf>
    <xf numFmtId="0" fontId="2" fillId="14" borderId="32" xfId="3" applyFont="1" applyFill="1" applyBorder="1" applyAlignment="1">
      <alignment horizontal="center" vertical="center" wrapText="1"/>
    </xf>
    <xf numFmtId="0" fontId="2" fillId="14" borderId="33" xfId="3" applyFont="1" applyFill="1" applyBorder="1" applyAlignment="1">
      <alignment horizontal="center" vertical="center" wrapText="1"/>
    </xf>
    <xf numFmtId="0" fontId="2" fillId="14" borderId="34" xfId="3" applyFont="1" applyFill="1" applyBorder="1" applyAlignment="1">
      <alignment horizontal="center" vertical="center" wrapText="1"/>
    </xf>
    <xf numFmtId="0" fontId="2" fillId="15" borderId="32" xfId="3" applyFont="1" applyFill="1" applyBorder="1" applyAlignment="1">
      <alignment horizontal="center" vertical="center" wrapText="1"/>
    </xf>
    <xf numFmtId="0" fontId="2" fillId="15" borderId="33" xfId="3" applyFont="1" applyFill="1" applyBorder="1" applyAlignment="1">
      <alignment horizontal="center" vertical="center" wrapText="1"/>
    </xf>
    <xf numFmtId="0" fontId="2" fillId="15" borderId="34" xfId="3"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8" fillId="8" borderId="32" xfId="0" applyFont="1" applyFill="1" applyBorder="1" applyAlignment="1">
      <alignment horizontal="center" vertical="center" wrapText="1"/>
    </xf>
    <xf numFmtId="0" fontId="8" fillId="8" borderId="33" xfId="0" applyFont="1" applyFill="1" applyBorder="1" applyAlignment="1">
      <alignment horizontal="center" vertical="center" wrapText="1"/>
    </xf>
    <xf numFmtId="0" fontId="8" fillId="8" borderId="34" xfId="0" applyFont="1" applyFill="1" applyBorder="1" applyAlignment="1">
      <alignment horizontal="center" vertical="center" wrapText="1"/>
    </xf>
    <xf numFmtId="0" fontId="2" fillId="9" borderId="32" xfId="3" applyFont="1" applyFill="1" applyBorder="1" applyAlignment="1">
      <alignment horizontal="center" vertical="center" wrapText="1"/>
    </xf>
    <xf numFmtId="0" fontId="2" fillId="9" borderId="33" xfId="3" applyFont="1" applyFill="1" applyBorder="1" applyAlignment="1">
      <alignment horizontal="center" vertical="center" wrapText="1"/>
    </xf>
    <xf numFmtId="0" fontId="2" fillId="9" borderId="34" xfId="3" applyFont="1" applyFill="1" applyBorder="1" applyAlignment="1">
      <alignment horizontal="center" vertical="center" wrapText="1"/>
    </xf>
    <xf numFmtId="0" fontId="8" fillId="10" borderId="32" xfId="0" applyFont="1" applyFill="1" applyBorder="1" applyAlignment="1">
      <alignment horizontal="center" vertical="center" wrapText="1"/>
    </xf>
    <xf numFmtId="0" fontId="8" fillId="10" borderId="33" xfId="0" applyFont="1" applyFill="1" applyBorder="1" applyAlignment="1">
      <alignment horizontal="center" vertical="center" wrapText="1"/>
    </xf>
    <xf numFmtId="0" fontId="8" fillId="10" borderId="34" xfId="0" applyFont="1" applyFill="1" applyBorder="1" applyAlignment="1">
      <alignment horizontal="center" vertical="center" wrapText="1"/>
    </xf>
    <xf numFmtId="0" fontId="8" fillId="11" borderId="3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34" xfId="0" applyFont="1" applyFill="1" applyBorder="1" applyAlignment="1">
      <alignment horizontal="center" vertical="center" wrapText="1"/>
    </xf>
    <xf numFmtId="0" fontId="2" fillId="12" borderId="32" xfId="3" applyFont="1" applyFill="1" applyBorder="1" applyAlignment="1">
      <alignment horizontal="center" vertical="center" wrapText="1"/>
    </xf>
    <xf numFmtId="0" fontId="2" fillId="12" borderId="33" xfId="3" applyFont="1" applyFill="1" applyBorder="1" applyAlignment="1">
      <alignment horizontal="center" vertical="center" wrapText="1"/>
    </xf>
    <xf numFmtId="0" fontId="2" fillId="12" borderId="34" xfId="3" applyFont="1" applyFill="1" applyBorder="1" applyAlignment="1">
      <alignment horizontal="center" vertical="center" wrapText="1"/>
    </xf>
    <xf numFmtId="0" fontId="2" fillId="13" borderId="32" xfId="3" applyFont="1" applyFill="1" applyBorder="1" applyAlignment="1">
      <alignment horizontal="center" vertical="center" wrapText="1"/>
    </xf>
    <xf numFmtId="0" fontId="2" fillId="13" borderId="33" xfId="3" applyFont="1" applyFill="1" applyBorder="1" applyAlignment="1">
      <alignment horizontal="center" vertical="center" wrapText="1"/>
    </xf>
    <xf numFmtId="0" fontId="2" fillId="13" borderId="34" xfId="3" applyFont="1" applyFill="1" applyBorder="1" applyAlignment="1">
      <alignment horizontal="center" vertical="center" wrapText="1"/>
    </xf>
    <xf numFmtId="0" fontId="7" fillId="0" borderId="32" xfId="0" applyFont="1" applyBorder="1" applyAlignment="1">
      <alignment horizontal="left" wrapText="1"/>
    </xf>
    <xf numFmtId="0" fontId="7" fillId="0" borderId="33" xfId="0" applyFont="1" applyBorder="1" applyAlignment="1">
      <alignment horizontal="left"/>
    </xf>
    <xf numFmtId="0" fontId="7" fillId="0" borderId="34" xfId="0" applyFont="1" applyBorder="1" applyAlignment="1">
      <alignment horizontal="left"/>
    </xf>
    <xf numFmtId="0" fontId="7" fillId="0" borderId="32" xfId="0" applyFont="1" applyBorder="1" applyAlignment="1">
      <alignment horizontal="left" vertical="center" wrapText="1"/>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34" xfId="0" applyFont="1" applyBorder="1" applyAlignment="1">
      <alignment horizontal="center" vertical="center"/>
    </xf>
  </cellXfs>
  <cellStyles count="5">
    <cellStyle name="Hipervínculo" xfId="4" builtinId="8"/>
    <cellStyle name="Millares" xfId="1" builtinId="3"/>
    <cellStyle name="Normal" xfId="0" builtinId="0"/>
    <cellStyle name="Normal 2" xfId="3" xr:uid="{C7709E3B-AA23-4911-A62F-F163E38348C0}"/>
    <cellStyle name="Porcentaje" xfId="2" builtinId="5"/>
  </cellStyles>
  <dxfs count="75">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center" vertical="bottom" textRotation="0" wrapText="0" indent="0" justifyLastLine="0" shrinkToFit="0" readingOrder="0"/>
      <border diagonalUp="0" diagonalDown="0">
        <left/>
        <right style="medium">
          <color indexed="64"/>
        </right>
        <vertical/>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style="medium">
          <color indexed="64"/>
        </left>
        <right/>
        <vertical/>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border outline="0">
        <bottom style="medium">
          <color indexed="64"/>
        </bottom>
      </border>
    </dxf>
    <dxf>
      <border outline="0">
        <left style="medium">
          <color indexed="64"/>
        </left>
        <right style="medium">
          <color indexed="64"/>
        </right>
        <top style="medium">
          <color indexed="64"/>
        </top>
        <bottom style="medium">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0"/>
        <color rgb="FF000000"/>
        <name val="Calibri"/>
        <family val="2"/>
        <scheme val="minor"/>
      </font>
      <alignment horizontal="center" vertical="center" textRotation="90" wrapText="1" indent="0" justifyLastLine="0" shrinkToFit="0" readingOrder="0"/>
    </dxf>
    <dxf>
      <font>
        <color rgb="FF9C0006"/>
      </font>
      <fill>
        <patternFill>
          <bgColor rgb="FFFFC7CE"/>
        </patternFill>
      </fill>
    </dxf>
    <dxf>
      <numFmt numFmtId="164" formatCode="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Cultura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Cultura</c:v>
          </c:tx>
          <c:spPr>
            <a:solidFill>
              <a:schemeClr val="bg2">
                <a:lumMod val="90000"/>
              </a:schemeClr>
            </a:solidFill>
            <a:ln>
              <a:noFill/>
            </a:ln>
            <a:effectLst/>
          </c:spPr>
          <c:dPt>
            <c:idx val="2"/>
            <c:bubble3D val="0"/>
            <c:spPr>
              <a:solidFill>
                <a:schemeClr val="tx1">
                  <a:lumMod val="50000"/>
                  <a:lumOff val="50000"/>
                </a:schemeClr>
              </a:solidFill>
              <a:ln>
                <a:noFill/>
              </a:ln>
              <a:effectLst/>
            </c:spPr>
            <c:extLst>
              <c:ext xmlns:c16="http://schemas.microsoft.com/office/drawing/2014/chart" uri="{C3380CC4-5D6E-409C-BE32-E72D297353CC}">
                <c16:uniqueId val="{00000003-E501-4666-9F33-3E284976B91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Consolidados'!$E$7:$K$7</c:f>
              <c:strCache>
                <c:ptCount val="7"/>
                <c:pt idx="0">
                  <c:v>Politicas de Gestión (1000)</c:v>
                </c:pt>
                <c:pt idx="1">
                  <c:v>Reconocimiento de Gestión (5490)</c:v>
                </c:pt>
                <c:pt idx="2">
                  <c:v>Interacción con Comunidades (5250)</c:v>
                </c:pt>
                <c:pt idx="3">
                  <c:v>Valores de Gestión (5500)</c:v>
                </c:pt>
                <c:pt idx="4">
                  <c:v>Metas Estrategicas (1540)</c:v>
                </c:pt>
                <c:pt idx="5">
                  <c:v>Alcance de Objetivos y Metas (7405)</c:v>
                </c:pt>
                <c:pt idx="6">
                  <c:v> Rendimiento Estrategico (9140)</c:v>
                </c:pt>
              </c:strCache>
            </c:strRef>
          </c:cat>
          <c:val>
            <c:numRef>
              <c:f>'Datos Consolidados'!$E$30:$K$30</c:f>
              <c:numCache>
                <c:formatCode>0%</c:formatCode>
                <c:ptCount val="7"/>
                <c:pt idx="0">
                  <c:v>0.57000000000000006</c:v>
                </c:pt>
                <c:pt idx="1">
                  <c:v>0.73</c:v>
                </c:pt>
                <c:pt idx="2">
                  <c:v>0.38000000000000006</c:v>
                </c:pt>
                <c:pt idx="3">
                  <c:v>0.5066666666666666</c:v>
                </c:pt>
                <c:pt idx="4">
                  <c:v>0.61999999999999988</c:v>
                </c:pt>
                <c:pt idx="5">
                  <c:v>0.52333333333333321</c:v>
                </c:pt>
                <c:pt idx="6">
                  <c:v>0.6333333333333333</c:v>
                </c:pt>
              </c:numCache>
            </c:numRef>
          </c:val>
          <c:extLst>
            <c:ext xmlns:c16="http://schemas.microsoft.com/office/drawing/2014/chart" uri="{C3380CC4-5D6E-409C-BE32-E72D297353CC}">
              <c16:uniqueId val="{00000000-E501-4666-9F33-3E284976B918}"/>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2.042041945471041E-2"/>
                  <c:y val="2.4056604369251829E-2"/>
                </c:manualLayout>
              </c:layout>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0-8303-41E9-9BC2-6409F1615BD8}"/>
                </c:ext>
              </c:extLst>
            </c:dLbl>
            <c:dLbl>
              <c:idx val="1"/>
              <c:layout>
                <c:manualLayout>
                  <c:x val="-4.2882880854892169E-2"/>
                  <c:y val="2.4056604369251732E-2"/>
                </c:manualLayout>
              </c:layout>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1-887A-47D4-8947-5B75A54DD21B}"/>
                </c:ext>
              </c:extLst>
            </c:dLbl>
            <c:dLbl>
              <c:idx val="2"/>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6-8303-41E9-9BC2-6409F1615BD8}"/>
                </c:ext>
              </c:extLst>
            </c:dLbl>
            <c:dLbl>
              <c:idx val="3"/>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7-8303-41E9-9BC2-6409F1615BD8}"/>
                </c:ext>
              </c:extLst>
            </c:dLbl>
            <c:spPr>
              <a:noFill/>
              <a:ln>
                <a:noFill/>
              </a:ln>
              <a:effectLst>
                <a:outerShdw blurRad="50800" dist="50800" dir="5400000" algn="ctr" rotWithShape="0">
                  <a:srgbClr val="000000">
                    <a:alpha val="43000"/>
                  </a:srgbClr>
                </a:outerShdw>
                <a:softEdge rad="0"/>
              </a:effectLst>
            </c:spPr>
            <c:txPr>
              <a:bodyPr rot="0" spcFirstLastPara="1" vertOverflow="overflow" horzOverflow="overflow" vert="horz" wrap="square" anchor="ctr" anchorCtr="1">
                <a:noAutofit/>
              </a:bodyPr>
              <a:lstStyle/>
              <a:p>
                <a:pPr algn="ctr">
                  <a:defRPr lang="en-US"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'Consolidador Modelo de Madurez'!$B$7:$B$10</c:f>
              <c:strCache>
                <c:ptCount val="4"/>
                <c:pt idx="0">
                  <c:v>ESTANDARIZAR</c:v>
                </c:pt>
                <c:pt idx="1">
                  <c:v>MEDIR</c:v>
                </c:pt>
                <c:pt idx="2">
                  <c:v>CONTROLAR</c:v>
                </c:pt>
                <c:pt idx="3">
                  <c:v>MEJORAR</c:v>
                </c:pt>
              </c:strCache>
            </c:strRef>
          </c:cat>
          <c:val>
            <c:numRef>
              <c:f>'Consolidador Modelo de Madurez'!$C$7:$C$10</c:f>
              <c:numCache>
                <c:formatCode>0%</c:formatCode>
                <c:ptCount val="4"/>
                <c:pt idx="0">
                  <c:v>0.52</c:v>
                </c:pt>
                <c:pt idx="1">
                  <c:v>0.56999999999999995</c:v>
                </c:pt>
                <c:pt idx="2">
                  <c:v>0.53</c:v>
                </c:pt>
                <c:pt idx="3">
                  <c:v>0.55000000000000004</c:v>
                </c:pt>
              </c:numCache>
            </c:numRef>
          </c:val>
          <c:extLst>
            <c:ext xmlns:c16="http://schemas.microsoft.com/office/drawing/2014/chart" uri="{C3380CC4-5D6E-409C-BE32-E72D297353CC}">
              <c16:uniqueId val="{00000000-887A-47D4-8947-5B75A54DD21B}"/>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r>
              <a:rPr lang="es-CO" b="1"/>
              <a:t>CONSOLIDADO NIVEL DE MADUREZ TICSA</a:t>
            </a:r>
          </a:p>
          <a:p>
            <a:pPr>
              <a:defRPr b="1"/>
            </a:pPr>
            <a:r>
              <a:rPr lang="es-CO" b="1"/>
              <a:t>por</a:t>
            </a:r>
            <a:r>
              <a:rPr lang="es-CO" b="1" baseline="0"/>
              <a:t> Facilitador Organizacional</a:t>
            </a:r>
            <a:endParaRPr lang="es-CO" b="1"/>
          </a:p>
        </c:rich>
      </c:tx>
      <c:layout>
        <c:manualLayout>
          <c:xMode val="edge"/>
          <c:yMode val="edge"/>
          <c:x val="1.1086519066159748E-3"/>
          <c:y val="0.25623534016642519"/>
        </c:manualLayout>
      </c:layout>
      <c:overlay val="0"/>
      <c:spPr>
        <a:noFill/>
        <a:ln>
          <a:noFill/>
        </a:ln>
        <a:effectLst/>
      </c:spPr>
      <c:txPr>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6.6366524018513368E-2"/>
                  <c:y val="7.5447072382336305E-2"/>
                </c:manualLayout>
              </c:layout>
              <c:showLegendKey val="0"/>
              <c:showVal val="1"/>
              <c:showCatName val="0"/>
              <c:showSerName val="0"/>
              <c:showPercent val="0"/>
              <c:showBubbleSize val="0"/>
              <c:extLst>
                <c:ext xmlns:c15="http://schemas.microsoft.com/office/drawing/2012/chart" uri="{CE6537A1-D6FC-4f65-9D91-7224C49458BB}">
                  <c15:layout>
                    <c:manualLayout>
                      <c:w val="5.5349466536640586E-2"/>
                      <c:h val="4.1410590119179698E-2"/>
                    </c:manualLayout>
                  </c15:layout>
                </c:ext>
                <c:ext xmlns:c16="http://schemas.microsoft.com/office/drawing/2014/chart" uri="{C3380CC4-5D6E-409C-BE32-E72D297353CC}">
                  <c16:uniqueId val="{00000000-0DD0-4000-8F03-62B1AF64C60E}"/>
                </c:ext>
              </c:extLst>
            </c:dLbl>
            <c:dLbl>
              <c:idx val="1"/>
              <c:showLegendKey val="0"/>
              <c:showVal val="1"/>
              <c:showCatName val="0"/>
              <c:showSerName val="0"/>
              <c:showPercent val="0"/>
              <c:showBubbleSize val="0"/>
              <c:extLst>
                <c:ext xmlns:c15="http://schemas.microsoft.com/office/drawing/2012/chart" uri="{CE6537A1-D6FC-4f65-9D91-7224C49458BB}">
                  <c15:layout>
                    <c:manualLayout>
                      <c:w val="6.6162159033261961E-2"/>
                      <c:h val="4.1410590119179698E-2"/>
                    </c:manualLayout>
                  </c15:layout>
                </c:ext>
                <c:ext xmlns:c16="http://schemas.microsoft.com/office/drawing/2014/chart" uri="{C3380CC4-5D6E-409C-BE32-E72D297353CC}">
                  <c16:uniqueId val="{00000001-0DD0-4000-8F03-62B1AF64C60E}"/>
                </c:ext>
              </c:extLst>
            </c:dLbl>
            <c:dLbl>
              <c:idx val="2"/>
              <c:showLegendKey val="0"/>
              <c:showVal val="1"/>
              <c:showCatName val="0"/>
              <c:showSerName val="0"/>
              <c:showPercent val="0"/>
              <c:showBubbleSize val="0"/>
              <c:extLst>
                <c:ext xmlns:c15="http://schemas.microsoft.com/office/drawing/2012/chart" uri="{CE6537A1-D6FC-4f65-9D91-7224C49458BB}">
                  <c15:layout>
                    <c:manualLayout>
                      <c:w val="6.3517634318524765E-2"/>
                      <c:h val="3.8563530783997192E-2"/>
                    </c:manualLayout>
                  </c15:layout>
                </c:ext>
                <c:ext xmlns:c16="http://schemas.microsoft.com/office/drawing/2014/chart" uri="{C3380CC4-5D6E-409C-BE32-E72D297353CC}">
                  <c16:uniqueId val="{00000002-0DD0-4000-8F03-62B1AF64C60E}"/>
                </c:ext>
              </c:extLst>
            </c:dLbl>
            <c:dLbl>
              <c:idx val="3"/>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0">
                  <a:noAutofit/>
                </a:bodyPr>
                <a:lstStyle/>
                <a:p>
                  <a:pPr algn="ctr" rtl="0">
                    <a:defRPr lang="en-US"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9643760154937923E-2"/>
                      <c:h val="4.1410590119179698E-2"/>
                    </c:manualLayout>
                  </c15:layout>
                </c:ext>
                <c:ext xmlns:c16="http://schemas.microsoft.com/office/drawing/2014/chart" uri="{C3380CC4-5D6E-409C-BE32-E72D297353CC}">
                  <c16:uniqueId val="{00000003-0DD0-4000-8F03-62B1AF64C60E}"/>
                </c:ext>
              </c:extLst>
            </c:dLbl>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'Consolidador Modelo de Madurez'!$B$3:$B$6</c:f>
              <c:strCache>
                <c:ptCount val="4"/>
                <c:pt idx="0">
                  <c:v>CULTURA</c:v>
                </c:pt>
                <c:pt idx="1">
                  <c:v>ESTRUCTURA</c:v>
                </c:pt>
                <c:pt idx="2">
                  <c:v>RECURSOS HUMANOS</c:v>
                </c:pt>
                <c:pt idx="3">
                  <c:v>TECNOLOGÍA</c:v>
                </c:pt>
              </c:strCache>
            </c:strRef>
          </c:cat>
          <c:val>
            <c:numRef>
              <c:f>'Consolidador Modelo de Madurez'!$C$3:$C$6</c:f>
              <c:numCache>
                <c:formatCode>0.0%</c:formatCode>
                <c:ptCount val="4"/>
                <c:pt idx="0" formatCode="0%">
                  <c:v>0.56999999999999995</c:v>
                </c:pt>
                <c:pt idx="1">
                  <c:v>0.51060606060606062</c:v>
                </c:pt>
                <c:pt idx="2" formatCode="0%">
                  <c:v>0.48</c:v>
                </c:pt>
                <c:pt idx="3" formatCode="0%">
                  <c:v>0.49</c:v>
                </c:pt>
              </c:numCache>
            </c:numRef>
          </c:val>
          <c:extLst>
            <c:ext xmlns:c16="http://schemas.microsoft.com/office/drawing/2014/chart" uri="{C3380CC4-5D6E-409C-BE32-E72D297353CC}">
              <c16:uniqueId val="{00000004-0DD0-4000-8F03-62B1AF64C60E}"/>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r>
              <a:rPr lang="es-CO" b="1"/>
              <a:t>CONSOLIDADO NIVEL DE MADUREZ TICSA</a:t>
            </a:r>
          </a:p>
          <a:p>
            <a:pPr>
              <a:defRPr b="1"/>
            </a:pPr>
            <a:r>
              <a:rPr lang="es-CO" b="1"/>
              <a:t>por Etapas Procesos de Mejora</a:t>
            </a:r>
          </a:p>
        </c:rich>
      </c:tx>
      <c:overlay val="0"/>
      <c:spPr>
        <a:noFill/>
        <a:ln>
          <a:noFill/>
        </a:ln>
        <a:effectLst/>
      </c:spPr>
      <c:txPr>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2.042041945471041E-2"/>
                  <c:y val="2.40566043692518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29-4000-9D43-9B78141AF3AA}"/>
                </c:ext>
              </c:extLst>
            </c:dLbl>
            <c:dLbl>
              <c:idx val="1"/>
              <c:layout>
                <c:manualLayout>
                  <c:x val="-4.2882880854892169E-2"/>
                  <c:y val="2.40566043692517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29-4000-9D43-9B78141AF3AA}"/>
                </c:ext>
              </c:extLst>
            </c:dLbl>
            <c:spPr>
              <a:noFill/>
              <a:ln>
                <a:noFill/>
              </a:ln>
              <a:effectLst/>
            </c:spPr>
            <c:txPr>
              <a:bodyPr rot="0" spcFirstLastPara="1" vertOverflow="overflow" horzOverflow="overflow" vert="horz" wrap="square" lIns="36576" tIns="18288" rIns="36576" bIns="18288" anchor="ctr" anchorCtr="1">
                <a:spAutoFit/>
              </a:bodyPr>
              <a:lstStyle/>
              <a:p>
                <a:pPr algn="ctr">
                  <a:defRPr lang="en-US"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'Consolidador Modelo de Madurez'!$B$7:$B$10</c:f>
              <c:strCache>
                <c:ptCount val="4"/>
                <c:pt idx="0">
                  <c:v>ESTANDARIZAR</c:v>
                </c:pt>
                <c:pt idx="1">
                  <c:v>MEDIR</c:v>
                </c:pt>
                <c:pt idx="2">
                  <c:v>CONTROLAR</c:v>
                </c:pt>
                <c:pt idx="3">
                  <c:v>MEJORAR</c:v>
                </c:pt>
              </c:strCache>
            </c:strRef>
          </c:cat>
          <c:val>
            <c:numRef>
              <c:f>'Consolidador Modelo de Madurez'!$C$7:$C$10</c:f>
              <c:numCache>
                <c:formatCode>0%</c:formatCode>
                <c:ptCount val="4"/>
                <c:pt idx="0">
                  <c:v>0.52</c:v>
                </c:pt>
                <c:pt idx="1">
                  <c:v>0.56999999999999995</c:v>
                </c:pt>
                <c:pt idx="2">
                  <c:v>0.53</c:v>
                </c:pt>
                <c:pt idx="3">
                  <c:v>0.55000000000000004</c:v>
                </c:pt>
              </c:numCache>
            </c:numRef>
          </c:val>
          <c:extLst>
            <c:ext xmlns:c16="http://schemas.microsoft.com/office/drawing/2014/chart" uri="{C3380CC4-5D6E-409C-BE32-E72D297353CC}">
              <c16:uniqueId val="{00000002-AA29-4000-9D43-9B78141AF3AA}"/>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6.6366524018513368E-2"/>
                  <c:y val="7.5447072382336305E-2"/>
                </c:manualLayout>
              </c:layout>
              <c:showLegendKey val="0"/>
              <c:showVal val="1"/>
              <c:showCatName val="0"/>
              <c:showSerName val="0"/>
              <c:showPercent val="0"/>
              <c:showBubbleSize val="0"/>
              <c:extLst>
                <c:ext xmlns:c15="http://schemas.microsoft.com/office/drawing/2012/chart" uri="{CE6537A1-D6FC-4f65-9D91-7224C49458BB}">
                  <c15:layout>
                    <c:manualLayout>
                      <c:w val="5.5349466536640586E-2"/>
                      <c:h val="4.1410590119179698E-2"/>
                    </c:manualLayout>
                  </c15:layout>
                </c:ext>
                <c:ext xmlns:c16="http://schemas.microsoft.com/office/drawing/2014/chart" uri="{C3380CC4-5D6E-409C-BE32-E72D297353CC}">
                  <c16:uniqueId val="{00000000-0FF2-4AC8-A341-79F2F1686446}"/>
                </c:ext>
              </c:extLst>
            </c:dLbl>
            <c:dLbl>
              <c:idx val="1"/>
              <c:layout>
                <c:manualLayout>
                  <c:x val="-2.8588506841242495E-2"/>
                  <c:y val="-6.5482364709197549E-2"/>
                </c:manualLayout>
              </c:layout>
              <c:showLegendKey val="0"/>
              <c:showVal val="1"/>
              <c:showCatName val="0"/>
              <c:showSerName val="0"/>
              <c:showPercent val="0"/>
              <c:showBubbleSize val="0"/>
              <c:extLst>
                <c:ext xmlns:c15="http://schemas.microsoft.com/office/drawing/2012/chart" uri="{CE6537A1-D6FC-4f65-9D91-7224C49458BB}">
                  <c15:layout>
                    <c:manualLayout>
                      <c:w val="6.6162159033261961E-2"/>
                      <c:h val="4.1410590119179698E-2"/>
                    </c:manualLayout>
                  </c15:layout>
                </c:ext>
                <c:ext xmlns:c16="http://schemas.microsoft.com/office/drawing/2014/chart" uri="{C3380CC4-5D6E-409C-BE32-E72D297353CC}">
                  <c16:uniqueId val="{00000001-0FF2-4AC8-A341-79F2F1686446}"/>
                </c:ext>
              </c:extLst>
            </c:dLbl>
            <c:dLbl>
              <c:idx val="2"/>
              <c:layout>
                <c:manualLayout>
                  <c:x val="6.9429506541367828E-2"/>
                  <c:y val="-7.4023542714745164E-2"/>
                </c:manualLayout>
              </c:layout>
              <c:showLegendKey val="0"/>
              <c:showVal val="1"/>
              <c:showCatName val="0"/>
              <c:showSerName val="0"/>
              <c:showPercent val="0"/>
              <c:showBubbleSize val="0"/>
              <c:extLst>
                <c:ext xmlns:c15="http://schemas.microsoft.com/office/drawing/2012/chart" uri="{CE6537A1-D6FC-4f65-9D91-7224C49458BB}">
                  <c15:layout>
                    <c:manualLayout>
                      <c:w val="6.3517634318524765E-2"/>
                      <c:h val="3.8563530783997192E-2"/>
                    </c:manualLayout>
                  </c15:layout>
                </c:ext>
                <c:ext xmlns:c16="http://schemas.microsoft.com/office/drawing/2014/chart" uri="{C3380CC4-5D6E-409C-BE32-E72D297353CC}">
                  <c16:uniqueId val="{00000002-0FF2-4AC8-A341-79F2F1686446}"/>
                </c:ext>
              </c:extLst>
            </c:dLbl>
            <c:dLbl>
              <c:idx val="3"/>
              <c:layout>
                <c:manualLayout>
                  <c:x val="1.4294293618297338E-2"/>
                  <c:y val="6.8329424044380055E-2"/>
                </c:manualLayout>
              </c:layout>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0">
                  <a:noAutofit/>
                </a:bodyPr>
                <a:lstStyle/>
                <a:p>
                  <a:pPr algn="ctr" rtl="0">
                    <a:defRPr lang="en-US"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9643760154937923E-2"/>
                      <c:h val="4.1410590119179698E-2"/>
                    </c:manualLayout>
                  </c15:layout>
                </c:ext>
                <c:ext xmlns:c16="http://schemas.microsoft.com/office/drawing/2014/chart" uri="{C3380CC4-5D6E-409C-BE32-E72D297353CC}">
                  <c16:uniqueId val="{00000003-0FF2-4AC8-A341-79F2F1686446}"/>
                </c:ext>
              </c:extLst>
            </c:dLbl>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1">
                <a:noAutofit/>
              </a:bodyPr>
              <a:lstStyle/>
              <a:p>
                <a:pPr>
                  <a:defRPr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'Estado Deseado'!$B$3:$B$6</c:f>
              <c:strCache>
                <c:ptCount val="4"/>
                <c:pt idx="0">
                  <c:v>CULTURA</c:v>
                </c:pt>
                <c:pt idx="1">
                  <c:v>ESTRUCTURA</c:v>
                </c:pt>
                <c:pt idx="2">
                  <c:v>RECURSOS HUMANOS</c:v>
                </c:pt>
                <c:pt idx="3">
                  <c:v>TECNOLOGÍA</c:v>
                </c:pt>
              </c:strCache>
            </c:strRef>
          </c:cat>
          <c:val>
            <c:numRef>
              <c:f>'Estado Deseado'!$C$3:$C$6</c:f>
              <c:numCache>
                <c:formatCode>0.0%</c:formatCode>
                <c:ptCount val="4"/>
                <c:pt idx="0" formatCode="0%">
                  <c:v>0.67</c:v>
                </c:pt>
                <c:pt idx="1">
                  <c:v>0.67</c:v>
                </c:pt>
                <c:pt idx="2" formatCode="0%">
                  <c:v>0.67</c:v>
                </c:pt>
                <c:pt idx="3" formatCode="0%">
                  <c:v>0.67</c:v>
                </c:pt>
              </c:numCache>
            </c:numRef>
          </c:val>
          <c:extLst>
            <c:ext xmlns:c16="http://schemas.microsoft.com/office/drawing/2014/chart" uri="{C3380CC4-5D6E-409C-BE32-E72D297353CC}">
              <c16:uniqueId val="{00000004-0FF2-4AC8-A341-79F2F1686446}"/>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2.042041945471041E-2"/>
                  <c:y val="2.4056604369251829E-2"/>
                </c:manualLayout>
              </c:layout>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0-90BF-44C1-A5A2-5B2852B0F64B}"/>
                </c:ext>
              </c:extLst>
            </c:dLbl>
            <c:dLbl>
              <c:idx val="1"/>
              <c:layout>
                <c:manualLayout>
                  <c:x val="-4.2882880854892169E-2"/>
                  <c:y val="2.4056604369251732E-2"/>
                </c:manualLayout>
              </c:layout>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1-90BF-44C1-A5A2-5B2852B0F64B}"/>
                </c:ext>
              </c:extLst>
            </c:dLbl>
            <c:dLbl>
              <c:idx val="2"/>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2-90BF-44C1-A5A2-5B2852B0F64B}"/>
                </c:ext>
              </c:extLst>
            </c:dLbl>
            <c:dLbl>
              <c:idx val="3"/>
              <c:showLegendKey val="0"/>
              <c:showVal val="1"/>
              <c:showCatName val="0"/>
              <c:showSerName val="0"/>
              <c:showPercent val="0"/>
              <c:showBubbleSize val="0"/>
              <c:extLst>
                <c:ext xmlns:c15="http://schemas.microsoft.com/office/drawing/2012/chart" uri="{CE6537A1-D6FC-4f65-9D91-7224C49458BB}">
                  <c15:layout>
                    <c:manualLayout>
                      <c:w val="4.7559156910020717E-2"/>
                      <c:h val="4.0642401838320255E-2"/>
                    </c:manualLayout>
                  </c15:layout>
                </c:ext>
                <c:ext xmlns:c16="http://schemas.microsoft.com/office/drawing/2014/chart" uri="{C3380CC4-5D6E-409C-BE32-E72D297353CC}">
                  <c16:uniqueId val="{00000003-90BF-44C1-A5A2-5B2852B0F64B}"/>
                </c:ext>
              </c:extLst>
            </c:dLbl>
            <c:spPr>
              <a:noFill/>
              <a:ln>
                <a:noFill/>
              </a:ln>
              <a:effectLst>
                <a:outerShdw blurRad="50800" dist="50800" dir="5400000" algn="ctr" rotWithShape="0">
                  <a:srgbClr val="000000">
                    <a:alpha val="43000"/>
                  </a:srgbClr>
                </a:outerShdw>
                <a:softEdge rad="0"/>
              </a:effectLst>
            </c:spPr>
            <c:txPr>
              <a:bodyPr rot="0" spcFirstLastPara="1" vertOverflow="overflow" horzOverflow="overflow" vert="horz" wrap="square" anchor="ctr" anchorCtr="1">
                <a:noAutofit/>
              </a:bodyPr>
              <a:lstStyle/>
              <a:p>
                <a:pPr algn="ctr">
                  <a:defRPr lang="en-US"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'Estado Deseado'!$B$7:$B$10</c:f>
              <c:strCache>
                <c:ptCount val="4"/>
                <c:pt idx="0">
                  <c:v>ESTANDARIZAR</c:v>
                </c:pt>
                <c:pt idx="1">
                  <c:v>MEDIR</c:v>
                </c:pt>
                <c:pt idx="2">
                  <c:v>CONTROLAR</c:v>
                </c:pt>
                <c:pt idx="3">
                  <c:v>MEJORAR</c:v>
                </c:pt>
              </c:strCache>
            </c:strRef>
          </c:cat>
          <c:val>
            <c:numRef>
              <c:f>'Estado Deseado'!$C$7:$C$10</c:f>
              <c:numCache>
                <c:formatCode>0%</c:formatCode>
                <c:ptCount val="4"/>
                <c:pt idx="0">
                  <c:v>0.67</c:v>
                </c:pt>
                <c:pt idx="1">
                  <c:v>0.67</c:v>
                </c:pt>
                <c:pt idx="2">
                  <c:v>0.67</c:v>
                </c:pt>
                <c:pt idx="3">
                  <c:v>0.67</c:v>
                </c:pt>
              </c:numCache>
            </c:numRef>
          </c:val>
          <c:extLst>
            <c:ext xmlns:c16="http://schemas.microsoft.com/office/drawing/2014/chart" uri="{C3380CC4-5D6E-409C-BE32-E72D297353CC}">
              <c16:uniqueId val="{00000004-90BF-44C1-A5A2-5B2852B0F64B}"/>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r>
              <a:rPr lang="es-CO" b="1"/>
              <a:t>CONSOLIDADO NIVEL DE MADUREZ TICSA</a:t>
            </a:r>
          </a:p>
          <a:p>
            <a:pPr>
              <a:defRPr b="1"/>
            </a:pPr>
            <a:r>
              <a:rPr lang="es-CO" b="1"/>
              <a:t>por</a:t>
            </a:r>
            <a:r>
              <a:rPr lang="es-CO" b="1" baseline="0"/>
              <a:t> Facilitador Organizacional</a:t>
            </a:r>
            <a:endParaRPr lang="es-CO" b="1"/>
          </a:p>
        </c:rich>
      </c:tx>
      <c:layout>
        <c:manualLayout>
          <c:xMode val="edge"/>
          <c:yMode val="edge"/>
          <c:x val="1.1086519066159748E-3"/>
          <c:y val="0.25623534016642519"/>
        </c:manualLayout>
      </c:layout>
      <c:overlay val="0"/>
      <c:spPr>
        <a:noFill/>
        <a:ln>
          <a:noFill/>
        </a:ln>
        <a:effectLst/>
      </c:spPr>
      <c:txPr>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6.6366524018513368E-2"/>
                  <c:y val="7.5447072382336305E-2"/>
                </c:manualLayout>
              </c:layout>
              <c:showLegendKey val="0"/>
              <c:showVal val="1"/>
              <c:showCatName val="0"/>
              <c:showSerName val="0"/>
              <c:showPercent val="0"/>
              <c:showBubbleSize val="0"/>
              <c:extLst>
                <c:ext xmlns:c15="http://schemas.microsoft.com/office/drawing/2012/chart" uri="{CE6537A1-D6FC-4f65-9D91-7224C49458BB}">
                  <c15:layout>
                    <c:manualLayout>
                      <c:w val="5.5349466536640586E-2"/>
                      <c:h val="4.1410590119179698E-2"/>
                    </c:manualLayout>
                  </c15:layout>
                </c:ext>
                <c:ext xmlns:c16="http://schemas.microsoft.com/office/drawing/2014/chart" uri="{C3380CC4-5D6E-409C-BE32-E72D297353CC}">
                  <c16:uniqueId val="{00000000-0106-443C-AEA0-AAFEEDC6A8D2}"/>
                </c:ext>
              </c:extLst>
            </c:dLbl>
            <c:dLbl>
              <c:idx val="1"/>
              <c:showLegendKey val="0"/>
              <c:showVal val="1"/>
              <c:showCatName val="0"/>
              <c:showSerName val="0"/>
              <c:showPercent val="0"/>
              <c:showBubbleSize val="0"/>
              <c:extLst>
                <c:ext xmlns:c15="http://schemas.microsoft.com/office/drawing/2012/chart" uri="{CE6537A1-D6FC-4f65-9D91-7224C49458BB}">
                  <c15:layout>
                    <c:manualLayout>
                      <c:w val="6.6162159033261961E-2"/>
                      <c:h val="4.1410590119179698E-2"/>
                    </c:manualLayout>
                  </c15:layout>
                </c:ext>
                <c:ext xmlns:c16="http://schemas.microsoft.com/office/drawing/2014/chart" uri="{C3380CC4-5D6E-409C-BE32-E72D297353CC}">
                  <c16:uniqueId val="{00000001-0106-443C-AEA0-AAFEEDC6A8D2}"/>
                </c:ext>
              </c:extLst>
            </c:dLbl>
            <c:dLbl>
              <c:idx val="2"/>
              <c:showLegendKey val="0"/>
              <c:showVal val="1"/>
              <c:showCatName val="0"/>
              <c:showSerName val="0"/>
              <c:showPercent val="0"/>
              <c:showBubbleSize val="0"/>
              <c:extLst>
                <c:ext xmlns:c15="http://schemas.microsoft.com/office/drawing/2012/chart" uri="{CE6537A1-D6FC-4f65-9D91-7224C49458BB}">
                  <c15:layout>
                    <c:manualLayout>
                      <c:w val="6.3517634318524765E-2"/>
                      <c:h val="3.8563530783997192E-2"/>
                    </c:manualLayout>
                  </c15:layout>
                </c:ext>
                <c:ext xmlns:c16="http://schemas.microsoft.com/office/drawing/2014/chart" uri="{C3380CC4-5D6E-409C-BE32-E72D297353CC}">
                  <c16:uniqueId val="{00000002-0106-443C-AEA0-AAFEEDC6A8D2}"/>
                </c:ext>
              </c:extLst>
            </c:dLbl>
            <c:dLbl>
              <c:idx val="3"/>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0">
                  <a:noAutofit/>
                </a:bodyPr>
                <a:lstStyle/>
                <a:p>
                  <a:pPr algn="ctr" rtl="0">
                    <a:defRPr lang="en-US"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9643760154937923E-2"/>
                      <c:h val="4.1410590119179698E-2"/>
                    </c:manualLayout>
                  </c15:layout>
                </c:ext>
                <c:ext xmlns:c16="http://schemas.microsoft.com/office/drawing/2014/chart" uri="{C3380CC4-5D6E-409C-BE32-E72D297353CC}">
                  <c16:uniqueId val="{00000003-0106-443C-AEA0-AAFEEDC6A8D2}"/>
                </c:ext>
              </c:extLst>
            </c:dLbl>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'Estado Deseado'!$B$3:$B$6</c:f>
              <c:strCache>
                <c:ptCount val="4"/>
                <c:pt idx="0">
                  <c:v>CULTURA</c:v>
                </c:pt>
                <c:pt idx="1">
                  <c:v>ESTRUCTURA</c:v>
                </c:pt>
                <c:pt idx="2">
                  <c:v>RECURSOS HUMANOS</c:v>
                </c:pt>
                <c:pt idx="3">
                  <c:v>TECNOLOGÍA</c:v>
                </c:pt>
              </c:strCache>
            </c:strRef>
          </c:cat>
          <c:val>
            <c:numRef>
              <c:f>'Estado Deseado'!$C$3:$C$6</c:f>
              <c:numCache>
                <c:formatCode>0.0%</c:formatCode>
                <c:ptCount val="4"/>
                <c:pt idx="0" formatCode="0%">
                  <c:v>0.67</c:v>
                </c:pt>
                <c:pt idx="1">
                  <c:v>0.67</c:v>
                </c:pt>
                <c:pt idx="2" formatCode="0%">
                  <c:v>0.67</c:v>
                </c:pt>
                <c:pt idx="3" formatCode="0%">
                  <c:v>0.67</c:v>
                </c:pt>
              </c:numCache>
            </c:numRef>
          </c:val>
          <c:extLst>
            <c:ext xmlns:c16="http://schemas.microsoft.com/office/drawing/2014/chart" uri="{C3380CC4-5D6E-409C-BE32-E72D297353CC}">
              <c16:uniqueId val="{00000004-0106-443C-AEA0-AAFEEDC6A8D2}"/>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r>
              <a:rPr lang="es-CO" b="1"/>
              <a:t>CONSOLIDADO NIVEL DE MADUREZ TICSA</a:t>
            </a:r>
          </a:p>
          <a:p>
            <a:pPr>
              <a:defRPr b="1"/>
            </a:pPr>
            <a:r>
              <a:rPr lang="es-CO" b="1"/>
              <a:t>por Etapas Procesos de Mejora</a:t>
            </a:r>
          </a:p>
        </c:rich>
      </c:tx>
      <c:overlay val="0"/>
      <c:spPr>
        <a:noFill/>
        <a:ln>
          <a:noFill/>
        </a:ln>
        <a:effectLst/>
      </c:spPr>
      <c:txPr>
        <a:bodyPr rot="0" spcFirstLastPara="1" vertOverflow="ellipsis" vert="horz" wrap="square" anchor="ctr" anchorCtr="1"/>
        <a:lstStyle/>
        <a:p>
          <a:pPr>
            <a:defRPr sz="96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2.042041945471041E-2"/>
                  <c:y val="2.40566043692518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5B-4BDD-B3BB-FE4314C74A2B}"/>
                </c:ext>
              </c:extLst>
            </c:dLbl>
            <c:dLbl>
              <c:idx val="1"/>
              <c:layout>
                <c:manualLayout>
                  <c:x val="-4.2882880854892169E-2"/>
                  <c:y val="2.40566043692517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5B-4BDD-B3BB-FE4314C74A2B}"/>
                </c:ext>
              </c:extLst>
            </c:dLbl>
            <c:spPr>
              <a:noFill/>
              <a:ln>
                <a:noFill/>
              </a:ln>
              <a:effectLst/>
            </c:spPr>
            <c:txPr>
              <a:bodyPr rot="0" spcFirstLastPara="1" vertOverflow="overflow" horzOverflow="overflow" vert="horz" wrap="square" lIns="36576" tIns="18288" rIns="36576" bIns="18288" anchor="ctr" anchorCtr="1">
                <a:spAutoFit/>
              </a:bodyPr>
              <a:lstStyle/>
              <a:p>
                <a:pPr algn="ctr">
                  <a:defRPr lang="en-US"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'Estado Deseado'!$B$7:$B$10</c:f>
              <c:strCache>
                <c:ptCount val="4"/>
                <c:pt idx="0">
                  <c:v>ESTANDARIZAR</c:v>
                </c:pt>
                <c:pt idx="1">
                  <c:v>MEDIR</c:v>
                </c:pt>
                <c:pt idx="2">
                  <c:v>CONTROLAR</c:v>
                </c:pt>
                <c:pt idx="3">
                  <c:v>MEJORAR</c:v>
                </c:pt>
              </c:strCache>
            </c:strRef>
          </c:cat>
          <c:val>
            <c:numRef>
              <c:f>'Estado Deseado'!$C$7:$C$10</c:f>
              <c:numCache>
                <c:formatCode>0%</c:formatCode>
                <c:ptCount val="4"/>
                <c:pt idx="0">
                  <c:v>0.67</c:v>
                </c:pt>
                <c:pt idx="1">
                  <c:v>0.67</c:v>
                </c:pt>
                <c:pt idx="2">
                  <c:v>0.67</c:v>
                </c:pt>
                <c:pt idx="3">
                  <c:v>0.67</c:v>
                </c:pt>
              </c:numCache>
            </c:numRef>
          </c:val>
          <c:extLst>
            <c:ext xmlns:c16="http://schemas.microsoft.com/office/drawing/2014/chart" uri="{C3380CC4-5D6E-409C-BE32-E72D297353CC}">
              <c16:uniqueId val="{00000002-0C5B-4BDD-B3BB-FE4314C74A2B}"/>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es-CO"/>
              <a:t>Estructura</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Estructura</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3FD9-4507-92EE-09B6E6DD5B56}"/>
              </c:ext>
            </c:extLst>
          </c:dPt>
          <c:dPt>
            <c:idx val="8"/>
            <c:bubble3D val="0"/>
            <c:spPr>
              <a:solidFill>
                <a:schemeClr val="tx1">
                  <a:lumMod val="50000"/>
                  <a:lumOff val="50000"/>
                </a:schemeClr>
              </a:solidFill>
              <a:ln>
                <a:noFill/>
              </a:ln>
              <a:effectLst/>
            </c:spPr>
            <c:extLst>
              <c:ext xmlns:c16="http://schemas.microsoft.com/office/drawing/2014/chart" uri="{C3380CC4-5D6E-409C-BE32-E72D297353CC}">
                <c16:uniqueId val="{00000003-3FD9-4507-92EE-09B6E6DD5B56}"/>
              </c:ext>
            </c:extLst>
          </c:dPt>
          <c:dLbls>
            <c:dLbl>
              <c:idx val="0"/>
              <c:layout>
                <c:manualLayout>
                  <c:x val="0"/>
                  <c:y val="-1.4880952380952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16-4AAF-99F6-3AB8FF53E47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de la Estructura'!$A$3:$K$3</c:f>
              <c:strCache>
                <c:ptCount val="11"/>
                <c:pt idx="0">
                  <c:v>Programa y Gobernanza de Portafolio (9170)</c:v>
                </c:pt>
                <c:pt idx="1">
                  <c:v>Código de Ética (8980)</c:v>
                </c:pt>
                <c:pt idx="2">
                  <c:v>Establecer Estructura (7045)</c:v>
                </c:pt>
                <c:pt idx="3">
                  <c:v>Adopta Estructura (7055)</c:v>
                </c:pt>
                <c:pt idx="4">
                  <c:v>Institucionaliza le Estructura (7065)</c:v>
                </c:pt>
                <c:pt idx="5">
                  <c:v>Oficina de Apoyo  (7075)</c:v>
                </c:pt>
                <c:pt idx="6">
                  <c:v>Marco Común  (5280)</c:v>
                </c:pt>
                <c:pt idx="7">
                  <c:v>Establece Estandar de Información (9030)</c:v>
                </c:pt>
                <c:pt idx="8">
                  <c:v>Documentación de Estudio de Caso (8970)</c:v>
                </c:pt>
                <c:pt idx="9">
                  <c:v>Sistema de Información (7365)</c:v>
                </c:pt>
                <c:pt idx="10">
                  <c:v>Compara el Desempeño con la Industria (2190)</c:v>
                </c:pt>
              </c:strCache>
            </c:strRef>
          </c:cat>
          <c:val>
            <c:numRef>
              <c:f>'Analisís de la Estructura'!$A$4:$K$4</c:f>
              <c:numCache>
                <c:formatCode>0%</c:formatCode>
                <c:ptCount val="11"/>
                <c:pt idx="0">
                  <c:v>0.60333333333333328</c:v>
                </c:pt>
                <c:pt idx="1">
                  <c:v>0.7</c:v>
                </c:pt>
                <c:pt idx="2">
                  <c:v>0.5066666666666666</c:v>
                </c:pt>
                <c:pt idx="3">
                  <c:v>0.54</c:v>
                </c:pt>
                <c:pt idx="4">
                  <c:v>0.4433333333333333</c:v>
                </c:pt>
                <c:pt idx="5">
                  <c:v>0.43</c:v>
                </c:pt>
                <c:pt idx="6">
                  <c:v>0.55666666666666664</c:v>
                </c:pt>
                <c:pt idx="7">
                  <c:v>0.57000000000000006</c:v>
                </c:pt>
                <c:pt idx="8">
                  <c:v>0.3</c:v>
                </c:pt>
                <c:pt idx="9">
                  <c:v>0.57000000000000006</c:v>
                </c:pt>
                <c:pt idx="10">
                  <c:v>0.39666666666666667</c:v>
                </c:pt>
              </c:numCache>
            </c:numRef>
          </c:val>
          <c:extLst>
            <c:ext xmlns:c16="http://schemas.microsoft.com/office/drawing/2014/chart" uri="{C3380CC4-5D6E-409C-BE32-E72D297353CC}">
              <c16:uniqueId val="{00000002-3FD9-4507-92EE-09B6E6DD5B56}"/>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Tecnología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Tecnología</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2B57-430D-B0CA-72587B437D3D}"/>
              </c:ext>
            </c:extLst>
          </c:dPt>
          <c:dPt>
            <c:idx val="3"/>
            <c:bubble3D val="0"/>
            <c:spPr>
              <a:solidFill>
                <a:schemeClr val="bg1">
                  <a:lumMod val="85000"/>
                </a:schemeClr>
              </a:solidFill>
              <a:ln>
                <a:noFill/>
              </a:ln>
              <a:effectLst/>
            </c:spPr>
            <c:extLst>
              <c:ext xmlns:c16="http://schemas.microsoft.com/office/drawing/2014/chart" uri="{C3380CC4-5D6E-409C-BE32-E72D297353CC}">
                <c16:uniqueId val="{00000003-2B57-430D-B0CA-72587B437D3D}"/>
              </c:ext>
            </c:extLst>
          </c:dPt>
          <c:dPt>
            <c:idx val="4"/>
            <c:bubble3D val="0"/>
            <c:spPr>
              <a:solidFill>
                <a:schemeClr val="bg1">
                  <a:lumMod val="85000"/>
                </a:schemeClr>
              </a:solidFill>
              <a:ln>
                <a:noFill/>
              </a:ln>
              <a:effectLst/>
            </c:spPr>
            <c:extLst>
              <c:ext xmlns:c16="http://schemas.microsoft.com/office/drawing/2014/chart" uri="{C3380CC4-5D6E-409C-BE32-E72D297353CC}">
                <c16:uniqueId val="{00000005-2B57-430D-B0CA-72587B437D3D}"/>
              </c:ext>
            </c:extLst>
          </c:dPt>
          <c:dPt>
            <c:idx val="8"/>
            <c:bubble3D val="0"/>
            <c:spPr>
              <a:solidFill>
                <a:schemeClr val="bg1">
                  <a:lumMod val="85000"/>
                </a:schemeClr>
              </a:solidFill>
              <a:ln>
                <a:noFill/>
              </a:ln>
              <a:effectLst/>
            </c:spPr>
            <c:extLst>
              <c:ext xmlns:c16="http://schemas.microsoft.com/office/drawing/2014/chart" uri="{C3380CC4-5D6E-409C-BE32-E72D297353CC}">
                <c16:uniqueId val="{00000007-2B57-430D-B0CA-72587B437D3D}"/>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de Tecnología'!$A$3:$D$3</c:f>
              <c:strCache>
                <c:ptCount val="4"/>
                <c:pt idx="0">
                  <c:v>Desarrolla Plantillas de Gestión (8960)</c:v>
                </c:pt>
                <c:pt idx="1">
                  <c:v>Idioma Común (5170)</c:v>
                </c:pt>
                <c:pt idx="2">
                  <c:v>Adición de Tecnicas de Gestión (2090)</c:v>
                </c:pt>
                <c:pt idx="3">
                  <c:v>Personalización de la Metodología (5260)</c:v>
                </c:pt>
              </c:strCache>
            </c:strRef>
          </c:cat>
          <c:val>
            <c:numRef>
              <c:f>'Analisís de Tecnología'!$A$4:$D$4</c:f>
              <c:numCache>
                <c:formatCode>0%</c:formatCode>
                <c:ptCount val="4"/>
                <c:pt idx="0">
                  <c:v>0.45999999999999991</c:v>
                </c:pt>
                <c:pt idx="1">
                  <c:v>0.57000000000000006</c:v>
                </c:pt>
                <c:pt idx="2">
                  <c:v>0.49333333333333335</c:v>
                </c:pt>
                <c:pt idx="3">
                  <c:v>0.43</c:v>
                </c:pt>
              </c:numCache>
            </c:numRef>
          </c:val>
          <c:extLst>
            <c:ext xmlns:c16="http://schemas.microsoft.com/office/drawing/2014/chart" uri="{C3380CC4-5D6E-409C-BE32-E72D297353CC}">
              <c16:uniqueId val="{00000008-2B57-430D-B0CA-72587B437D3D}"/>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0" i="0" u="none" strike="noStrike" kern="1200" spc="0" baseline="0">
                <a:solidFill>
                  <a:schemeClr val="tx1">
                    <a:lumMod val="65000"/>
                    <a:lumOff val="35000"/>
                  </a:schemeClr>
                </a:solidFill>
                <a:latin typeface="+mn-lt"/>
                <a:ea typeface="+mn-ea"/>
                <a:cs typeface="+mn-cs"/>
              </a:defRPr>
            </a:pPr>
            <a:r>
              <a:rPr lang="es-CO"/>
              <a:t>Recursos Humanos</a:t>
            </a:r>
          </a:p>
        </c:rich>
      </c:tx>
      <c:overlay val="0"/>
      <c:spPr>
        <a:noFill/>
        <a:ln>
          <a:noFill/>
        </a:ln>
        <a:effectLst/>
      </c:spPr>
      <c:txPr>
        <a:bodyPr rot="0" spcFirstLastPara="1" vertOverflow="ellipsis" vert="horz" wrap="square" anchor="ctr" anchorCtr="1"/>
        <a:lstStyle/>
        <a:p>
          <a:pPr>
            <a:defRPr sz="8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Recursos Humanos</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E83F-4E2F-A68A-D9109923CBFB}"/>
              </c:ext>
            </c:extLst>
          </c:dPt>
          <c:dPt>
            <c:idx val="3"/>
            <c:bubble3D val="0"/>
            <c:spPr>
              <a:solidFill>
                <a:schemeClr val="bg1">
                  <a:lumMod val="50000"/>
                </a:schemeClr>
              </a:solidFill>
              <a:ln>
                <a:noFill/>
              </a:ln>
              <a:effectLst/>
            </c:spPr>
            <c:extLst>
              <c:ext xmlns:c16="http://schemas.microsoft.com/office/drawing/2014/chart" uri="{C3380CC4-5D6E-409C-BE32-E72D297353CC}">
                <c16:uniqueId val="{00000005-E83F-4E2F-A68A-D9109923CBFB}"/>
              </c:ext>
            </c:extLst>
          </c:dPt>
          <c:dPt>
            <c:idx val="4"/>
            <c:bubble3D val="0"/>
            <c:spPr>
              <a:solidFill>
                <a:schemeClr val="bg1">
                  <a:lumMod val="65000"/>
                </a:schemeClr>
              </a:solidFill>
              <a:ln>
                <a:noFill/>
              </a:ln>
              <a:effectLst/>
            </c:spPr>
            <c:extLst>
              <c:ext xmlns:c16="http://schemas.microsoft.com/office/drawing/2014/chart" uri="{C3380CC4-5D6E-409C-BE32-E72D297353CC}">
                <c16:uniqueId val="{00000006-E83F-4E2F-A68A-D9109923CBFB}"/>
              </c:ext>
            </c:extLst>
          </c:dPt>
          <c:dPt>
            <c:idx val="8"/>
            <c:bubble3D val="0"/>
            <c:spPr>
              <a:solidFill>
                <a:schemeClr val="bg1">
                  <a:lumMod val="85000"/>
                </a:schemeClr>
              </a:solidFill>
              <a:ln>
                <a:noFill/>
              </a:ln>
              <a:effectLst/>
            </c:spPr>
            <c:extLst>
              <c:ext xmlns:c16="http://schemas.microsoft.com/office/drawing/2014/chart" uri="{C3380CC4-5D6E-409C-BE32-E72D297353CC}">
                <c16:uniqueId val="{00000003-E83F-4E2F-A68A-D9109923CBFB}"/>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de Recursos Humanos'!$A$3:$N$3</c:f>
              <c:strCache>
                <c:ptCount val="14"/>
                <c:pt idx="0">
                  <c:v>Personal con Recursos Competentes (1400)</c:v>
                </c:pt>
                <c:pt idx="1">
                  <c:v>Registro de Asignaciones de Recursos (1590)</c:v>
                </c:pt>
                <c:pt idx="2">
                  <c:v>Recursos Organizativos Competentes (5220)</c:v>
                </c:pt>
                <c:pt idx="3">
                  <c:v>Estudio de Caso en Inducción (9100)</c:v>
                </c:pt>
                <c:pt idx="4">
                  <c:v>Recurso Asigando a Trayectoria de Carrera (9110)</c:v>
                </c:pt>
                <c:pt idx="5">
                  <c:v>Mentoria de Gerentes de Proyecto (9120)</c:v>
                </c:pt>
                <c:pt idx="6">
                  <c:v>Competencia de Gerentes (1430)</c:v>
                </c:pt>
                <c:pt idx="7">
                  <c:v>Capacidad para Iniciar Proyectos (7135)</c:v>
                </c:pt>
                <c:pt idx="8">
                  <c:v>Demostrar Competencia en Planificación (7145)</c:v>
                </c:pt>
                <c:pt idx="9">
                  <c:v>Demuestra Competencia en Ejecución (7155)</c:v>
                </c:pt>
                <c:pt idx="10">
                  <c:v>Demuestra Competencia en Monitoreo y Control (7165)</c:v>
                </c:pt>
                <c:pt idx="11">
                  <c:v>Demuestra Competencia en Cierre (7175)</c:v>
                </c:pt>
                <c:pt idx="12">
                  <c:v>Ruta de Carrera para todos los Roles (5620)</c:v>
                </c:pt>
                <c:pt idx="13">
                  <c:v>Promoción de Formación (5200)</c:v>
                </c:pt>
              </c:strCache>
            </c:strRef>
          </c:cat>
          <c:val>
            <c:numRef>
              <c:f>'Analisís de Recursos Humanos'!$A$4:$N$4</c:f>
              <c:numCache>
                <c:formatCode>0%</c:formatCode>
                <c:ptCount val="14"/>
                <c:pt idx="0">
                  <c:v>0.52333333333333321</c:v>
                </c:pt>
                <c:pt idx="1">
                  <c:v>0.66666666666666674</c:v>
                </c:pt>
                <c:pt idx="2">
                  <c:v>0.49333333333333335</c:v>
                </c:pt>
                <c:pt idx="3">
                  <c:v>0.15999999999999998</c:v>
                </c:pt>
                <c:pt idx="4">
                  <c:v>0.34999999999999992</c:v>
                </c:pt>
                <c:pt idx="5">
                  <c:v>0.43</c:v>
                </c:pt>
                <c:pt idx="6">
                  <c:v>0.4433333333333333</c:v>
                </c:pt>
                <c:pt idx="7">
                  <c:v>0.61999999999999988</c:v>
                </c:pt>
                <c:pt idx="8">
                  <c:v>0.49333333333333335</c:v>
                </c:pt>
                <c:pt idx="9">
                  <c:v>0.57000000000000006</c:v>
                </c:pt>
                <c:pt idx="10">
                  <c:v>0.5066666666666666</c:v>
                </c:pt>
                <c:pt idx="11">
                  <c:v>0.49333333333333335</c:v>
                </c:pt>
                <c:pt idx="12">
                  <c:v>0.52333333333333321</c:v>
                </c:pt>
                <c:pt idx="13">
                  <c:v>0.49333333333333335</c:v>
                </c:pt>
              </c:numCache>
            </c:numRef>
          </c:val>
          <c:extLst>
            <c:ext xmlns:c16="http://schemas.microsoft.com/office/drawing/2014/chart" uri="{C3380CC4-5D6E-409C-BE32-E72D297353CC}">
              <c16:uniqueId val="{00000004-E83F-4E2F-A68A-D9109923CBFB}"/>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Estandarizar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Estandarizar</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F66C-4933-8592-355CBBDCD90E}"/>
              </c:ext>
            </c:extLst>
          </c:dPt>
          <c:dPt>
            <c:idx val="3"/>
            <c:bubble3D val="0"/>
            <c:spPr>
              <a:solidFill>
                <a:schemeClr val="bg1">
                  <a:lumMod val="85000"/>
                </a:schemeClr>
              </a:solidFill>
              <a:ln>
                <a:noFill/>
              </a:ln>
              <a:effectLst/>
            </c:spPr>
            <c:extLst>
              <c:ext xmlns:c16="http://schemas.microsoft.com/office/drawing/2014/chart" uri="{C3380CC4-5D6E-409C-BE32-E72D297353CC}">
                <c16:uniqueId val="{00000003-F66C-4933-8592-355CBBDCD90E}"/>
              </c:ext>
            </c:extLst>
          </c:dPt>
          <c:dPt>
            <c:idx val="4"/>
            <c:bubble3D val="0"/>
            <c:spPr>
              <a:solidFill>
                <a:schemeClr val="bg1">
                  <a:lumMod val="85000"/>
                </a:schemeClr>
              </a:solidFill>
              <a:ln>
                <a:noFill/>
              </a:ln>
              <a:effectLst/>
            </c:spPr>
            <c:extLst>
              <c:ext xmlns:c16="http://schemas.microsoft.com/office/drawing/2014/chart" uri="{C3380CC4-5D6E-409C-BE32-E72D297353CC}">
                <c16:uniqueId val="{00000005-F66C-4933-8592-355CBBDCD90E}"/>
              </c:ext>
            </c:extLst>
          </c:dPt>
          <c:dPt>
            <c:idx val="8"/>
            <c:bubble3D val="0"/>
            <c:spPr>
              <a:solidFill>
                <a:schemeClr val="bg1">
                  <a:lumMod val="85000"/>
                </a:schemeClr>
              </a:solidFill>
              <a:ln>
                <a:noFill/>
              </a:ln>
              <a:effectLst/>
            </c:spPr>
            <c:extLst>
              <c:ext xmlns:c16="http://schemas.microsoft.com/office/drawing/2014/chart" uri="{C3380CC4-5D6E-409C-BE32-E72D297353CC}">
                <c16:uniqueId val="{00000007-F66C-4933-8592-355CBBDCD90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Estandarizar'!$A$3:$G$3</c:f>
              <c:strCache>
                <c:ptCount val="7"/>
                <c:pt idx="0">
                  <c:v>Desarrollo de Plan de Gestón (1020)</c:v>
                </c:pt>
                <c:pt idx="1">
                  <c:v>Estandariza Monitoreo y Control (1035)</c:v>
                </c:pt>
                <c:pt idx="2">
                  <c:v>Estandariza Adquirir Equipo de Proyecto (1150)</c:v>
                </c:pt>
                <c:pt idx="3">
                  <c:v>Estandariza Administrar Equipo de Proyecto (1155)</c:v>
                </c:pt>
                <c:pt idx="4">
                  <c:v>Estandariza Dirigir y Gestionar (1230)</c:v>
                </c:pt>
                <c:pt idx="5">
                  <c:v>Estandariza Desarrollar Equipo (1250)</c:v>
                </c:pt>
                <c:pt idx="6">
                  <c:v>Estandariza Cerrar (1390)</c:v>
                </c:pt>
              </c:strCache>
            </c:strRef>
          </c:cat>
          <c:val>
            <c:numRef>
              <c:f>'Analisís Estandarizar'!$A$4:$G$4</c:f>
              <c:numCache>
                <c:formatCode>0%</c:formatCode>
                <c:ptCount val="7"/>
                <c:pt idx="0">
                  <c:v>0.4433333333333333</c:v>
                </c:pt>
                <c:pt idx="1">
                  <c:v>0.58666666666666667</c:v>
                </c:pt>
                <c:pt idx="2">
                  <c:v>0.55666666666666664</c:v>
                </c:pt>
                <c:pt idx="3">
                  <c:v>0.47666666666666674</c:v>
                </c:pt>
                <c:pt idx="4">
                  <c:v>0.5066666666666666</c:v>
                </c:pt>
                <c:pt idx="5">
                  <c:v>0.52333333333333321</c:v>
                </c:pt>
                <c:pt idx="6">
                  <c:v>0.55666666666666664</c:v>
                </c:pt>
              </c:numCache>
            </c:numRef>
          </c:val>
          <c:extLst>
            <c:ext xmlns:c16="http://schemas.microsoft.com/office/drawing/2014/chart" uri="{C3380CC4-5D6E-409C-BE32-E72D297353CC}">
              <c16:uniqueId val="{00000008-F66C-4933-8592-355CBBDCD90E}"/>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Medir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Medir</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DCE5-47A0-9EAE-61164CB0CB5A}"/>
              </c:ext>
            </c:extLst>
          </c:dPt>
          <c:dPt>
            <c:idx val="3"/>
            <c:bubble3D val="0"/>
            <c:spPr>
              <a:solidFill>
                <a:schemeClr val="bg1">
                  <a:lumMod val="85000"/>
                </a:schemeClr>
              </a:solidFill>
              <a:ln>
                <a:noFill/>
              </a:ln>
              <a:effectLst/>
            </c:spPr>
            <c:extLst>
              <c:ext xmlns:c16="http://schemas.microsoft.com/office/drawing/2014/chart" uri="{C3380CC4-5D6E-409C-BE32-E72D297353CC}">
                <c16:uniqueId val="{00000003-DCE5-47A0-9EAE-61164CB0CB5A}"/>
              </c:ext>
            </c:extLst>
          </c:dPt>
          <c:dPt>
            <c:idx val="4"/>
            <c:bubble3D val="0"/>
            <c:spPr>
              <a:solidFill>
                <a:schemeClr val="bg1">
                  <a:lumMod val="85000"/>
                </a:schemeClr>
              </a:solidFill>
              <a:ln>
                <a:noFill/>
              </a:ln>
              <a:effectLst/>
            </c:spPr>
            <c:extLst>
              <c:ext xmlns:c16="http://schemas.microsoft.com/office/drawing/2014/chart" uri="{C3380CC4-5D6E-409C-BE32-E72D297353CC}">
                <c16:uniqueId val="{00000005-DCE5-47A0-9EAE-61164CB0CB5A}"/>
              </c:ext>
            </c:extLst>
          </c:dPt>
          <c:dPt>
            <c:idx val="8"/>
            <c:bubble3D val="0"/>
            <c:spPr>
              <a:solidFill>
                <a:schemeClr val="bg1">
                  <a:lumMod val="85000"/>
                </a:schemeClr>
              </a:solidFill>
              <a:ln>
                <a:noFill/>
              </a:ln>
              <a:effectLst/>
            </c:spPr>
            <c:extLst>
              <c:ext xmlns:c16="http://schemas.microsoft.com/office/drawing/2014/chart" uri="{C3380CC4-5D6E-409C-BE32-E72D297353CC}">
                <c16:uniqueId val="{00000007-DCE5-47A0-9EAE-61164CB0CB5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Medir'!$A$3:$C$3</c:f>
              <c:strCache>
                <c:ptCount val="3"/>
                <c:pt idx="0">
                  <c:v>Monitorea y Controla el Trabajo (1045)</c:v>
                </c:pt>
                <c:pt idx="1">
                  <c:v>Medición del Cierre del Proyecto (2080)</c:v>
                </c:pt>
                <c:pt idx="2">
                  <c:v>Mide Gestionar el Equipo (1165)</c:v>
                </c:pt>
              </c:strCache>
            </c:strRef>
          </c:cat>
          <c:val>
            <c:numRef>
              <c:f>'Analisís Medir'!$A$4:$C$4</c:f>
              <c:numCache>
                <c:formatCode>0%</c:formatCode>
                <c:ptCount val="3"/>
                <c:pt idx="0">
                  <c:v>0.65000000000000013</c:v>
                </c:pt>
                <c:pt idx="1">
                  <c:v>0.49333333333333335</c:v>
                </c:pt>
                <c:pt idx="2">
                  <c:v>0.57000000000000006</c:v>
                </c:pt>
              </c:numCache>
            </c:numRef>
          </c:val>
          <c:extLst>
            <c:ext xmlns:c16="http://schemas.microsoft.com/office/drawing/2014/chart" uri="{C3380CC4-5D6E-409C-BE32-E72D297353CC}">
              <c16:uniqueId val="{00000008-DCE5-47A0-9EAE-61164CB0CB5A}"/>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es-CO"/>
              <a:t>Controlar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Controlar</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F813-4D44-9646-CDEBF0C19DEF}"/>
              </c:ext>
            </c:extLst>
          </c:dPt>
          <c:dPt>
            <c:idx val="3"/>
            <c:bubble3D val="0"/>
            <c:spPr>
              <a:solidFill>
                <a:schemeClr val="bg1">
                  <a:lumMod val="85000"/>
                </a:schemeClr>
              </a:solidFill>
              <a:ln>
                <a:noFill/>
              </a:ln>
              <a:effectLst/>
            </c:spPr>
            <c:extLst>
              <c:ext xmlns:c16="http://schemas.microsoft.com/office/drawing/2014/chart" uri="{C3380CC4-5D6E-409C-BE32-E72D297353CC}">
                <c16:uniqueId val="{00000003-F813-4D44-9646-CDEBF0C19DEF}"/>
              </c:ext>
            </c:extLst>
          </c:dPt>
          <c:dPt>
            <c:idx val="4"/>
            <c:bubble3D val="0"/>
            <c:spPr>
              <a:solidFill>
                <a:schemeClr val="bg1">
                  <a:lumMod val="85000"/>
                </a:schemeClr>
              </a:solidFill>
              <a:ln>
                <a:noFill/>
              </a:ln>
              <a:effectLst/>
            </c:spPr>
            <c:extLst>
              <c:ext xmlns:c16="http://schemas.microsoft.com/office/drawing/2014/chart" uri="{C3380CC4-5D6E-409C-BE32-E72D297353CC}">
                <c16:uniqueId val="{00000005-F813-4D44-9646-CDEBF0C19DEF}"/>
              </c:ext>
            </c:extLst>
          </c:dPt>
          <c:dPt>
            <c:idx val="8"/>
            <c:bubble3D val="0"/>
            <c:spPr>
              <a:solidFill>
                <a:schemeClr val="bg1">
                  <a:lumMod val="85000"/>
                </a:schemeClr>
              </a:solidFill>
              <a:ln>
                <a:noFill/>
              </a:ln>
              <a:effectLst/>
            </c:spPr>
            <c:extLst>
              <c:ext xmlns:c16="http://schemas.microsoft.com/office/drawing/2014/chart" uri="{C3380CC4-5D6E-409C-BE32-E72D297353CC}">
                <c16:uniqueId val="{00000007-F813-4D44-9646-CDEBF0C19DEF}"/>
              </c:ext>
            </c:extLst>
          </c:dPt>
          <c:dLbls>
            <c:dLbl>
              <c:idx val="1"/>
              <c:layout>
                <c:manualLayout>
                  <c:x val="-1.5640273704789834E-2"/>
                  <c:y val="5.18186347782760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B2-443A-8EC4-810550362D80}"/>
                </c:ext>
              </c:extLst>
            </c:dLbl>
            <c:dLbl>
              <c:idx val="2"/>
              <c:layout>
                <c:manualLayout>
                  <c:x val="-5.865102639296188E-2"/>
                  <c:y val="3.98604882909815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13-4D44-9646-CDEBF0C19DEF}"/>
                </c:ext>
              </c:extLst>
            </c:dLbl>
            <c:dLbl>
              <c:idx val="4"/>
              <c:layout>
                <c:manualLayout>
                  <c:x val="2.7370478983382161E-2"/>
                  <c:y val="3.98604882909815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13-4D44-9646-CDEBF0C19DEF}"/>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Controlar'!$A$3:$F$3</c:f>
              <c:strCache>
                <c:ptCount val="6"/>
                <c:pt idx="0">
                  <c:v>Proceso de Monitorear y Controlar  (1055)</c:v>
                </c:pt>
                <c:pt idx="1">
                  <c:v>Control de Gestión del Equipo (1175)</c:v>
                </c:pt>
                <c:pt idx="2">
                  <c:v>Controlar Adquirir Equipo (2380)</c:v>
                </c:pt>
                <c:pt idx="3">
                  <c:v>Control de Desarrollo del Plan (2250)</c:v>
                </c:pt>
                <c:pt idx="4">
                  <c:v>Controlar Dirigir y Gestionar (2460)</c:v>
                </c:pt>
                <c:pt idx="5">
                  <c:v>Controlar Desarrollar Equipo (2480)</c:v>
                </c:pt>
              </c:strCache>
            </c:strRef>
          </c:cat>
          <c:val>
            <c:numRef>
              <c:f>'Analisís Controlar'!$A$4:$F$4</c:f>
              <c:numCache>
                <c:formatCode>0%</c:formatCode>
                <c:ptCount val="6"/>
                <c:pt idx="0">
                  <c:v>0.58666666666666667</c:v>
                </c:pt>
                <c:pt idx="1">
                  <c:v>0.49333333333333335</c:v>
                </c:pt>
                <c:pt idx="2">
                  <c:v>0.55666666666666664</c:v>
                </c:pt>
                <c:pt idx="3">
                  <c:v>0.47666666666666674</c:v>
                </c:pt>
                <c:pt idx="4">
                  <c:v>0.49333333333333335</c:v>
                </c:pt>
                <c:pt idx="5">
                  <c:v>0.57000000000000006</c:v>
                </c:pt>
              </c:numCache>
            </c:numRef>
          </c:val>
          <c:extLst>
            <c:ext xmlns:c16="http://schemas.microsoft.com/office/drawing/2014/chart" uri="{C3380CC4-5D6E-409C-BE32-E72D297353CC}">
              <c16:uniqueId val="{00000008-F813-4D44-9646-CDEBF0C19DEF}"/>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Mejorar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v>Mejorar</c:v>
          </c:tx>
          <c:spPr>
            <a:solidFill>
              <a:schemeClr val="bg1">
                <a:lumMod val="85000"/>
              </a:schemeClr>
            </a:solidFill>
            <a:ln>
              <a:noFill/>
            </a:ln>
            <a:effectLst/>
          </c:spPr>
          <c:dPt>
            <c:idx val="2"/>
            <c:bubble3D val="0"/>
            <c:spPr>
              <a:solidFill>
                <a:schemeClr val="bg1">
                  <a:lumMod val="85000"/>
                </a:schemeClr>
              </a:solidFill>
              <a:ln>
                <a:noFill/>
              </a:ln>
              <a:effectLst/>
            </c:spPr>
            <c:extLst>
              <c:ext xmlns:c16="http://schemas.microsoft.com/office/drawing/2014/chart" uri="{C3380CC4-5D6E-409C-BE32-E72D297353CC}">
                <c16:uniqueId val="{00000001-2DE2-4948-BD26-CB1231876EC0}"/>
              </c:ext>
            </c:extLst>
          </c:dPt>
          <c:dPt>
            <c:idx val="3"/>
            <c:bubble3D val="0"/>
            <c:spPr>
              <a:solidFill>
                <a:schemeClr val="bg1">
                  <a:lumMod val="85000"/>
                </a:schemeClr>
              </a:solidFill>
              <a:ln>
                <a:noFill/>
              </a:ln>
              <a:effectLst/>
            </c:spPr>
            <c:extLst>
              <c:ext xmlns:c16="http://schemas.microsoft.com/office/drawing/2014/chart" uri="{C3380CC4-5D6E-409C-BE32-E72D297353CC}">
                <c16:uniqueId val="{00000003-2DE2-4948-BD26-CB1231876EC0}"/>
              </c:ext>
            </c:extLst>
          </c:dPt>
          <c:dPt>
            <c:idx val="4"/>
            <c:bubble3D val="0"/>
            <c:spPr>
              <a:solidFill>
                <a:schemeClr val="bg1">
                  <a:lumMod val="85000"/>
                </a:schemeClr>
              </a:solidFill>
              <a:ln>
                <a:noFill/>
              </a:ln>
              <a:effectLst/>
            </c:spPr>
            <c:extLst>
              <c:ext xmlns:c16="http://schemas.microsoft.com/office/drawing/2014/chart" uri="{C3380CC4-5D6E-409C-BE32-E72D297353CC}">
                <c16:uniqueId val="{00000005-2DE2-4948-BD26-CB1231876EC0}"/>
              </c:ext>
            </c:extLst>
          </c:dPt>
          <c:dPt>
            <c:idx val="8"/>
            <c:bubble3D val="0"/>
            <c:spPr>
              <a:solidFill>
                <a:schemeClr val="bg1">
                  <a:lumMod val="85000"/>
                </a:schemeClr>
              </a:solidFill>
              <a:ln>
                <a:noFill/>
              </a:ln>
              <a:effectLst/>
            </c:spPr>
            <c:extLst>
              <c:ext xmlns:c16="http://schemas.microsoft.com/office/drawing/2014/chart" uri="{C3380CC4-5D6E-409C-BE32-E72D297353CC}">
                <c16:uniqueId val="{00000007-2DE2-4948-BD26-CB1231876E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'Analisís Mejorar'!$A$3:$H$3</c:f>
              <c:strCache>
                <c:ptCount val="8"/>
                <c:pt idx="0">
                  <c:v>Mejora  Mediante Monitoreo y Control (1065)</c:v>
                </c:pt>
                <c:pt idx="1">
                  <c:v>Metas Estrategicas (1540)2</c:v>
                </c:pt>
                <c:pt idx="2">
                  <c:v>Mejora Administrar Equipo (1185)</c:v>
                </c:pt>
                <c:pt idx="3">
                  <c:v>Mejora Desarrollo de Plan de Gestión (2640)</c:v>
                </c:pt>
                <c:pt idx="4">
                  <c:v>Mejora Adquirir Equipo de Proyectos (2770)</c:v>
                </c:pt>
                <c:pt idx="5">
                  <c:v>Mejora Dirigir y Gestionar (2850)</c:v>
                </c:pt>
                <c:pt idx="6">
                  <c:v>Mejora Desarrollar Equipo  (2870)</c:v>
                </c:pt>
                <c:pt idx="7">
                  <c:v>Mejora en Cerrar Proyecto (3010)</c:v>
                </c:pt>
              </c:strCache>
            </c:strRef>
          </c:cat>
          <c:val>
            <c:numRef>
              <c:f>'Analisís Mejorar'!$A$4:$H$4</c:f>
              <c:numCache>
                <c:formatCode>0%</c:formatCode>
                <c:ptCount val="8"/>
                <c:pt idx="0">
                  <c:v>0.5066666666666666</c:v>
                </c:pt>
                <c:pt idx="1">
                  <c:v>0.61999999999999988</c:v>
                </c:pt>
                <c:pt idx="2">
                  <c:v>0.52333333333333321</c:v>
                </c:pt>
                <c:pt idx="3">
                  <c:v>0.52333333333333321</c:v>
                </c:pt>
                <c:pt idx="4">
                  <c:v>0.52333333333333321</c:v>
                </c:pt>
                <c:pt idx="5">
                  <c:v>0.57000000000000006</c:v>
                </c:pt>
                <c:pt idx="6">
                  <c:v>0.57000000000000006</c:v>
                </c:pt>
                <c:pt idx="7">
                  <c:v>0.58666666666666667</c:v>
                </c:pt>
              </c:numCache>
            </c:numRef>
          </c:val>
          <c:extLst>
            <c:ext xmlns:c16="http://schemas.microsoft.com/office/drawing/2014/chart" uri="{C3380CC4-5D6E-409C-BE32-E72D297353CC}">
              <c16:uniqueId val="{00000008-2DE2-4948-BD26-CB1231876EC0}"/>
            </c:ext>
          </c:extLst>
        </c:ser>
        <c:dLbls>
          <c:showLegendKey val="0"/>
          <c:showVal val="0"/>
          <c:showCatName val="0"/>
          <c:showSerName val="0"/>
          <c:showPercent val="0"/>
          <c:showBubbleSize val="0"/>
        </c:dLbls>
        <c:axId val="269494720"/>
        <c:axId val="269495200"/>
      </c:radarChart>
      <c:catAx>
        <c:axId val="269494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5200"/>
        <c:crosses val="autoZero"/>
        <c:auto val="1"/>
        <c:lblAlgn val="ctr"/>
        <c:lblOffset val="100"/>
        <c:noMultiLvlLbl val="0"/>
      </c:catAx>
      <c:valAx>
        <c:axId val="26949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494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radarChart>
        <c:radarStyle val="marker"/>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Lbls>
            <c:dLbl>
              <c:idx val="0"/>
              <c:layout>
                <c:manualLayout>
                  <c:x val="6.6366524018513368E-2"/>
                  <c:y val="7.5447072382336305E-2"/>
                </c:manualLayout>
              </c:layout>
              <c:showLegendKey val="0"/>
              <c:showVal val="1"/>
              <c:showCatName val="0"/>
              <c:showSerName val="0"/>
              <c:showPercent val="0"/>
              <c:showBubbleSize val="0"/>
              <c:extLst>
                <c:ext xmlns:c15="http://schemas.microsoft.com/office/drawing/2012/chart" uri="{CE6537A1-D6FC-4f65-9D91-7224C49458BB}">
                  <c15:layout>
                    <c:manualLayout>
                      <c:w val="5.5349466536640586E-2"/>
                      <c:h val="4.1410590119179698E-2"/>
                    </c:manualLayout>
                  </c15:layout>
                </c:ext>
                <c:ext xmlns:c16="http://schemas.microsoft.com/office/drawing/2014/chart" uri="{C3380CC4-5D6E-409C-BE32-E72D297353CC}">
                  <c16:uniqueId val="{00000000-330A-45A3-87A0-F8355911758C}"/>
                </c:ext>
              </c:extLst>
            </c:dLbl>
            <c:dLbl>
              <c:idx val="1"/>
              <c:showLegendKey val="0"/>
              <c:showVal val="1"/>
              <c:showCatName val="0"/>
              <c:showSerName val="0"/>
              <c:showPercent val="0"/>
              <c:showBubbleSize val="0"/>
              <c:extLst>
                <c:ext xmlns:c15="http://schemas.microsoft.com/office/drawing/2012/chart" uri="{CE6537A1-D6FC-4f65-9D91-7224C49458BB}">
                  <c15:layout>
                    <c:manualLayout>
                      <c:w val="6.6162159033261961E-2"/>
                      <c:h val="4.1410590119179698E-2"/>
                    </c:manualLayout>
                  </c15:layout>
                </c:ext>
                <c:ext xmlns:c16="http://schemas.microsoft.com/office/drawing/2014/chart" uri="{C3380CC4-5D6E-409C-BE32-E72D297353CC}">
                  <c16:uniqueId val="{00000001-330A-45A3-87A0-F8355911758C}"/>
                </c:ext>
              </c:extLst>
            </c:dLbl>
            <c:dLbl>
              <c:idx val="2"/>
              <c:showLegendKey val="0"/>
              <c:showVal val="1"/>
              <c:showCatName val="0"/>
              <c:showSerName val="0"/>
              <c:showPercent val="0"/>
              <c:showBubbleSize val="0"/>
              <c:extLst>
                <c:ext xmlns:c15="http://schemas.microsoft.com/office/drawing/2012/chart" uri="{CE6537A1-D6FC-4f65-9D91-7224C49458BB}">
                  <c15:layout>
                    <c:manualLayout>
                      <c:w val="6.3517634318524765E-2"/>
                      <c:h val="3.8563530783997192E-2"/>
                    </c:manualLayout>
                  </c15:layout>
                </c:ext>
                <c:ext xmlns:c16="http://schemas.microsoft.com/office/drawing/2014/chart" uri="{C3380CC4-5D6E-409C-BE32-E72D297353CC}">
                  <c16:uniqueId val="{00000002-330A-45A3-87A0-F8355911758C}"/>
                </c:ext>
              </c:extLst>
            </c:dLbl>
            <c:dLbl>
              <c:idx val="3"/>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0">
                  <a:noAutofit/>
                </a:bodyPr>
                <a:lstStyle/>
                <a:p>
                  <a:pPr algn="ctr" rtl="0">
                    <a:defRPr lang="en-US"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9643760154937923E-2"/>
                      <c:h val="4.1410590119179698E-2"/>
                    </c:manualLayout>
                  </c15:layout>
                </c:ext>
                <c:ext xmlns:c16="http://schemas.microsoft.com/office/drawing/2014/chart" uri="{C3380CC4-5D6E-409C-BE32-E72D297353CC}">
                  <c16:uniqueId val="{00000003-330A-45A3-87A0-F8355911758C}"/>
                </c:ext>
              </c:extLst>
            </c:dLbl>
            <c:spPr>
              <a:noFill/>
              <a:ln>
                <a:noFill/>
              </a:ln>
              <a:effectLst>
                <a:outerShdw blurRad="50800" dist="50800" dir="5400000" algn="ctr" rotWithShape="0">
                  <a:srgbClr val="000000">
                    <a:alpha val="43137"/>
                  </a:srgbClr>
                </a:outerShdw>
              </a:effectLst>
            </c:spPr>
            <c:txPr>
              <a:bodyPr rot="0" spcFirstLastPara="1" vertOverflow="overflow" horzOverflow="overflow" vert="horz" wrap="square" anchor="ctr" anchorCtr="1">
                <a:noAutofit/>
              </a:bodyPr>
              <a:lstStyle/>
              <a:p>
                <a:pPr>
                  <a:defRPr sz="1000" b="0" i="0" u="none" strike="noStrike" kern="1200" baseline="0">
                    <a:solidFill>
                      <a:schemeClr val="tx1"/>
                    </a:solidFill>
                    <a:effectLst>
                      <a:outerShdw blurRad="50800" dist="50800" dir="2400000" sx="1000" sy="1000" algn="ctr" rotWithShape="0">
                        <a:srgbClr val="000000"/>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'Consolidador Modelo de Madurez'!$B$3:$B$6</c:f>
              <c:strCache>
                <c:ptCount val="4"/>
                <c:pt idx="0">
                  <c:v>CULTURA</c:v>
                </c:pt>
                <c:pt idx="1">
                  <c:v>ESTRUCTURA</c:v>
                </c:pt>
                <c:pt idx="2">
                  <c:v>RECURSOS HUMANOS</c:v>
                </c:pt>
                <c:pt idx="3">
                  <c:v>TECNOLOGÍA</c:v>
                </c:pt>
              </c:strCache>
            </c:strRef>
          </c:cat>
          <c:val>
            <c:numRef>
              <c:f>'Consolidador Modelo de Madurez'!$C$3:$C$6</c:f>
              <c:numCache>
                <c:formatCode>0.0%</c:formatCode>
                <c:ptCount val="4"/>
                <c:pt idx="0" formatCode="0%">
                  <c:v>0.56999999999999995</c:v>
                </c:pt>
                <c:pt idx="1">
                  <c:v>0.51060606060606062</c:v>
                </c:pt>
                <c:pt idx="2" formatCode="0%">
                  <c:v>0.48</c:v>
                </c:pt>
                <c:pt idx="3" formatCode="0%">
                  <c:v>0.49</c:v>
                </c:pt>
              </c:numCache>
            </c:numRef>
          </c:val>
          <c:extLst>
            <c:ext xmlns:c16="http://schemas.microsoft.com/office/drawing/2014/chart" uri="{C3380CC4-5D6E-409C-BE32-E72D297353CC}">
              <c16:uniqueId val="{00000000-5FEC-4F4C-8B78-69A57D65FB93}"/>
            </c:ext>
          </c:extLst>
        </c:ser>
        <c:dLbls>
          <c:showLegendKey val="0"/>
          <c:showVal val="1"/>
          <c:showCatName val="0"/>
          <c:showSerName val="0"/>
          <c:showPercent val="0"/>
          <c:showBubbleSize val="0"/>
        </c:dLbls>
        <c:axId val="216715760"/>
        <c:axId val="216717680"/>
      </c:radarChart>
      <c:catAx>
        <c:axId val="21671576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US"/>
          </a:p>
        </c:txPr>
        <c:crossAx val="216717680"/>
        <c:crosses val="autoZero"/>
        <c:auto val="1"/>
        <c:lblAlgn val="ctr"/>
        <c:lblOffset val="100"/>
        <c:noMultiLvlLbl val="0"/>
      </c:catAx>
      <c:valAx>
        <c:axId val="2167176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16715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4.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9</xdr:col>
      <xdr:colOff>314325</xdr:colOff>
      <xdr:row>1</xdr:row>
      <xdr:rowOff>38100</xdr:rowOff>
    </xdr:from>
    <xdr:to>
      <xdr:col>21</xdr:col>
      <xdr:colOff>28014</xdr:colOff>
      <xdr:row>29</xdr:row>
      <xdr:rowOff>39780</xdr:rowOff>
    </xdr:to>
    <xdr:graphicFrame macro="">
      <xdr:nvGraphicFramePr>
        <xdr:cNvPr id="3" name="Gráfico 1">
          <a:extLst>
            <a:ext uri="{FF2B5EF4-FFF2-40B4-BE49-F238E27FC236}">
              <a16:creationId xmlns:a16="http://schemas.microsoft.com/office/drawing/2014/main" id="{51FB25D6-48B3-403B-9E7E-C95206E09F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89647</xdr:colOff>
      <xdr:row>0</xdr:row>
      <xdr:rowOff>156080</xdr:rowOff>
    </xdr:from>
    <xdr:to>
      <xdr:col>12</xdr:col>
      <xdr:colOff>212912</xdr:colOff>
      <xdr:row>29</xdr:row>
      <xdr:rowOff>33617</xdr:rowOff>
    </xdr:to>
    <xdr:graphicFrame macro="">
      <xdr:nvGraphicFramePr>
        <xdr:cNvPr id="2" name="Gráfico 1">
          <a:extLst>
            <a:ext uri="{FF2B5EF4-FFF2-40B4-BE49-F238E27FC236}">
              <a16:creationId xmlns:a16="http://schemas.microsoft.com/office/drawing/2014/main" id="{FEC3C41B-4523-494D-8D53-30CCC122E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30</xdr:row>
      <xdr:rowOff>0</xdr:rowOff>
    </xdr:from>
    <xdr:to>
      <xdr:col>12</xdr:col>
      <xdr:colOff>123265</xdr:colOff>
      <xdr:row>58</xdr:row>
      <xdr:rowOff>112058</xdr:rowOff>
    </xdr:to>
    <xdr:graphicFrame macro="">
      <xdr:nvGraphicFramePr>
        <xdr:cNvPr id="3" name="Gráfico 2">
          <a:extLst>
            <a:ext uri="{FF2B5EF4-FFF2-40B4-BE49-F238E27FC236}">
              <a16:creationId xmlns:a16="http://schemas.microsoft.com/office/drawing/2014/main" id="{E5A574FF-34FC-4EAC-AC37-0E3C699D2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xdr:row>
      <xdr:rowOff>0</xdr:rowOff>
    </xdr:from>
    <xdr:to>
      <xdr:col>21</xdr:col>
      <xdr:colOff>123265</xdr:colOff>
      <xdr:row>29</xdr:row>
      <xdr:rowOff>45625</xdr:rowOff>
    </xdr:to>
    <xdr:graphicFrame macro="">
      <xdr:nvGraphicFramePr>
        <xdr:cNvPr id="4" name="Gráfico 3">
          <a:extLst>
            <a:ext uri="{FF2B5EF4-FFF2-40B4-BE49-F238E27FC236}">
              <a16:creationId xmlns:a16="http://schemas.microsoft.com/office/drawing/2014/main" id="{94C5FEBD-81FB-44C4-A405-397711D22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717177</xdr:colOff>
      <xdr:row>30</xdr:row>
      <xdr:rowOff>22411</xdr:rowOff>
    </xdr:from>
    <xdr:to>
      <xdr:col>21</xdr:col>
      <xdr:colOff>78442</xdr:colOff>
      <xdr:row>58</xdr:row>
      <xdr:rowOff>134469</xdr:rowOff>
    </xdr:to>
    <xdr:graphicFrame macro="">
      <xdr:nvGraphicFramePr>
        <xdr:cNvPr id="5" name="Gráfico 4">
          <a:extLst>
            <a:ext uri="{FF2B5EF4-FFF2-40B4-BE49-F238E27FC236}">
              <a16:creationId xmlns:a16="http://schemas.microsoft.com/office/drawing/2014/main" id="{7B73D962-CA56-4F95-BE5D-0AFF5F608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590550</xdr:colOff>
      <xdr:row>0</xdr:row>
      <xdr:rowOff>47625</xdr:rowOff>
    </xdr:from>
    <xdr:to>
      <xdr:col>25</xdr:col>
      <xdr:colOff>476250</xdr:colOff>
      <xdr:row>47</xdr:row>
      <xdr:rowOff>152400</xdr:rowOff>
    </xdr:to>
    <xdr:graphicFrame macro="">
      <xdr:nvGraphicFramePr>
        <xdr:cNvPr id="3" name="Gráfico 2">
          <a:extLst>
            <a:ext uri="{FF2B5EF4-FFF2-40B4-BE49-F238E27FC236}">
              <a16:creationId xmlns:a16="http://schemas.microsoft.com/office/drawing/2014/main" id="{B5454BD6-9DAC-44CD-A6DC-B6D4F8D43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285750</xdr:colOff>
      <xdr:row>0</xdr:row>
      <xdr:rowOff>152400</xdr:rowOff>
    </xdr:from>
    <xdr:to>
      <xdr:col>18</xdr:col>
      <xdr:colOff>552450</xdr:colOff>
      <xdr:row>30</xdr:row>
      <xdr:rowOff>28575</xdr:rowOff>
    </xdr:to>
    <xdr:graphicFrame macro="">
      <xdr:nvGraphicFramePr>
        <xdr:cNvPr id="2" name="Gráfico 1">
          <a:extLst>
            <a:ext uri="{FF2B5EF4-FFF2-40B4-BE49-F238E27FC236}">
              <a16:creationId xmlns:a16="http://schemas.microsoft.com/office/drawing/2014/main" id="{D3A382E8-A025-4DB4-B909-2BCEE42FD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590550</xdr:colOff>
      <xdr:row>1</xdr:row>
      <xdr:rowOff>9525</xdr:rowOff>
    </xdr:from>
    <xdr:to>
      <xdr:col>28</xdr:col>
      <xdr:colOff>38100</xdr:colOff>
      <xdr:row>39</xdr:row>
      <xdr:rowOff>76200</xdr:rowOff>
    </xdr:to>
    <xdr:graphicFrame macro="">
      <xdr:nvGraphicFramePr>
        <xdr:cNvPr id="2" name="Gráfico 1">
          <a:extLst>
            <a:ext uri="{FF2B5EF4-FFF2-40B4-BE49-F238E27FC236}">
              <a16:creationId xmlns:a16="http://schemas.microsoft.com/office/drawing/2014/main" id="{3837E248-FC93-445F-97CE-D1A69F105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752475</xdr:colOff>
      <xdr:row>0</xdr:row>
      <xdr:rowOff>161925</xdr:rowOff>
    </xdr:from>
    <xdr:to>
      <xdr:col>19</xdr:col>
      <xdr:colOff>257175</xdr:colOff>
      <xdr:row>30</xdr:row>
      <xdr:rowOff>123825</xdr:rowOff>
    </xdr:to>
    <xdr:graphicFrame macro="">
      <xdr:nvGraphicFramePr>
        <xdr:cNvPr id="2" name="Gráfico 1">
          <a:extLst>
            <a:ext uri="{FF2B5EF4-FFF2-40B4-BE49-F238E27FC236}">
              <a16:creationId xmlns:a16="http://schemas.microsoft.com/office/drawing/2014/main" id="{493611EB-A56F-4F58-B9DF-624209053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352425</xdr:colOff>
      <xdr:row>1</xdr:row>
      <xdr:rowOff>0</xdr:rowOff>
    </xdr:from>
    <xdr:to>
      <xdr:col>18</xdr:col>
      <xdr:colOff>619125</xdr:colOff>
      <xdr:row>30</xdr:row>
      <xdr:rowOff>9525</xdr:rowOff>
    </xdr:to>
    <xdr:graphicFrame macro="">
      <xdr:nvGraphicFramePr>
        <xdr:cNvPr id="2" name="Gráfico 1">
          <a:extLst>
            <a:ext uri="{FF2B5EF4-FFF2-40B4-BE49-F238E27FC236}">
              <a16:creationId xmlns:a16="http://schemas.microsoft.com/office/drawing/2014/main" id="{F617FD11-C738-4F20-9D63-8F60EFEE4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352424</xdr:colOff>
      <xdr:row>0</xdr:row>
      <xdr:rowOff>171449</xdr:rowOff>
    </xdr:from>
    <xdr:to>
      <xdr:col>20</xdr:col>
      <xdr:colOff>190499</xdr:colOff>
      <xdr:row>31</xdr:row>
      <xdr:rowOff>123824</xdr:rowOff>
    </xdr:to>
    <xdr:graphicFrame macro="">
      <xdr:nvGraphicFramePr>
        <xdr:cNvPr id="2" name="Gráfico 1">
          <a:extLst>
            <a:ext uri="{FF2B5EF4-FFF2-40B4-BE49-F238E27FC236}">
              <a16:creationId xmlns:a16="http://schemas.microsoft.com/office/drawing/2014/main" id="{F8AA1ED3-63AD-4156-962B-8C7B78043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361950</xdr:colOff>
      <xdr:row>1</xdr:row>
      <xdr:rowOff>114299</xdr:rowOff>
    </xdr:from>
    <xdr:to>
      <xdr:col>22</xdr:col>
      <xdr:colOff>693964</xdr:colOff>
      <xdr:row>35</xdr:row>
      <xdr:rowOff>108856</xdr:rowOff>
    </xdr:to>
    <xdr:graphicFrame macro="">
      <xdr:nvGraphicFramePr>
        <xdr:cNvPr id="2" name="Gráfico 1">
          <a:extLst>
            <a:ext uri="{FF2B5EF4-FFF2-40B4-BE49-F238E27FC236}">
              <a16:creationId xmlns:a16="http://schemas.microsoft.com/office/drawing/2014/main" id="{70427467-FEC9-46A7-9C82-EA83257D4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89647</xdr:colOff>
      <xdr:row>0</xdr:row>
      <xdr:rowOff>156080</xdr:rowOff>
    </xdr:from>
    <xdr:to>
      <xdr:col>12</xdr:col>
      <xdr:colOff>212912</xdr:colOff>
      <xdr:row>29</xdr:row>
      <xdr:rowOff>33617</xdr:rowOff>
    </xdr:to>
    <xdr:graphicFrame macro="">
      <xdr:nvGraphicFramePr>
        <xdr:cNvPr id="3" name="Gráfico 2">
          <a:extLst>
            <a:ext uri="{FF2B5EF4-FFF2-40B4-BE49-F238E27FC236}">
              <a16:creationId xmlns:a16="http://schemas.microsoft.com/office/drawing/2014/main" id="{187CA7CC-D223-CD2F-89C9-C0640F761C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30</xdr:row>
      <xdr:rowOff>0</xdr:rowOff>
    </xdr:from>
    <xdr:to>
      <xdr:col>12</xdr:col>
      <xdr:colOff>123265</xdr:colOff>
      <xdr:row>58</xdr:row>
      <xdr:rowOff>112058</xdr:rowOff>
    </xdr:to>
    <xdr:graphicFrame macro="">
      <xdr:nvGraphicFramePr>
        <xdr:cNvPr id="2" name="Gráfico 1">
          <a:extLst>
            <a:ext uri="{FF2B5EF4-FFF2-40B4-BE49-F238E27FC236}">
              <a16:creationId xmlns:a16="http://schemas.microsoft.com/office/drawing/2014/main" id="{1B1008D8-5BC7-45B6-B267-C27B2E7B4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xdr:row>
      <xdr:rowOff>0</xdr:rowOff>
    </xdr:from>
    <xdr:to>
      <xdr:col>21</xdr:col>
      <xdr:colOff>123265</xdr:colOff>
      <xdr:row>29</xdr:row>
      <xdr:rowOff>45625</xdr:rowOff>
    </xdr:to>
    <xdr:graphicFrame macro="">
      <xdr:nvGraphicFramePr>
        <xdr:cNvPr id="6" name="Gráfico 5">
          <a:extLst>
            <a:ext uri="{FF2B5EF4-FFF2-40B4-BE49-F238E27FC236}">
              <a16:creationId xmlns:a16="http://schemas.microsoft.com/office/drawing/2014/main" id="{FB3DD988-C79D-43A9-A274-7FDBFDBAF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717177</xdr:colOff>
      <xdr:row>30</xdr:row>
      <xdr:rowOff>22411</xdr:rowOff>
    </xdr:from>
    <xdr:to>
      <xdr:col>21</xdr:col>
      <xdr:colOff>78442</xdr:colOff>
      <xdr:row>58</xdr:row>
      <xdr:rowOff>134469</xdr:rowOff>
    </xdr:to>
    <xdr:graphicFrame macro="">
      <xdr:nvGraphicFramePr>
        <xdr:cNvPr id="7" name="Gráfico 6">
          <a:extLst>
            <a:ext uri="{FF2B5EF4-FFF2-40B4-BE49-F238E27FC236}">
              <a16:creationId xmlns:a16="http://schemas.microsoft.com/office/drawing/2014/main" id="{0593320A-4875-4347-8D3D-6131D1D4A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z Piedad Gallego" refreshedDate="45066.008342013891" createdVersion="8" refreshedVersion="8" minRefreshableVersion="3" recordCount="8" xr:uid="{F4F9C094-3FA7-476E-BB16-06902B8F66C9}">
  <cacheSource type="worksheet">
    <worksheetSource ref="B2:D10" sheet="Escala de Calor"/>
  </cacheSource>
  <cacheFields count="3">
    <cacheField name="AREAS" numFmtId="0">
      <sharedItems/>
    </cacheField>
    <cacheField name="% CUMPLIMIENTO" numFmtId="0">
      <sharedItems containsSemiMixedTypes="0" containsString="0" containsNumber="1" minValue="0.48" maxValue="0.56999999999999995"/>
    </cacheField>
    <cacheField name="NIVEL" numFmtId="0">
      <sharedItems count="2">
        <s v="Intermedia alta"/>
        <s v="Intermedia baj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z Piedad Gallego" refreshedDate="45066.00911770833" createdVersion="8" refreshedVersion="8" minRefreshableVersion="3" recordCount="8" xr:uid="{BD21B835-0710-42AA-BAB6-41408A964E2A}">
  <cacheSource type="worksheet">
    <worksheetSource ref="B2:C10" sheet="Consolidador Modelo de Madurez"/>
  </cacheSource>
  <cacheFields count="2">
    <cacheField name="AREAS" numFmtId="0">
      <sharedItems count="8">
        <s v="CULTURA"/>
        <s v="ESTRUCTURA"/>
        <s v="RECURSOS HUMANOS"/>
        <s v="TECNOLOGÍA"/>
        <s v="ESTANDARIZAR"/>
        <s v="MEDIR"/>
        <s v="CONTROLAR"/>
        <s v="MEJORAR"/>
      </sharedItems>
    </cacheField>
    <cacheField name="% CUMPLIMIENTO" numFmtId="0">
      <sharedItems containsSemiMixedTypes="0" containsString="0" containsNumber="1" minValue="0.48" maxValue="0.5699999999999999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s v="CULTURA"/>
    <n v="0.56999999999999995"/>
    <x v="0"/>
  </r>
  <r>
    <s v="ESTRUCTURA"/>
    <n v="0.51060606060606062"/>
    <x v="0"/>
  </r>
  <r>
    <s v="RECURSOS HUMANOS"/>
    <n v="0.48"/>
    <x v="1"/>
  </r>
  <r>
    <s v="TECNOLOGÍA"/>
    <n v="0.49"/>
    <x v="1"/>
  </r>
  <r>
    <s v="ESTANDARIZAR"/>
    <n v="0.52"/>
    <x v="0"/>
  </r>
  <r>
    <s v="MEDIR"/>
    <n v="0.56999999999999995"/>
    <x v="0"/>
  </r>
  <r>
    <s v="CONTROLAR"/>
    <n v="0.53"/>
    <x v="0"/>
  </r>
  <r>
    <s v="MEJORAR"/>
    <n v="0.55000000000000004"/>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x v="0"/>
    <n v="0.56999999999999995"/>
  </r>
  <r>
    <x v="1"/>
    <n v="0.51060606060606062"/>
  </r>
  <r>
    <x v="2"/>
    <n v="0.48"/>
  </r>
  <r>
    <x v="3"/>
    <n v="0.49"/>
  </r>
  <r>
    <x v="4"/>
    <n v="0.52"/>
  </r>
  <r>
    <x v="5"/>
    <n v="0.56999999999999995"/>
  </r>
  <r>
    <x v="6"/>
    <n v="0.53"/>
  </r>
  <r>
    <x v="7"/>
    <n v="0.5500000000000000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B0D928B-5F94-4410-837E-1AB2A9F68C98}" name="Tabla dinámica2" cacheId="1194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22:C31" firstHeaderRow="1" firstDataRow="1" firstDataCol="1"/>
  <pivotFields count="2">
    <pivotField axis="axisRow" compact="0" outline="0" showAll="0" sortType="descending">
      <items count="9">
        <item x="6"/>
        <item x="0"/>
        <item x="4"/>
        <item x="1"/>
        <item x="5"/>
        <item x="7"/>
        <item x="2"/>
        <item x="3"/>
        <item t="default"/>
      </items>
      <autoSortScope>
        <pivotArea dataOnly="0" outline="0" fieldPosition="0">
          <references count="1">
            <reference field="4294967294" count="1" selected="0">
              <x v="0"/>
            </reference>
          </references>
        </pivotArea>
      </autoSortScope>
    </pivotField>
    <pivotField dataField="1" compact="0" outline="0" showAll="0"/>
  </pivotFields>
  <rowFields count="1">
    <field x="0"/>
  </rowFields>
  <rowItems count="9">
    <i>
      <x v="4"/>
    </i>
    <i>
      <x v="1"/>
    </i>
    <i>
      <x v="5"/>
    </i>
    <i>
      <x/>
    </i>
    <i>
      <x v="2"/>
    </i>
    <i>
      <x v="3"/>
    </i>
    <i>
      <x v="7"/>
    </i>
    <i>
      <x v="6"/>
    </i>
    <i t="grand">
      <x/>
    </i>
  </rowItems>
  <colItems count="1">
    <i/>
  </colItems>
  <dataFields count="1">
    <dataField name="Promedio de % CUMPLIMIENTO" fld="1" subtotal="average" baseField="0" baseItem="0" numFmtId="9"/>
  </dataFields>
  <formats count="1">
    <format dxfId="74">
      <pivotArea outline="0" fieldPosition="0">
        <references count="1">
          <reference field="0"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04F5FC2-E393-463C-BF61-82A59752C4C0}" name="Tabla dinámica1" cacheId="1194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G2:H5" firstHeaderRow="1" firstDataRow="1" firstDataCol="1"/>
  <pivotFields count="3">
    <pivotField compact="0" outline="0" showAll="0"/>
    <pivotField dataField="1" compact="0" outline="0" showAll="0"/>
    <pivotField axis="axisRow" compact="0" outline="0" showAll="0" sortType="descending">
      <items count="3">
        <item x="0"/>
        <item x="1"/>
        <item t="default"/>
      </items>
      <autoSortScope>
        <pivotArea dataOnly="0" outline="0" fieldPosition="0">
          <references count="1">
            <reference field="4294967294" count="1" selected="0">
              <x v="0"/>
            </reference>
          </references>
        </pivotArea>
      </autoSortScope>
    </pivotField>
  </pivotFields>
  <rowFields count="1">
    <field x="2"/>
  </rowFields>
  <rowItems count="3">
    <i>
      <x/>
    </i>
    <i>
      <x v="1"/>
    </i>
    <i t="grand">
      <x/>
    </i>
  </rowItems>
  <colItems count="1">
    <i/>
  </colItems>
  <dataFields count="1">
    <dataField name="Promedio de % CUMPLIMIENTO" fld="1" subtotal="average" baseField="0" baseItem="0" numFmtId="9"/>
  </dataFields>
  <formats count="4">
    <format dxfId="70">
      <pivotArea field="2" type="button" dataOnly="0" labelOnly="1" outline="0" axis="axisRow" fieldPosition="0"/>
    </format>
    <format dxfId="71">
      <pivotArea dataOnly="0" labelOnly="1" outline="0" axis="axisValues" fieldPosition="0"/>
    </format>
    <format dxfId="72">
      <pivotArea grandRow="1" outline="0" collapsedLevelsAreSubtotals="1" fieldPosition="0"/>
    </format>
    <format dxfId="73">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A81801A-FBE2-4643-B4A0-3AD6371092AF}" name="Tabla dinámica2" cacheId="1194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22:C31" firstHeaderRow="1" firstDataRow="1" firstDataCol="1"/>
  <pivotFields count="2">
    <pivotField axis="axisRow" compact="0" outline="0" showAll="0" sortType="descending">
      <items count="9">
        <item x="6"/>
        <item x="0"/>
        <item x="4"/>
        <item x="1"/>
        <item x="5"/>
        <item x="7"/>
        <item x="2"/>
        <item x="3"/>
        <item t="default"/>
      </items>
      <autoSortScope>
        <pivotArea dataOnly="0" outline="0" fieldPosition="0">
          <references count="1">
            <reference field="4294967294" count="1" selected="0">
              <x v="0"/>
            </reference>
          </references>
        </pivotArea>
      </autoSortScope>
    </pivotField>
    <pivotField dataField="1" compact="0" outline="0" showAll="0"/>
  </pivotFields>
  <rowFields count="1">
    <field x="0"/>
  </rowFields>
  <rowItems count="9">
    <i>
      <x v="4"/>
    </i>
    <i>
      <x v="1"/>
    </i>
    <i>
      <x v="5"/>
    </i>
    <i>
      <x/>
    </i>
    <i>
      <x v="2"/>
    </i>
    <i>
      <x v="3"/>
    </i>
    <i>
      <x v="7"/>
    </i>
    <i>
      <x v="6"/>
    </i>
    <i t="grand">
      <x/>
    </i>
  </rowItems>
  <colItems count="1">
    <i/>
  </colItems>
  <dataFields count="1">
    <dataField name="Promedio de % CUMPLIMIENTO" fld="1" subtotal="average" baseField="0" baseItem="0" numFmtId="9"/>
  </dataFields>
  <formats count="1">
    <format dxfId="69">
      <pivotArea outline="0" fieldPosition="0">
        <references count="1">
          <reference field="0"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162202-47CA-4B5C-8012-2BF2E246F3F4}" name="Respuestas5" displayName="Respuestas5" ref="A7:BL30" totalsRowShown="0" headerRowDxfId="67" dataDxfId="66" headerRowBorderDxfId="64" tableBorderDxfId="65">
  <autoFilter ref="A7:BL30" xr:uid="{8F162202-47CA-4B5C-8012-2BF2E246F3F4}"/>
  <tableColumns count="64">
    <tableColumn id="1" xr3:uid="{A069373F-9BDC-4BB5-A861-6EE11A45DE20}" name="Encuestado" dataDxfId="63"/>
    <tableColumn id="2" xr3:uid="{9A63310F-9FED-4AFF-A552-B1A0835108B6}" name="NOMBRE" dataDxfId="62"/>
    <tableColumn id="3" xr3:uid="{13464C6F-D808-46D6-8D8B-02084AF30D83}" name="Cargo" dataDxfId="61"/>
    <tableColumn id="4" xr3:uid="{8FA25A4E-664C-4006-B7CE-82F960A1B984}" name="¿Posee nociones en GdP?" dataDxfId="60"/>
    <tableColumn id="5" xr3:uid="{75440AFE-04B3-4596-AD94-F97BEE5FE6DB}" name="Politicas de Gestión (1000)" dataDxfId="59"/>
    <tableColumn id="6" xr3:uid="{05DAF720-5EEE-4C0C-B7BA-17CBBD365959}" name="Reconocimiento de Gestión (5490)" dataDxfId="58"/>
    <tableColumn id="7" xr3:uid="{7C6B487A-F039-4B04-9B4A-786AE2E2FF81}" name="Interacción con Comunidades (5250)" dataDxfId="57"/>
    <tableColumn id="8" xr3:uid="{7ED129E4-6C76-407C-A9C7-804B0AE7CEF6}" name="Valores de Gestión (5500)" dataDxfId="56"/>
    <tableColumn id="69" xr3:uid="{5774A347-AD99-49D0-9A4B-26157009FDA2}" name="Metas Estrategicas (1540)" dataDxfId="55"/>
    <tableColumn id="26" xr3:uid="{CB73BE77-9CA7-460E-AA5B-147EC142B360}" name="Alcance de Objetivos y Metas (7405)" dataDxfId="54"/>
    <tableColumn id="27" xr3:uid="{1177530F-0D42-4E4F-B761-5FE8193F9587}" name=" Rendimiento Estrategico (9140)" dataDxfId="53"/>
    <tableColumn id="9" xr3:uid="{B7B1BA1A-293E-4BD3-B369-EF91911F401A}" name="Programa y Gobernanza de Portafolio (9170)" dataDxfId="52"/>
    <tableColumn id="10" xr3:uid="{4FD41B92-E78F-42F0-9740-29B275DE881E}" name="Código de Ética (8980)" dataDxfId="51"/>
    <tableColumn id="60" xr3:uid="{D163468E-C164-41F6-98D4-D90AE2507A4C}" name="Establecer Estructura (7045)" dataDxfId="50"/>
    <tableColumn id="61" xr3:uid="{7CF47C57-257B-4A94-895D-1492B1012E3B}" name="Adopta Estructura (7055)" dataDxfId="49"/>
    <tableColumn id="62" xr3:uid="{F41E8DC8-D234-4441-90BE-45604E4C9FEC}" name="Institucionaliza le Estructura (7065)" dataDxfId="48"/>
    <tableColumn id="63" xr3:uid="{D4106F15-2093-42B6-A519-013830D5058B}" name="Oficina de Apoyo  (7075)" dataDxfId="47"/>
    <tableColumn id="15" xr3:uid="{9F3BC2EC-9699-4A94-981E-36A8DDEB2B31}" name="Marco Común  (5280)" dataDxfId="46"/>
    <tableColumn id="21" xr3:uid="{8BD09EB4-8CA5-43CC-94A5-DA72C198119E}" name="Establece Estandar de Información (9030)" dataDxfId="45"/>
    <tableColumn id="37" xr3:uid="{D8CC3F01-6F22-447F-AA0E-6F1D81BCA13C}" name="Documentación de Estudio de Caso (8970)" dataDxfId="44"/>
    <tableColumn id="41" xr3:uid="{161C82BD-840C-450C-B1D8-D44B9CCE961D}" name="Sistema de Información (7365)" dataDxfId="43"/>
    <tableColumn id="47" xr3:uid="{A7A77E8B-6356-43B6-8055-E84A789D1C21}" name="Compara el Desempeño con la Industria (2190)" dataDxfId="42"/>
    <tableColumn id="30" xr3:uid="{DD8CB16A-1276-47B8-AB5C-21E678678BEF}" name="Personal con Recursos Competentes (1400)" dataDxfId="41"/>
    <tableColumn id="31" xr3:uid="{92D17810-016B-4225-B097-69E26E3A128E}" name="Registro de Asignaciones de Recursos (1590)" dataDxfId="40"/>
    <tableColumn id="33" xr3:uid="{ACD8DF08-795F-435D-973A-64CBD23DC94F}" name="Recursos Organizativos Competentes (5220)" dataDxfId="39"/>
    <tableColumn id="42" xr3:uid="{0A359004-1D26-4BD7-9BF8-D4086621A99A}" name="Estudio de Caso en Inducción (9100)" dataDxfId="38"/>
    <tableColumn id="43" xr3:uid="{6F3458A2-F57D-41D9-87C4-F9A76321D1AD}" name="Recurso Asigando a Trayectoria de Carrera (9110)" dataDxfId="37"/>
    <tableColumn id="44" xr3:uid="{687B2BFE-B995-4739-A900-9FFE1057917E}" name="Mentoria de Gerentes de Proyecto (9120)" dataDxfId="36"/>
    <tableColumn id="52" xr3:uid="{D1C6873D-72DA-4D23-BC6A-49EFC87686C6}" name="Competencia de Gerentes (1430)" dataDxfId="35"/>
    <tableColumn id="53" xr3:uid="{E7A659E0-F36D-4674-9EF1-9A39502DF108}" name="Capacidad para Iniciar Proyectos (7135)" dataDxfId="34"/>
    <tableColumn id="54" xr3:uid="{B559858A-D4AA-4E03-B90F-E4100E95EF53}" name="Demostrar Competencia en Planificación (7145)" dataDxfId="33"/>
    <tableColumn id="55" xr3:uid="{0A06C292-4AB4-434B-9F11-7BEF2A987C20}" name="Demuestra Competencia en Ejecución (7155)" dataDxfId="32"/>
    <tableColumn id="56" xr3:uid="{57EBBE94-42B3-48E3-B065-6C7A7F2011DA}" name="Demuestra Competencia en Monitoreo y Control (7165)" dataDxfId="31"/>
    <tableColumn id="57" xr3:uid="{2F78CE5A-8343-4609-A4F6-B5078ABBE738}" name="Demuestra Competencia en Cierre (7175)" dataDxfId="30"/>
    <tableColumn id="58" xr3:uid="{C3407F0C-8925-4C22-9AED-DF42A8C6D411}" name="Ruta de Carrera para todos los Roles (5620)" dataDxfId="29"/>
    <tableColumn id="59" xr3:uid="{C0D2A25A-3871-42A3-AE80-D2FE88D3794B}" name="Promoción de Formación (5200)" dataDxfId="28"/>
    <tableColumn id="13" xr3:uid="{965F248A-808F-4F4B-B7DB-15594A4068AC}" name="Desarrolla Plantillas de Gestión (8960)" dataDxfId="27"/>
    <tableColumn id="14" xr3:uid="{944A7230-DBDD-4056-9649-A5C775A513C1}" name="Idioma Común (5170)" dataDxfId="26"/>
    <tableColumn id="46" xr3:uid="{8AC00C75-CFA9-4528-B634-C2109395BAC0}" name="Adición de Tecnicas de Gestión (2090)" dataDxfId="25"/>
    <tableColumn id="50" xr3:uid="{A65BDF7E-16C8-435D-BD3D-62E017059238}" name="Personalización de la Metodología (5260)" dataDxfId="24"/>
    <tableColumn id="11" xr3:uid="{DB338DBE-93FB-4AF1-AF57-45BFD7517A2B}" name="Desarrollo de Plan de Gestón (1020)" dataDxfId="23"/>
    <tableColumn id="12" xr3:uid="{58CC6976-EA5C-4E2D-8FC8-DCBD06AA7290}" name="Estandariza Monitoreo y Control (1035)" dataDxfId="22"/>
    <tableColumn id="16" xr3:uid="{BD6CF804-E503-4553-8AC0-A652EE3F5451}" name="Estandariza Adquirir Equipo de Proyecto (1150)" dataDxfId="21"/>
    <tableColumn id="17" xr3:uid="{4C5300A3-6CA5-4740-A787-59A7B2DBB8CE}" name="Estandariza Administrar Equipo de Proyecto (1155)" dataDxfId="20"/>
    <tableColumn id="18" xr3:uid="{1538E554-ECCC-434D-9484-B0773C5F0652}" name="Estandariza Dirigir y Gestionar (1230)" dataDxfId="19"/>
    <tableColumn id="19" xr3:uid="{B198AF8B-9637-48D2-B296-AEB2DD2A69A0}" name="Estandariza Desarrollar Equipo (1250)" dataDxfId="18"/>
    <tableColumn id="20" xr3:uid="{72BA089A-DA8A-450A-86CD-28EFFFB9952F}" name="Estandariza Cerrar (1390)" dataDxfId="17"/>
    <tableColumn id="22" xr3:uid="{48B4FE8F-AA7D-47BA-983F-224473D3EDAE}" name="Monitorea y Controla el Trabajo (1045)" dataDxfId="16"/>
    <tableColumn id="45" xr3:uid="{834C7B81-150C-42B8-B04A-93C52C012905}" name="Medición del Cierre del Proyecto (2080)" dataDxfId="15"/>
    <tableColumn id="32" xr3:uid="{C8203183-70DD-43B2-B6D2-473206856521}" name="Mide Gestionar el Equipo (1165)" dataDxfId="14"/>
    <tableColumn id="23" xr3:uid="{9B39118A-39DA-48AA-9B85-FA1C6D04A98B}" name="Proceso de Monitorear y Controlar  (1055)" dataDxfId="13"/>
    <tableColumn id="28" xr3:uid="{B3E048CD-A8EA-4831-B74D-C8833FEE8D4D}" name="Control de Gestión del Equipo (1175)" dataDxfId="12"/>
    <tableColumn id="34" xr3:uid="{784C5690-AD0E-47A2-BED8-920603D92273}" name="Controlar Adquirir Equipo (2380)" dataDxfId="11"/>
    <tableColumn id="48" xr3:uid="{F0C78F5F-CBC0-48CB-AE27-CB6BC2D60B13}" name="Control de Desarrollo del Plan (2250)" dataDxfId="10"/>
    <tableColumn id="49" xr3:uid="{9D586615-DCDF-4C4D-84F9-53584C86A1D1}" name="Controlar Dirigir y Gestionar (2460)" dataDxfId="9"/>
    <tableColumn id="51" xr3:uid="{4679EBBA-1A9B-4D34-9461-1D604172B0AA}" name="Controlar Desarrollar Equipo (2480)" dataDxfId="8"/>
    <tableColumn id="24" xr3:uid="{63F7E419-5F22-49CC-9ECA-893A67E7D4E9}" name="Mejora  Mediante Monitoreo y Control (1065)" dataDxfId="7"/>
    <tableColumn id="25" xr3:uid="{43CA3938-B81D-4261-A8A6-E89393CA4C9D}" name="Metas Estrategicas (1540)2" dataDxfId="6"/>
    <tableColumn id="29" xr3:uid="{84CF13F5-60F0-48C7-BE10-ABEB7684CB91}" name="Mejora Administrar Equipo (1185)" dataDxfId="5"/>
    <tableColumn id="35" xr3:uid="{98A6AA19-CB27-4A35-8453-3FF418A658B6}" name="Mejora Desarrollo de Plan de Gestión (2640)" dataDxfId="4"/>
    <tableColumn id="36" xr3:uid="{36D60B6E-8D94-4C05-95DD-0C50E45AF363}" name="Mejora Adquirir Equipo de Proyectos (2770)" dataDxfId="3"/>
    <tableColumn id="38" xr3:uid="{3345B3CD-EDB0-4359-B3AF-9208788EC5A8}" name="Mejora Dirigir y Gestionar (2850)" dataDxfId="2"/>
    <tableColumn id="39" xr3:uid="{0A8453C2-AA70-4885-862A-6612C439C5A3}" name="Mejora Desarrollar Equipo  (2870)" dataDxfId="1"/>
    <tableColumn id="40" xr3:uid="{C35A7F51-3B37-4BC4-8BA4-A33800F84177}" name="Mejora en Cerrar Proyecto (3010)" dataDxfId="0"/>
  </tableColumns>
  <tableStyleInfo name="TableStyleLight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40A4-0938-4366-93D9-C63D40E2CA05}">
  <dimension ref="B3:I17"/>
  <sheetViews>
    <sheetView zoomScale="85" zoomScaleNormal="85" workbookViewId="0">
      <selection activeCell="I1" sqref="I1"/>
    </sheetView>
  </sheetViews>
  <sheetFormatPr defaultColWidth="11.42578125" defaultRowHeight="12.75"/>
  <cols>
    <col min="1" max="1" width="1.28515625" customWidth="1"/>
    <col min="2" max="2" width="7.42578125" customWidth="1"/>
    <col min="3" max="4" width="6.85546875" customWidth="1"/>
    <col min="5" max="6" width="8.28515625" customWidth="1"/>
    <col min="7" max="7" width="8.140625" customWidth="1"/>
    <col min="8" max="8" width="8" customWidth="1"/>
  </cols>
  <sheetData>
    <row r="3" spans="2:9" ht="13.5" thickBot="1"/>
    <row r="4" spans="2:9" ht="13.5" thickBot="1">
      <c r="B4" s="119" t="s">
        <v>0</v>
      </c>
      <c r="C4" s="120"/>
      <c r="D4" s="120"/>
      <c r="E4" s="120"/>
      <c r="F4" s="120"/>
      <c r="G4" s="120"/>
      <c r="H4" s="121"/>
    </row>
    <row r="5" spans="2:9" ht="90.75" customHeight="1" thickBot="1">
      <c r="B5" s="40" t="s">
        <v>1</v>
      </c>
      <c r="C5" s="41" t="s">
        <v>2</v>
      </c>
      <c r="D5" s="41" t="s">
        <v>3</v>
      </c>
      <c r="E5" s="41" t="s">
        <v>4</v>
      </c>
      <c r="F5" s="41" t="s">
        <v>5</v>
      </c>
      <c r="G5" s="41" t="s">
        <v>6</v>
      </c>
      <c r="H5" s="42" t="s">
        <v>7</v>
      </c>
    </row>
    <row r="6" spans="2:9" ht="13.5" thickBot="1">
      <c r="B6" s="43">
        <v>0.57000000000000006</v>
      </c>
      <c r="C6" s="44">
        <v>0.73</v>
      </c>
      <c r="D6" s="44">
        <v>0.38000000000000006</v>
      </c>
      <c r="E6" s="44">
        <v>0.5066666666666666</v>
      </c>
      <c r="F6" s="44">
        <f>+'Datos Consolidados'!I30</f>
        <v>0.61999999999999988</v>
      </c>
      <c r="G6" s="44">
        <v>0.52333333333333321</v>
      </c>
      <c r="H6" s="45">
        <v>0.6333333333333333</v>
      </c>
    </row>
    <row r="7" spans="2:9" ht="13.5" thickBot="1">
      <c r="B7" s="122">
        <f>+ROUND(AVERAGE(B6:H6),2)</f>
        <v>0.56999999999999995</v>
      </c>
      <c r="C7" s="123"/>
      <c r="D7" s="123"/>
      <c r="E7" s="123"/>
      <c r="F7" s="123"/>
      <c r="G7" s="123"/>
      <c r="H7" s="124"/>
    </row>
    <row r="8" spans="2:9" ht="13.5" thickBot="1">
      <c r="B8" s="125" t="s">
        <v>8</v>
      </c>
      <c r="C8" s="126"/>
      <c r="D8" s="126"/>
      <c r="E8" s="126"/>
      <c r="F8" s="126"/>
      <c r="G8" s="126"/>
      <c r="H8" s="127"/>
    </row>
    <row r="10" spans="2:9" ht="13.5" thickBot="1"/>
    <row r="11" spans="2:9" ht="13.5" thickBot="1">
      <c r="B11" s="128" t="s">
        <v>9</v>
      </c>
      <c r="C11" s="129"/>
      <c r="D11" s="130"/>
      <c r="E11" s="131" t="s">
        <v>10</v>
      </c>
      <c r="F11" s="129"/>
      <c r="G11" s="129"/>
      <c r="H11" s="129"/>
      <c r="I11" s="132"/>
    </row>
    <row r="12" spans="2:9">
      <c r="B12" s="107" t="s">
        <v>11</v>
      </c>
      <c r="C12" s="108"/>
      <c r="D12" s="109"/>
      <c r="E12" s="110" t="s">
        <v>12</v>
      </c>
      <c r="F12" s="111"/>
      <c r="G12" s="111"/>
      <c r="H12" s="111"/>
      <c r="I12" s="112"/>
    </row>
    <row r="13" spans="2:9">
      <c r="B13" s="107" t="s">
        <v>13</v>
      </c>
      <c r="C13" s="108"/>
      <c r="D13" s="109"/>
      <c r="E13" s="110" t="s">
        <v>14</v>
      </c>
      <c r="F13" s="111"/>
      <c r="G13" s="111"/>
      <c r="H13" s="111"/>
      <c r="I13" s="112"/>
    </row>
    <row r="14" spans="2:9">
      <c r="B14" s="107" t="s">
        <v>15</v>
      </c>
      <c r="C14" s="108"/>
      <c r="D14" s="109"/>
      <c r="E14" s="110" t="s">
        <v>16</v>
      </c>
      <c r="F14" s="111"/>
      <c r="G14" s="111"/>
      <c r="H14" s="111"/>
      <c r="I14" s="112"/>
    </row>
    <row r="15" spans="2:9">
      <c r="B15" s="107" t="s">
        <v>17</v>
      </c>
      <c r="C15" s="108"/>
      <c r="D15" s="109"/>
      <c r="E15" s="110" t="s">
        <v>18</v>
      </c>
      <c r="F15" s="111"/>
      <c r="G15" s="111"/>
      <c r="H15" s="111"/>
      <c r="I15" s="112"/>
    </row>
    <row r="16" spans="2:9">
      <c r="B16" s="107" t="s">
        <v>19</v>
      </c>
      <c r="C16" s="108"/>
      <c r="D16" s="109"/>
      <c r="E16" s="110" t="s">
        <v>20</v>
      </c>
      <c r="F16" s="111"/>
      <c r="G16" s="111"/>
      <c r="H16" s="111"/>
      <c r="I16" s="112"/>
    </row>
    <row r="17" spans="2:9" ht="13.5" thickBot="1">
      <c r="B17" s="113" t="s">
        <v>21</v>
      </c>
      <c r="C17" s="114" t="s">
        <v>22</v>
      </c>
      <c r="D17" s="115"/>
      <c r="E17" s="116" t="s">
        <v>22</v>
      </c>
      <c r="F17" s="117"/>
      <c r="G17" s="117"/>
      <c r="H17" s="117"/>
      <c r="I17" s="118"/>
    </row>
  </sheetData>
  <mergeCells count="17">
    <mergeCell ref="B12:D12"/>
    <mergeCell ref="E12:I12"/>
    <mergeCell ref="B4:H4"/>
    <mergeCell ref="B7:H7"/>
    <mergeCell ref="B8:H8"/>
    <mergeCell ref="B11:D11"/>
    <mergeCell ref="E11:I11"/>
    <mergeCell ref="B16:D16"/>
    <mergeCell ref="E16:I16"/>
    <mergeCell ref="B17:D17"/>
    <mergeCell ref="E17:I17"/>
    <mergeCell ref="B13:D13"/>
    <mergeCell ref="E13:I13"/>
    <mergeCell ref="B14:D14"/>
    <mergeCell ref="E14:I14"/>
    <mergeCell ref="B15:D15"/>
    <mergeCell ref="E15:I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A1919-BC31-42AD-987A-81BBD4870867}">
  <dimension ref="B1:H11"/>
  <sheetViews>
    <sheetView workbookViewId="0">
      <selection activeCell="E25" sqref="E25"/>
    </sheetView>
  </sheetViews>
  <sheetFormatPr defaultColWidth="11.42578125" defaultRowHeight="12.75"/>
  <cols>
    <col min="1" max="1" width="11.42578125" style="59"/>
    <col min="2" max="2" width="18.42578125" style="60" customWidth="1"/>
    <col min="3" max="3" width="15.5703125" style="60" customWidth="1"/>
    <col min="4" max="4" width="16.7109375" style="59" customWidth="1"/>
    <col min="5" max="6" width="11.42578125" style="59"/>
    <col min="7" max="7" width="18.140625" style="59" customWidth="1"/>
    <col min="8" max="8" width="26" style="59" customWidth="1"/>
    <col min="9" max="16384" width="11.42578125" style="59"/>
  </cols>
  <sheetData>
    <row r="1" spans="2:8" ht="13.5" thickBot="1"/>
    <row r="2" spans="2:8" ht="13.5" thickBot="1">
      <c r="B2" s="66" t="s">
        <v>85</v>
      </c>
      <c r="C2" s="67" t="s">
        <v>86</v>
      </c>
      <c r="D2" s="69" t="s">
        <v>91</v>
      </c>
      <c r="G2" s="75" t="s">
        <v>91</v>
      </c>
      <c r="H2" s="75" t="s">
        <v>89</v>
      </c>
    </row>
    <row r="3" spans="2:8">
      <c r="B3" s="62" t="str">
        <f>+'Datos Consolidados'!E6</f>
        <v>CULTURA</v>
      </c>
      <c r="C3" s="63">
        <f>+'Analisís Cultura'!B7</f>
        <v>0.56999999999999995</v>
      </c>
      <c r="D3" s="71" t="s">
        <v>18</v>
      </c>
      <c r="G3" t="s">
        <v>18</v>
      </c>
      <c r="H3" s="73">
        <v>0.54176767676767668</v>
      </c>
    </row>
    <row r="4" spans="2:8">
      <c r="B4" s="62" t="str">
        <f>+'Datos Consolidados'!L6</f>
        <v>ESTRUCTURA</v>
      </c>
      <c r="C4" s="68">
        <f>+'Analisís de la Estructura'!A5</f>
        <v>0.51060606060606062</v>
      </c>
      <c r="D4" s="71" t="s">
        <v>18</v>
      </c>
      <c r="G4" t="s">
        <v>16</v>
      </c>
      <c r="H4" s="73">
        <v>0.48499999999999999</v>
      </c>
    </row>
    <row r="5" spans="2:8">
      <c r="B5" s="62" t="str">
        <f>+'Datos Consolidados'!W6</f>
        <v>RECURSOS HUMANOS</v>
      </c>
      <c r="C5" s="63">
        <f>+'Analisís de Recursos Humanos'!A5</f>
        <v>0.48</v>
      </c>
      <c r="D5" s="70" t="s">
        <v>16</v>
      </c>
      <c r="G5" s="75" t="s">
        <v>90</v>
      </c>
      <c r="H5" s="76">
        <v>0.52757575757575748</v>
      </c>
    </row>
    <row r="6" spans="2:8">
      <c r="B6" s="62" t="str">
        <f>+'Datos Consolidados'!AK6</f>
        <v>TECNOLOGÍA</v>
      </c>
      <c r="C6" s="63">
        <f>+'Analisís de Tecnología'!A5</f>
        <v>0.49</v>
      </c>
      <c r="D6" s="70" t="s">
        <v>16</v>
      </c>
    </row>
    <row r="7" spans="2:8">
      <c r="B7" s="62" t="str">
        <f>+'Datos Consolidados'!AO6</f>
        <v>ESTANDARIZAR</v>
      </c>
      <c r="C7" s="63">
        <f>+'Analisís Estandarizar'!A5</f>
        <v>0.52</v>
      </c>
      <c r="D7" s="71" t="s">
        <v>18</v>
      </c>
    </row>
    <row r="8" spans="2:8">
      <c r="B8" s="62" t="str">
        <f>+'Datos Consolidados'!AV6</f>
        <v>MEDIR</v>
      </c>
      <c r="C8" s="63">
        <f>+'Analisís Medir'!A5</f>
        <v>0.56999999999999995</v>
      </c>
      <c r="D8" s="71" t="s">
        <v>18</v>
      </c>
    </row>
    <row r="9" spans="2:8">
      <c r="B9" s="62" t="str">
        <f>+'Datos Consolidados'!AY6</f>
        <v>CONTROLAR</v>
      </c>
      <c r="C9" s="63">
        <f>+'Analisís Controlar'!A5</f>
        <v>0.53</v>
      </c>
      <c r="D9" s="71" t="s">
        <v>18</v>
      </c>
    </row>
    <row r="10" spans="2:8" ht="13.5" thickBot="1">
      <c r="B10" s="64" t="str">
        <f>+'Datos Consolidados'!BE6</f>
        <v>MEJORAR</v>
      </c>
      <c r="C10" s="65">
        <f>+'Analisís Mejorar'!$A$5</f>
        <v>0.55000000000000004</v>
      </c>
      <c r="D10" s="72" t="s">
        <v>18</v>
      </c>
    </row>
    <row r="11" spans="2:8">
      <c r="B11" s="61"/>
    </row>
  </sheetData>
  <hyperlinks>
    <hyperlink ref="B10" location="'Analisís Mejorar'!A1" display="'Analisís Mejorar'!A1" xr:uid="{9F85F3A0-2BA7-4065-BFF5-57ACA4868AAA}"/>
    <hyperlink ref="B9" location="'Analisís Controlar'!A1" display="'Analisís Controlar'!A1" xr:uid="{6470AD43-80DE-450D-A3CA-5183EA2F33AC}"/>
    <hyperlink ref="B8" location="'Analisís Medir'!A1" display="'Analisís Medir'!A1" xr:uid="{F15585E3-546E-4006-B7DC-DE9D1AAC6767}"/>
    <hyperlink ref="B7" location="'Analisís Estandarizar'!A1" display="'Analisís Estandarizar'!A1" xr:uid="{D249D2F7-8EE6-4071-8EDA-E88E5C13498A}"/>
    <hyperlink ref="B6" location="'Analisís de Tecnología'!A1" display="'Analisís de Tecnología'!A1" xr:uid="{58E63816-A61E-4C27-98F8-2FBB740E281B}"/>
    <hyperlink ref="B5" location="'Analisís de Recursos Humanos'!A1" display="'Analisís de Recursos Humanos'!A1" xr:uid="{89D4BBEE-A5F8-444C-8E44-7EE0DCBF31E5}"/>
    <hyperlink ref="B4" location="'Analisís de la Estructura'!A1" display="'Analisís de la Estructura'!A1" xr:uid="{5A879142-591F-4D65-90F6-59E4D40F5BC3}"/>
    <hyperlink ref="B3" location="'Analisís Cultura'!A1" display="'Analisís Cultura'!A1" xr:uid="{91E6DBA6-DFBA-4A30-94EA-4AD1F2DA1D2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5B6A3-3473-404F-B11C-C9A8766A5075}">
  <dimension ref="A2:BL31"/>
  <sheetViews>
    <sheetView zoomScale="40" zoomScaleNormal="40" workbookViewId="0">
      <selection activeCell="A7" sqref="A7:XFD43"/>
    </sheetView>
  </sheetViews>
  <sheetFormatPr defaultColWidth="11.42578125" defaultRowHeight="12.75"/>
  <cols>
    <col min="2" max="2" width="27.85546875" customWidth="1"/>
    <col min="3" max="3" width="30.42578125" customWidth="1"/>
    <col min="4" max="4" width="13.140625" customWidth="1"/>
    <col min="5" max="11" width="6.85546875" customWidth="1"/>
    <col min="12" max="24" width="5.7109375" customWidth="1"/>
    <col min="25" max="25" width="6.28515625" customWidth="1"/>
    <col min="26" max="26" width="5.42578125" customWidth="1"/>
    <col min="27" max="30" width="5.7109375" customWidth="1"/>
    <col min="31" max="31" width="5.42578125" customWidth="1"/>
    <col min="32" max="38" width="5.7109375" customWidth="1"/>
    <col min="39" max="40" width="6.28515625" customWidth="1"/>
    <col min="41" max="42" width="5.7109375" customWidth="1"/>
    <col min="43" max="43" width="6" customWidth="1"/>
    <col min="44" max="45" width="5.5703125" customWidth="1"/>
    <col min="46" max="48" width="5.7109375" customWidth="1"/>
    <col min="49" max="49" width="6.28515625" customWidth="1"/>
    <col min="50" max="50" width="5.7109375" customWidth="1"/>
    <col min="51" max="51" width="6.28515625" customWidth="1"/>
    <col min="52" max="52" width="5.7109375" customWidth="1"/>
    <col min="53" max="53" width="4.5703125" customWidth="1"/>
    <col min="54" max="54" width="5.42578125" customWidth="1"/>
    <col min="55" max="55" width="5.7109375" customWidth="1"/>
    <col min="56" max="56" width="4.42578125" customWidth="1"/>
    <col min="57" max="57" width="4.85546875" customWidth="1"/>
    <col min="58" max="61" width="5.7109375" customWidth="1"/>
    <col min="62" max="62" width="5.5703125" customWidth="1"/>
    <col min="63" max="64" width="5.7109375" customWidth="1"/>
    <col min="68" max="69" width="6.28515625" customWidth="1"/>
    <col min="71" max="71" width="6.28515625" customWidth="1"/>
    <col min="73" max="73" width="6.28515625" customWidth="1"/>
    <col min="75" max="75" width="6.28515625" customWidth="1"/>
    <col min="76" max="76" width="5" customWidth="1"/>
    <col min="77" max="78" width="5.7109375" customWidth="1"/>
    <col min="87" max="97" width="5.7109375" customWidth="1"/>
    <col min="102" max="103" width="7.7109375" customWidth="1"/>
  </cols>
  <sheetData>
    <row r="2" spans="1:64">
      <c r="B2" s="27"/>
      <c r="C2" s="27"/>
      <c r="D2" s="27"/>
      <c r="E2" s="27"/>
      <c r="F2" s="27"/>
    </row>
    <row r="3" spans="1:64">
      <c r="B3" s="27"/>
      <c r="C3" s="27"/>
      <c r="D3" s="27"/>
    </row>
    <row r="4" spans="1:64">
      <c r="B4" s="27"/>
      <c r="C4" s="27"/>
      <c r="D4" s="27"/>
    </row>
    <row r="5" spans="1:64" ht="13.5" thickBot="1"/>
    <row r="6" spans="1:64" ht="13.5" thickBot="1">
      <c r="E6" s="171" t="s">
        <v>0</v>
      </c>
      <c r="F6" s="172"/>
      <c r="G6" s="172"/>
      <c r="H6" s="172"/>
      <c r="I6" s="172"/>
      <c r="J6" s="172"/>
      <c r="K6" s="173"/>
      <c r="L6" s="171" t="s">
        <v>23</v>
      </c>
      <c r="M6" s="172"/>
      <c r="N6" s="172"/>
      <c r="O6" s="172"/>
      <c r="P6" s="172"/>
      <c r="Q6" s="172"/>
      <c r="R6" s="172"/>
      <c r="S6" s="172"/>
      <c r="T6" s="172"/>
      <c r="U6" s="172"/>
      <c r="V6" s="173"/>
      <c r="W6" s="171" t="s">
        <v>42</v>
      </c>
      <c r="X6" s="172"/>
      <c r="Y6" s="172"/>
      <c r="Z6" s="172"/>
      <c r="AA6" s="172"/>
      <c r="AB6" s="172"/>
      <c r="AC6" s="172"/>
      <c r="AD6" s="172"/>
      <c r="AE6" s="172"/>
      <c r="AF6" s="172"/>
      <c r="AG6" s="172"/>
      <c r="AH6" s="172"/>
      <c r="AI6" s="172"/>
      <c r="AJ6" s="173"/>
      <c r="AK6" s="171" t="s">
        <v>36</v>
      </c>
      <c r="AL6" s="172"/>
      <c r="AM6" s="172"/>
      <c r="AN6" s="173"/>
      <c r="AO6" s="177" t="s">
        <v>57</v>
      </c>
      <c r="AP6" s="178"/>
      <c r="AQ6" s="178"/>
      <c r="AR6" s="178"/>
      <c r="AS6" s="178"/>
      <c r="AT6" s="178"/>
      <c r="AU6" s="179"/>
      <c r="AV6" s="177" t="s">
        <v>65</v>
      </c>
      <c r="AW6" s="178"/>
      <c r="AX6" s="179"/>
      <c r="AY6" s="171" t="s">
        <v>69</v>
      </c>
      <c r="AZ6" s="172"/>
      <c r="BA6" s="172"/>
      <c r="BB6" s="172"/>
      <c r="BC6" s="172"/>
      <c r="BD6" s="173"/>
      <c r="BE6" s="171" t="s">
        <v>76</v>
      </c>
      <c r="BF6" s="172"/>
      <c r="BG6" s="172"/>
      <c r="BH6" s="172"/>
      <c r="BI6" s="172"/>
      <c r="BJ6" s="172"/>
      <c r="BK6" s="172"/>
      <c r="BL6" s="173"/>
    </row>
    <row r="7" spans="1:64" ht="151.5" customHeight="1" thickBot="1">
      <c r="A7" s="15" t="s">
        <v>92</v>
      </c>
      <c r="B7" s="16" t="s">
        <v>93</v>
      </c>
      <c r="C7" s="16" t="s">
        <v>94</v>
      </c>
      <c r="D7" s="16" t="s">
        <v>95</v>
      </c>
      <c r="E7" s="84" t="s">
        <v>1</v>
      </c>
      <c r="F7" s="85" t="s">
        <v>2</v>
      </c>
      <c r="G7" s="85" t="s">
        <v>3</v>
      </c>
      <c r="H7" s="85" t="s">
        <v>4</v>
      </c>
      <c r="I7" s="85" t="s">
        <v>5</v>
      </c>
      <c r="J7" s="85" t="s">
        <v>6</v>
      </c>
      <c r="K7" s="86" t="s">
        <v>7</v>
      </c>
      <c r="L7" s="36" t="s">
        <v>24</v>
      </c>
      <c r="M7" s="15" t="s">
        <v>25</v>
      </c>
      <c r="N7" s="15" t="s">
        <v>26</v>
      </c>
      <c r="O7" s="15" t="s">
        <v>27</v>
      </c>
      <c r="P7" s="15" t="s">
        <v>28</v>
      </c>
      <c r="Q7" s="15" t="s">
        <v>29</v>
      </c>
      <c r="R7" s="15" t="s">
        <v>30</v>
      </c>
      <c r="S7" s="15" t="s">
        <v>31</v>
      </c>
      <c r="T7" s="15" t="s">
        <v>32</v>
      </c>
      <c r="U7" s="15" t="s">
        <v>33</v>
      </c>
      <c r="V7" s="37" t="s">
        <v>34</v>
      </c>
      <c r="W7" s="36" t="s">
        <v>43</v>
      </c>
      <c r="X7" s="15" t="s">
        <v>44</v>
      </c>
      <c r="Y7" s="15" t="s">
        <v>45</v>
      </c>
      <c r="Z7" s="15" t="s">
        <v>46</v>
      </c>
      <c r="AA7" s="15" t="s">
        <v>47</v>
      </c>
      <c r="AB7" s="15" t="s">
        <v>48</v>
      </c>
      <c r="AC7" s="15" t="s">
        <v>49</v>
      </c>
      <c r="AD7" s="15" t="s">
        <v>50</v>
      </c>
      <c r="AE7" s="15" t="s">
        <v>51</v>
      </c>
      <c r="AF7" s="15" t="s">
        <v>52</v>
      </c>
      <c r="AG7" s="15" t="s">
        <v>53</v>
      </c>
      <c r="AH7" s="15" t="s">
        <v>54</v>
      </c>
      <c r="AI7" s="15" t="s">
        <v>55</v>
      </c>
      <c r="AJ7" s="37" t="s">
        <v>56</v>
      </c>
      <c r="AK7" s="36" t="s">
        <v>37</v>
      </c>
      <c r="AL7" s="15" t="s">
        <v>38</v>
      </c>
      <c r="AM7" s="15" t="s">
        <v>39</v>
      </c>
      <c r="AN7" s="37" t="s">
        <v>40</v>
      </c>
      <c r="AO7" s="36" t="s">
        <v>58</v>
      </c>
      <c r="AP7" s="15" t="s">
        <v>59</v>
      </c>
      <c r="AQ7" s="15" t="s">
        <v>60</v>
      </c>
      <c r="AR7" s="15" t="s">
        <v>61</v>
      </c>
      <c r="AS7" s="15" t="s">
        <v>62</v>
      </c>
      <c r="AT7" s="15" t="s">
        <v>63</v>
      </c>
      <c r="AU7" s="37" t="s">
        <v>64</v>
      </c>
      <c r="AV7" s="36" t="s">
        <v>66</v>
      </c>
      <c r="AW7" s="15" t="s">
        <v>67</v>
      </c>
      <c r="AX7" s="37" t="s">
        <v>68</v>
      </c>
      <c r="AY7" s="36" t="s">
        <v>70</v>
      </c>
      <c r="AZ7" s="15" t="s">
        <v>71</v>
      </c>
      <c r="BA7" s="15" t="s">
        <v>72</v>
      </c>
      <c r="BB7" s="15" t="s">
        <v>73</v>
      </c>
      <c r="BC7" s="15" t="s">
        <v>74</v>
      </c>
      <c r="BD7" s="37" t="s">
        <v>75</v>
      </c>
      <c r="BE7" s="15" t="s">
        <v>77</v>
      </c>
      <c r="BF7" s="15" t="s">
        <v>78</v>
      </c>
      <c r="BG7" s="15" t="s">
        <v>79</v>
      </c>
      <c r="BH7" s="15" t="s">
        <v>80</v>
      </c>
      <c r="BI7" s="15" t="s">
        <v>81</v>
      </c>
      <c r="BJ7" s="15" t="s">
        <v>82</v>
      </c>
      <c r="BK7" s="15" t="s">
        <v>83</v>
      </c>
      <c r="BL7" s="15" t="s">
        <v>84</v>
      </c>
    </row>
    <row r="8" spans="1:64">
      <c r="A8" s="8">
        <v>1</v>
      </c>
      <c r="B8" s="3" t="s">
        <v>96</v>
      </c>
      <c r="C8" s="3" t="s">
        <v>97</v>
      </c>
      <c r="D8" s="3" t="s">
        <v>98</v>
      </c>
      <c r="E8" s="1">
        <v>3</v>
      </c>
      <c r="F8" s="8">
        <v>4</v>
      </c>
      <c r="G8" s="8">
        <v>3</v>
      </c>
      <c r="H8" s="8">
        <v>3</v>
      </c>
      <c r="I8" s="8">
        <v>4</v>
      </c>
      <c r="J8" s="8">
        <v>3</v>
      </c>
      <c r="K8" s="9">
        <v>3</v>
      </c>
      <c r="L8" s="1">
        <v>3</v>
      </c>
      <c r="M8" s="8">
        <v>4</v>
      </c>
      <c r="N8" s="8">
        <v>3</v>
      </c>
      <c r="O8" s="8">
        <v>3</v>
      </c>
      <c r="P8" s="8">
        <v>3</v>
      </c>
      <c r="Q8" s="8">
        <v>3</v>
      </c>
      <c r="R8" s="8">
        <v>3</v>
      </c>
      <c r="S8" s="8">
        <v>3</v>
      </c>
      <c r="T8" s="8">
        <v>2</v>
      </c>
      <c r="U8" s="8">
        <v>3</v>
      </c>
      <c r="V8" s="9">
        <v>3</v>
      </c>
      <c r="W8" s="1">
        <v>4</v>
      </c>
      <c r="X8" s="8">
        <v>3</v>
      </c>
      <c r="Y8" s="8">
        <v>3</v>
      </c>
      <c r="Z8" s="8">
        <v>2</v>
      </c>
      <c r="AA8" s="8">
        <v>3</v>
      </c>
      <c r="AB8" s="8">
        <v>3</v>
      </c>
      <c r="AC8" s="8">
        <v>3</v>
      </c>
      <c r="AD8" s="8">
        <v>3</v>
      </c>
      <c r="AE8" s="8">
        <v>3</v>
      </c>
      <c r="AF8" s="8">
        <v>3</v>
      </c>
      <c r="AG8" s="8">
        <v>3</v>
      </c>
      <c r="AH8" s="8">
        <v>3</v>
      </c>
      <c r="AI8" s="8">
        <v>4</v>
      </c>
      <c r="AJ8" s="9">
        <v>3</v>
      </c>
      <c r="AK8" s="1">
        <v>4</v>
      </c>
      <c r="AL8" s="8">
        <v>3</v>
      </c>
      <c r="AM8" s="8">
        <v>3</v>
      </c>
      <c r="AN8" s="9">
        <v>3</v>
      </c>
      <c r="AO8" s="1">
        <v>3</v>
      </c>
      <c r="AP8" s="8">
        <v>3</v>
      </c>
      <c r="AQ8" s="8">
        <v>3</v>
      </c>
      <c r="AR8" s="8">
        <v>3</v>
      </c>
      <c r="AS8" s="8">
        <v>3</v>
      </c>
      <c r="AT8" s="8">
        <v>3</v>
      </c>
      <c r="AU8" s="9">
        <v>3</v>
      </c>
      <c r="AV8" s="1">
        <v>3</v>
      </c>
      <c r="AW8" s="8">
        <v>2</v>
      </c>
      <c r="AX8" s="9">
        <v>4</v>
      </c>
      <c r="AY8" s="1">
        <v>4</v>
      </c>
      <c r="AZ8" s="8">
        <v>3</v>
      </c>
      <c r="BA8" s="8">
        <v>3</v>
      </c>
      <c r="BB8" s="8">
        <v>2</v>
      </c>
      <c r="BC8" s="8">
        <v>3</v>
      </c>
      <c r="BD8" s="9">
        <v>3</v>
      </c>
      <c r="BE8" s="8">
        <v>2</v>
      </c>
      <c r="BF8" s="8">
        <v>4</v>
      </c>
      <c r="BG8" s="8">
        <v>3</v>
      </c>
      <c r="BH8" s="8">
        <v>3</v>
      </c>
      <c r="BI8" s="8">
        <v>3</v>
      </c>
      <c r="BJ8" s="8">
        <v>3</v>
      </c>
      <c r="BK8" s="8">
        <v>3</v>
      </c>
      <c r="BL8" s="8">
        <v>4</v>
      </c>
    </row>
    <row r="9" spans="1:64">
      <c r="A9" s="13">
        <v>2</v>
      </c>
      <c r="B9" s="11" t="s">
        <v>99</v>
      </c>
      <c r="C9" s="12" t="s">
        <v>100</v>
      </c>
      <c r="D9" s="12" t="s">
        <v>101</v>
      </c>
      <c r="E9" s="10">
        <v>4</v>
      </c>
      <c r="F9" s="13">
        <v>4</v>
      </c>
      <c r="G9" s="13">
        <v>2</v>
      </c>
      <c r="H9" s="13">
        <v>3</v>
      </c>
      <c r="I9" s="13">
        <v>4</v>
      </c>
      <c r="J9" s="13">
        <v>4</v>
      </c>
      <c r="K9" s="14">
        <v>4</v>
      </c>
      <c r="L9" s="10">
        <v>4</v>
      </c>
      <c r="M9" s="13">
        <v>2</v>
      </c>
      <c r="N9" s="13">
        <v>4</v>
      </c>
      <c r="O9" s="13">
        <v>4</v>
      </c>
      <c r="P9" s="13">
        <v>4</v>
      </c>
      <c r="Q9" s="13">
        <v>3</v>
      </c>
      <c r="R9" s="13">
        <v>4</v>
      </c>
      <c r="S9" s="13">
        <v>4</v>
      </c>
      <c r="T9" s="13">
        <v>3</v>
      </c>
      <c r="U9" s="13">
        <v>3</v>
      </c>
      <c r="V9" s="14">
        <v>3</v>
      </c>
      <c r="W9" s="10">
        <v>3</v>
      </c>
      <c r="X9" s="13">
        <v>4</v>
      </c>
      <c r="Y9" s="13">
        <v>3</v>
      </c>
      <c r="Z9" s="13">
        <v>1</v>
      </c>
      <c r="AA9" s="13">
        <v>3</v>
      </c>
      <c r="AB9" s="13">
        <v>4</v>
      </c>
      <c r="AC9" s="13">
        <v>4</v>
      </c>
      <c r="AD9" s="13">
        <v>4</v>
      </c>
      <c r="AE9" s="13">
        <v>2</v>
      </c>
      <c r="AF9" s="13">
        <v>3</v>
      </c>
      <c r="AG9" s="13">
        <v>3</v>
      </c>
      <c r="AH9" s="13">
        <v>3</v>
      </c>
      <c r="AI9" s="13">
        <v>2</v>
      </c>
      <c r="AJ9" s="14">
        <v>4</v>
      </c>
      <c r="AK9" s="10">
        <v>4</v>
      </c>
      <c r="AL9" s="13">
        <v>4</v>
      </c>
      <c r="AM9" s="13">
        <v>4</v>
      </c>
      <c r="AN9" s="14">
        <v>4</v>
      </c>
      <c r="AO9" s="10">
        <v>4</v>
      </c>
      <c r="AP9" s="13">
        <v>4</v>
      </c>
      <c r="AQ9" s="13">
        <v>4</v>
      </c>
      <c r="AR9" s="13">
        <v>4</v>
      </c>
      <c r="AS9" s="13">
        <v>4</v>
      </c>
      <c r="AT9" s="13">
        <v>4</v>
      </c>
      <c r="AU9" s="14">
        <v>4</v>
      </c>
      <c r="AV9" s="10">
        <v>4</v>
      </c>
      <c r="AW9" s="13">
        <v>2</v>
      </c>
      <c r="AX9" s="14">
        <v>3</v>
      </c>
      <c r="AY9" s="10">
        <v>4</v>
      </c>
      <c r="AZ9" s="13">
        <v>4</v>
      </c>
      <c r="BA9" s="13">
        <v>4</v>
      </c>
      <c r="BB9" s="13">
        <v>4</v>
      </c>
      <c r="BC9" s="13">
        <v>4</v>
      </c>
      <c r="BD9" s="14">
        <v>4</v>
      </c>
      <c r="BE9" s="13">
        <v>4</v>
      </c>
      <c r="BF9" s="13">
        <v>4</v>
      </c>
      <c r="BG9" s="13">
        <v>4</v>
      </c>
      <c r="BH9" s="13">
        <v>4</v>
      </c>
      <c r="BI9" s="13">
        <v>4</v>
      </c>
      <c r="BJ9" s="13">
        <v>3</v>
      </c>
      <c r="BK9" s="13">
        <v>4</v>
      </c>
      <c r="BL9" s="13">
        <v>3</v>
      </c>
    </row>
    <row r="10" spans="1:64">
      <c r="A10" s="13">
        <v>3</v>
      </c>
      <c r="B10" s="12" t="s">
        <v>102</v>
      </c>
      <c r="C10" s="12" t="s">
        <v>103</v>
      </c>
      <c r="D10" s="12" t="s">
        <v>104</v>
      </c>
      <c r="E10" s="10">
        <v>2</v>
      </c>
      <c r="F10" s="13">
        <v>4</v>
      </c>
      <c r="G10" s="13">
        <v>1</v>
      </c>
      <c r="H10" s="13">
        <v>2</v>
      </c>
      <c r="I10" s="13">
        <v>3</v>
      </c>
      <c r="J10" s="13">
        <v>2</v>
      </c>
      <c r="K10" s="14">
        <v>4</v>
      </c>
      <c r="L10" s="10">
        <v>4</v>
      </c>
      <c r="M10" s="13">
        <v>3</v>
      </c>
      <c r="N10" s="13">
        <v>3</v>
      </c>
      <c r="O10" s="13">
        <v>3</v>
      </c>
      <c r="P10" s="13">
        <v>3</v>
      </c>
      <c r="Q10" s="13">
        <v>4</v>
      </c>
      <c r="R10" s="13">
        <v>4</v>
      </c>
      <c r="S10" s="13">
        <v>3</v>
      </c>
      <c r="T10" s="13">
        <v>1</v>
      </c>
      <c r="U10" s="13">
        <v>2</v>
      </c>
      <c r="V10" s="14">
        <v>4</v>
      </c>
      <c r="W10" s="10">
        <v>3</v>
      </c>
      <c r="X10" s="13">
        <v>3</v>
      </c>
      <c r="Y10" s="13">
        <v>2</v>
      </c>
      <c r="Z10" s="13">
        <v>1</v>
      </c>
      <c r="AA10" s="13">
        <v>2</v>
      </c>
      <c r="AB10" s="13">
        <v>2</v>
      </c>
      <c r="AC10" s="13">
        <v>3</v>
      </c>
      <c r="AD10" s="13">
        <v>2</v>
      </c>
      <c r="AE10" s="13">
        <v>2</v>
      </c>
      <c r="AF10" s="13">
        <v>2</v>
      </c>
      <c r="AG10" s="13">
        <v>3</v>
      </c>
      <c r="AH10" s="13">
        <v>2</v>
      </c>
      <c r="AI10" s="13">
        <v>1</v>
      </c>
      <c r="AJ10" s="14">
        <v>2</v>
      </c>
      <c r="AK10" s="10">
        <v>2</v>
      </c>
      <c r="AL10" s="13">
        <v>3</v>
      </c>
      <c r="AM10" s="13">
        <v>3</v>
      </c>
      <c r="AN10" s="14">
        <v>3</v>
      </c>
      <c r="AO10" s="10">
        <v>3</v>
      </c>
      <c r="AP10" s="13">
        <v>3</v>
      </c>
      <c r="AQ10" s="13">
        <v>3</v>
      </c>
      <c r="AR10" s="13">
        <v>2</v>
      </c>
      <c r="AS10" s="13">
        <v>2</v>
      </c>
      <c r="AT10" s="13">
        <v>2</v>
      </c>
      <c r="AU10" s="14">
        <v>3</v>
      </c>
      <c r="AV10" s="10">
        <v>2</v>
      </c>
      <c r="AW10" s="13">
        <v>2</v>
      </c>
      <c r="AX10" s="14">
        <v>2</v>
      </c>
      <c r="AY10" s="10">
        <v>2</v>
      </c>
      <c r="AZ10" s="13">
        <v>2</v>
      </c>
      <c r="BA10" s="13">
        <v>3</v>
      </c>
      <c r="BB10" s="13">
        <v>3</v>
      </c>
      <c r="BC10" s="13">
        <v>2</v>
      </c>
      <c r="BD10" s="14">
        <v>2</v>
      </c>
      <c r="BE10" s="13">
        <v>1</v>
      </c>
      <c r="BF10" s="13">
        <v>3</v>
      </c>
      <c r="BG10" s="13">
        <v>3</v>
      </c>
      <c r="BH10" s="13">
        <v>3</v>
      </c>
      <c r="BI10" s="13">
        <v>2</v>
      </c>
      <c r="BJ10" s="13">
        <v>2</v>
      </c>
      <c r="BK10" s="13">
        <v>2</v>
      </c>
      <c r="BL10" s="13">
        <v>2</v>
      </c>
    </row>
    <row r="11" spans="1:64">
      <c r="A11" s="13">
        <v>4</v>
      </c>
      <c r="B11" s="12" t="s">
        <v>105</v>
      </c>
      <c r="C11" s="12" t="s">
        <v>106</v>
      </c>
      <c r="D11" s="12" t="s">
        <v>98</v>
      </c>
      <c r="E11" s="10">
        <v>4</v>
      </c>
      <c r="F11" s="13">
        <v>4</v>
      </c>
      <c r="G11" s="13">
        <v>3</v>
      </c>
      <c r="H11" s="13">
        <v>3</v>
      </c>
      <c r="I11" s="13">
        <v>3</v>
      </c>
      <c r="J11" s="13">
        <v>3</v>
      </c>
      <c r="K11" s="14">
        <v>3</v>
      </c>
      <c r="L11" s="10">
        <v>2</v>
      </c>
      <c r="M11" s="13">
        <v>4</v>
      </c>
      <c r="N11" s="13">
        <v>3</v>
      </c>
      <c r="O11" s="13">
        <v>3</v>
      </c>
      <c r="P11" s="13">
        <v>3</v>
      </c>
      <c r="Q11" s="13">
        <v>3</v>
      </c>
      <c r="R11" s="13">
        <v>3</v>
      </c>
      <c r="S11" s="13">
        <v>3</v>
      </c>
      <c r="T11" s="13">
        <v>3</v>
      </c>
      <c r="U11" s="13">
        <v>3</v>
      </c>
      <c r="V11" s="14">
        <v>3</v>
      </c>
      <c r="W11" s="10">
        <v>3</v>
      </c>
      <c r="X11" s="13">
        <v>3</v>
      </c>
      <c r="Y11" s="13">
        <v>3</v>
      </c>
      <c r="Z11" s="13">
        <v>3</v>
      </c>
      <c r="AA11" s="13">
        <v>3</v>
      </c>
      <c r="AB11" s="13">
        <v>3</v>
      </c>
      <c r="AC11" s="13">
        <v>3</v>
      </c>
      <c r="AD11" s="13">
        <v>3</v>
      </c>
      <c r="AE11" s="13">
        <v>3</v>
      </c>
      <c r="AF11" s="13">
        <v>3</v>
      </c>
      <c r="AG11" s="13">
        <v>3</v>
      </c>
      <c r="AH11" s="13">
        <v>3</v>
      </c>
      <c r="AI11" s="13">
        <v>3</v>
      </c>
      <c r="AJ11" s="14">
        <v>3</v>
      </c>
      <c r="AK11" s="10">
        <v>3</v>
      </c>
      <c r="AL11" s="13">
        <v>3</v>
      </c>
      <c r="AM11" s="13">
        <v>3</v>
      </c>
      <c r="AN11" s="14">
        <v>3</v>
      </c>
      <c r="AO11" s="10">
        <v>3</v>
      </c>
      <c r="AP11" s="13">
        <v>3</v>
      </c>
      <c r="AQ11" s="13">
        <v>2</v>
      </c>
      <c r="AR11" s="13">
        <v>2</v>
      </c>
      <c r="AS11" s="13">
        <v>3</v>
      </c>
      <c r="AT11" s="13">
        <v>3</v>
      </c>
      <c r="AU11" s="14">
        <v>3</v>
      </c>
      <c r="AV11" s="10">
        <v>3</v>
      </c>
      <c r="AW11" s="13">
        <v>3</v>
      </c>
      <c r="AX11" s="14">
        <v>3</v>
      </c>
      <c r="AY11" s="10">
        <v>3</v>
      </c>
      <c r="AZ11" s="13">
        <v>3</v>
      </c>
      <c r="BA11" s="13">
        <v>3</v>
      </c>
      <c r="BB11" s="13">
        <v>3</v>
      </c>
      <c r="BC11" s="13">
        <v>3</v>
      </c>
      <c r="BD11" s="14">
        <v>3</v>
      </c>
      <c r="BE11" s="13">
        <v>3</v>
      </c>
      <c r="BF11" s="13">
        <v>3</v>
      </c>
      <c r="BG11" s="13">
        <v>3</v>
      </c>
      <c r="BH11" s="13">
        <v>3</v>
      </c>
      <c r="BI11" s="13">
        <v>3</v>
      </c>
      <c r="BJ11" s="13">
        <v>3</v>
      </c>
      <c r="BK11" s="13">
        <v>3</v>
      </c>
      <c r="BL11" s="13">
        <v>3</v>
      </c>
    </row>
    <row r="12" spans="1:64">
      <c r="A12" s="13">
        <v>5</v>
      </c>
      <c r="B12" s="12" t="s">
        <v>107</v>
      </c>
      <c r="C12" s="12" t="s">
        <v>108</v>
      </c>
      <c r="D12" s="12" t="s">
        <v>104</v>
      </c>
      <c r="E12" s="10">
        <v>2</v>
      </c>
      <c r="F12" s="13">
        <v>4</v>
      </c>
      <c r="G12" s="13">
        <v>2</v>
      </c>
      <c r="H12" s="13">
        <v>1</v>
      </c>
      <c r="I12" s="13">
        <v>3</v>
      </c>
      <c r="J12" s="13">
        <v>2</v>
      </c>
      <c r="K12" s="14">
        <v>3</v>
      </c>
      <c r="L12" s="10">
        <v>3</v>
      </c>
      <c r="M12" s="13">
        <v>3</v>
      </c>
      <c r="N12" s="13">
        <v>3</v>
      </c>
      <c r="O12" s="13">
        <v>3</v>
      </c>
      <c r="P12" s="13">
        <v>3</v>
      </c>
      <c r="Q12" s="13">
        <v>3</v>
      </c>
      <c r="R12" s="13">
        <v>1</v>
      </c>
      <c r="S12" s="13">
        <v>2</v>
      </c>
      <c r="T12" s="13">
        <v>1</v>
      </c>
      <c r="U12" s="13">
        <v>3</v>
      </c>
      <c r="V12" s="14">
        <v>1</v>
      </c>
      <c r="W12" s="10">
        <v>1</v>
      </c>
      <c r="X12" s="13">
        <v>4</v>
      </c>
      <c r="Y12" s="13">
        <v>2</v>
      </c>
      <c r="Z12" s="13">
        <v>1</v>
      </c>
      <c r="AA12" s="13">
        <v>1</v>
      </c>
      <c r="AB12" s="13">
        <v>2</v>
      </c>
      <c r="AC12" s="13">
        <v>3</v>
      </c>
      <c r="AD12" s="13">
        <v>3</v>
      </c>
      <c r="AE12" s="13">
        <v>3</v>
      </c>
      <c r="AF12" s="13">
        <v>3</v>
      </c>
      <c r="AG12" s="13">
        <v>2</v>
      </c>
      <c r="AH12" s="13">
        <v>3</v>
      </c>
      <c r="AI12" s="13">
        <v>3</v>
      </c>
      <c r="AJ12" s="14">
        <v>3</v>
      </c>
      <c r="AK12" s="10">
        <v>2</v>
      </c>
      <c r="AL12" s="13">
        <v>3</v>
      </c>
      <c r="AM12" s="13">
        <v>3</v>
      </c>
      <c r="AN12" s="14">
        <v>1</v>
      </c>
      <c r="AO12" s="10">
        <v>2</v>
      </c>
      <c r="AP12" s="13">
        <v>3</v>
      </c>
      <c r="AQ12" s="13">
        <v>3</v>
      </c>
      <c r="AR12" s="13">
        <v>3</v>
      </c>
      <c r="AS12" s="13">
        <v>3</v>
      </c>
      <c r="AT12" s="13">
        <v>3</v>
      </c>
      <c r="AU12" s="14">
        <v>4</v>
      </c>
      <c r="AV12" s="10">
        <v>3</v>
      </c>
      <c r="AW12" s="13">
        <v>1</v>
      </c>
      <c r="AX12" s="14">
        <v>3</v>
      </c>
      <c r="AY12" s="10">
        <v>3</v>
      </c>
      <c r="AZ12" s="13">
        <v>3</v>
      </c>
      <c r="BA12" s="13">
        <v>2</v>
      </c>
      <c r="BB12" s="13">
        <v>3</v>
      </c>
      <c r="BC12" s="13">
        <v>3</v>
      </c>
      <c r="BD12" s="14">
        <v>3</v>
      </c>
      <c r="BE12" s="13">
        <v>3</v>
      </c>
      <c r="BF12" s="13">
        <v>3</v>
      </c>
      <c r="BG12" s="13">
        <v>3</v>
      </c>
      <c r="BH12" s="13">
        <v>2</v>
      </c>
      <c r="BI12" s="13">
        <v>2</v>
      </c>
      <c r="BJ12" s="13">
        <v>2</v>
      </c>
      <c r="BK12" s="13">
        <v>3</v>
      </c>
      <c r="BL12" s="13">
        <v>4</v>
      </c>
    </row>
    <row r="13" spans="1:64">
      <c r="A13" s="13">
        <v>6</v>
      </c>
      <c r="B13" s="12" t="s">
        <v>109</v>
      </c>
      <c r="C13" s="12" t="s">
        <v>110</v>
      </c>
      <c r="D13" s="12" t="s">
        <v>98</v>
      </c>
      <c r="E13" s="10">
        <v>3</v>
      </c>
      <c r="F13" s="13">
        <v>4</v>
      </c>
      <c r="G13" s="13">
        <v>3</v>
      </c>
      <c r="H13" s="13">
        <v>4</v>
      </c>
      <c r="I13" s="13">
        <v>2</v>
      </c>
      <c r="J13" s="13">
        <v>2</v>
      </c>
      <c r="K13" s="14">
        <v>4</v>
      </c>
      <c r="L13" s="10">
        <v>1</v>
      </c>
      <c r="M13" s="13">
        <v>4</v>
      </c>
      <c r="N13" s="13">
        <v>3</v>
      </c>
      <c r="O13" s="13">
        <v>3</v>
      </c>
      <c r="P13" s="13">
        <v>2</v>
      </c>
      <c r="Q13" s="13">
        <v>3</v>
      </c>
      <c r="R13" s="13">
        <v>3</v>
      </c>
      <c r="S13" s="13">
        <v>3</v>
      </c>
      <c r="T13" s="13">
        <v>1</v>
      </c>
      <c r="U13" s="13">
        <v>2</v>
      </c>
      <c r="V13" s="14">
        <v>2</v>
      </c>
      <c r="W13" s="10">
        <v>4</v>
      </c>
      <c r="X13" s="13">
        <v>4</v>
      </c>
      <c r="Y13" s="13">
        <v>2</v>
      </c>
      <c r="Z13" s="13">
        <v>1</v>
      </c>
      <c r="AA13" s="13">
        <v>2</v>
      </c>
      <c r="AB13" s="13">
        <v>4</v>
      </c>
      <c r="AC13" s="13">
        <v>4</v>
      </c>
      <c r="AD13" s="13">
        <v>3</v>
      </c>
      <c r="AE13" s="13">
        <v>2</v>
      </c>
      <c r="AF13" s="13">
        <v>4</v>
      </c>
      <c r="AG13" s="13">
        <v>3</v>
      </c>
      <c r="AH13" s="13">
        <v>3</v>
      </c>
      <c r="AI13" s="13">
        <v>4</v>
      </c>
      <c r="AJ13" s="14">
        <v>4</v>
      </c>
      <c r="AK13" s="10">
        <v>1</v>
      </c>
      <c r="AL13" s="13">
        <v>4</v>
      </c>
      <c r="AM13" s="13">
        <v>2</v>
      </c>
      <c r="AN13" s="14">
        <v>2</v>
      </c>
      <c r="AO13" s="10">
        <v>3</v>
      </c>
      <c r="AP13" s="13">
        <v>2</v>
      </c>
      <c r="AQ13" s="13">
        <v>3</v>
      </c>
      <c r="AR13" s="13">
        <v>3</v>
      </c>
      <c r="AS13" s="13">
        <v>2</v>
      </c>
      <c r="AT13" s="13">
        <v>3</v>
      </c>
      <c r="AU13" s="14">
        <v>4</v>
      </c>
      <c r="AV13" s="10">
        <v>3</v>
      </c>
      <c r="AW13" s="13">
        <v>4</v>
      </c>
      <c r="AX13" s="14">
        <v>4</v>
      </c>
      <c r="AY13" s="10">
        <v>3</v>
      </c>
      <c r="AZ13" s="13">
        <v>3</v>
      </c>
      <c r="BA13" s="13">
        <v>3</v>
      </c>
      <c r="BB13" s="13">
        <v>3</v>
      </c>
      <c r="BC13" s="13">
        <v>3</v>
      </c>
      <c r="BD13" s="14">
        <v>4</v>
      </c>
      <c r="BE13" s="13">
        <v>3</v>
      </c>
      <c r="BF13" s="13">
        <v>2</v>
      </c>
      <c r="BG13" s="13">
        <v>3</v>
      </c>
      <c r="BH13" s="13">
        <v>3</v>
      </c>
      <c r="BI13" s="13">
        <v>2</v>
      </c>
      <c r="BJ13" s="13">
        <v>3</v>
      </c>
      <c r="BK13" s="13">
        <v>3</v>
      </c>
      <c r="BL13" s="13">
        <v>4</v>
      </c>
    </row>
    <row r="14" spans="1:64">
      <c r="A14" s="13">
        <v>7</v>
      </c>
      <c r="B14" s="12" t="s">
        <v>111</v>
      </c>
      <c r="C14" s="12" t="s">
        <v>110</v>
      </c>
      <c r="D14" s="12" t="s">
        <v>98</v>
      </c>
      <c r="E14" s="10">
        <v>2</v>
      </c>
      <c r="F14" s="13">
        <v>3</v>
      </c>
      <c r="G14" s="13">
        <v>3</v>
      </c>
      <c r="H14" s="13">
        <v>3</v>
      </c>
      <c r="I14" s="13">
        <v>4</v>
      </c>
      <c r="J14" s="13">
        <v>4</v>
      </c>
      <c r="K14" s="14">
        <v>4</v>
      </c>
      <c r="L14" s="10">
        <v>2</v>
      </c>
      <c r="M14" s="13">
        <v>4</v>
      </c>
      <c r="N14" s="13">
        <v>2</v>
      </c>
      <c r="O14" s="13">
        <v>3</v>
      </c>
      <c r="P14" s="13">
        <v>3</v>
      </c>
      <c r="Q14" s="13">
        <v>2</v>
      </c>
      <c r="R14" s="13">
        <v>4</v>
      </c>
      <c r="S14" s="13">
        <v>4</v>
      </c>
      <c r="T14" s="13">
        <v>2</v>
      </c>
      <c r="U14" s="13">
        <v>4</v>
      </c>
      <c r="V14" s="14">
        <v>1</v>
      </c>
      <c r="W14" s="10">
        <v>3</v>
      </c>
      <c r="X14" s="13">
        <v>4</v>
      </c>
      <c r="Y14" s="13">
        <v>3</v>
      </c>
      <c r="Z14" s="13">
        <v>3</v>
      </c>
      <c r="AA14" s="13">
        <v>3</v>
      </c>
      <c r="AB14" s="13">
        <v>1</v>
      </c>
      <c r="AC14" s="13">
        <v>4</v>
      </c>
      <c r="AD14" s="13">
        <v>4</v>
      </c>
      <c r="AE14" s="13">
        <v>3</v>
      </c>
      <c r="AF14" s="13">
        <v>3</v>
      </c>
      <c r="AG14" s="13">
        <v>3</v>
      </c>
      <c r="AH14" s="13">
        <v>1</v>
      </c>
      <c r="AI14" s="13">
        <v>4</v>
      </c>
      <c r="AJ14" s="14">
        <v>1</v>
      </c>
      <c r="AK14" s="10">
        <v>4</v>
      </c>
      <c r="AL14" s="13">
        <v>1</v>
      </c>
      <c r="AM14" s="13">
        <v>3</v>
      </c>
      <c r="AN14" s="14">
        <v>1</v>
      </c>
      <c r="AO14" s="10">
        <v>1</v>
      </c>
      <c r="AP14" s="13">
        <v>4</v>
      </c>
      <c r="AQ14" s="13">
        <v>4</v>
      </c>
      <c r="AR14" s="13">
        <v>4</v>
      </c>
      <c r="AS14" s="13">
        <v>4</v>
      </c>
      <c r="AT14" s="13">
        <v>3</v>
      </c>
      <c r="AU14" s="14">
        <v>4</v>
      </c>
      <c r="AV14" s="10">
        <v>3</v>
      </c>
      <c r="AW14" s="13">
        <v>4</v>
      </c>
      <c r="AX14" s="14">
        <v>3</v>
      </c>
      <c r="AY14" s="10">
        <v>3</v>
      </c>
      <c r="AZ14" s="13">
        <v>3</v>
      </c>
      <c r="BA14" s="13">
        <v>4</v>
      </c>
      <c r="BB14" s="13">
        <v>3</v>
      </c>
      <c r="BC14" s="13">
        <v>3</v>
      </c>
      <c r="BD14" s="14">
        <v>4</v>
      </c>
      <c r="BE14" s="13">
        <v>3</v>
      </c>
      <c r="BF14" s="13">
        <v>4</v>
      </c>
      <c r="BG14" s="13">
        <v>4</v>
      </c>
      <c r="BH14" s="13">
        <v>3</v>
      </c>
      <c r="BI14" s="13">
        <v>3</v>
      </c>
      <c r="BJ14" s="13">
        <v>3</v>
      </c>
      <c r="BK14" s="13">
        <v>3</v>
      </c>
      <c r="BL14" s="13">
        <v>4</v>
      </c>
    </row>
    <row r="15" spans="1:64">
      <c r="A15" s="13">
        <v>8</v>
      </c>
      <c r="B15" s="12" t="s">
        <v>112</v>
      </c>
      <c r="C15" s="12" t="s">
        <v>108</v>
      </c>
      <c r="D15" s="12" t="s">
        <v>104</v>
      </c>
      <c r="E15" s="10">
        <v>2</v>
      </c>
      <c r="F15" s="13">
        <v>2</v>
      </c>
      <c r="G15" s="13">
        <v>1</v>
      </c>
      <c r="H15" s="13">
        <v>2</v>
      </c>
      <c r="I15" s="13">
        <v>1</v>
      </c>
      <c r="J15" s="13">
        <v>1</v>
      </c>
      <c r="K15" s="14">
        <v>1</v>
      </c>
      <c r="L15" s="10">
        <v>2</v>
      </c>
      <c r="M15" s="13">
        <v>2</v>
      </c>
      <c r="N15" s="13">
        <v>1</v>
      </c>
      <c r="O15" s="13">
        <v>1</v>
      </c>
      <c r="P15" s="13">
        <v>1</v>
      </c>
      <c r="Q15" s="13">
        <v>1</v>
      </c>
      <c r="R15" s="13">
        <v>2</v>
      </c>
      <c r="S15" s="13">
        <v>1</v>
      </c>
      <c r="T15" s="13">
        <v>1</v>
      </c>
      <c r="U15" s="13">
        <v>1</v>
      </c>
      <c r="V15" s="14">
        <v>1</v>
      </c>
      <c r="W15" s="10">
        <v>1</v>
      </c>
      <c r="X15" s="13">
        <v>1</v>
      </c>
      <c r="Y15" s="13">
        <v>1</v>
      </c>
      <c r="Z15" s="13">
        <v>1</v>
      </c>
      <c r="AA15" s="13">
        <v>1</v>
      </c>
      <c r="AB15" s="13">
        <v>1</v>
      </c>
      <c r="AC15" s="13">
        <v>1</v>
      </c>
      <c r="AD15" s="13">
        <v>1</v>
      </c>
      <c r="AE15" s="13">
        <v>1</v>
      </c>
      <c r="AF15" s="13">
        <v>1</v>
      </c>
      <c r="AG15" s="13">
        <v>1</v>
      </c>
      <c r="AH15" s="13">
        <v>1</v>
      </c>
      <c r="AI15" s="13">
        <v>1</v>
      </c>
      <c r="AJ15" s="14">
        <v>1</v>
      </c>
      <c r="AK15" s="10">
        <v>1</v>
      </c>
      <c r="AL15" s="13">
        <v>2</v>
      </c>
      <c r="AM15" s="13">
        <v>1</v>
      </c>
      <c r="AN15" s="14">
        <v>1</v>
      </c>
      <c r="AO15" s="10">
        <v>1</v>
      </c>
      <c r="AP15" s="13">
        <v>1</v>
      </c>
      <c r="AQ15" s="13">
        <v>1</v>
      </c>
      <c r="AR15" s="13">
        <v>1</v>
      </c>
      <c r="AS15" s="13">
        <v>1</v>
      </c>
      <c r="AT15" s="13">
        <v>1</v>
      </c>
      <c r="AU15" s="14">
        <v>1</v>
      </c>
      <c r="AV15" s="10">
        <v>2</v>
      </c>
      <c r="AW15" s="13">
        <v>1</v>
      </c>
      <c r="AX15" s="14">
        <v>1</v>
      </c>
      <c r="AY15" s="10">
        <v>2</v>
      </c>
      <c r="AZ15" s="13">
        <v>1</v>
      </c>
      <c r="BA15" s="13">
        <v>1</v>
      </c>
      <c r="BB15" s="13">
        <v>1</v>
      </c>
      <c r="BC15" s="13">
        <v>1</v>
      </c>
      <c r="BD15" s="14">
        <v>1</v>
      </c>
      <c r="BE15" s="13">
        <v>2</v>
      </c>
      <c r="BF15" s="13">
        <v>1</v>
      </c>
      <c r="BG15" s="13">
        <v>1</v>
      </c>
      <c r="BH15" s="13">
        <v>1</v>
      </c>
      <c r="BI15" s="13">
        <v>1</v>
      </c>
      <c r="BJ15" s="13">
        <v>1</v>
      </c>
      <c r="BK15" s="13">
        <v>1</v>
      </c>
      <c r="BL15" s="13">
        <v>1</v>
      </c>
    </row>
    <row r="16" spans="1:64">
      <c r="A16" s="13">
        <v>9</v>
      </c>
      <c r="B16" s="12" t="s">
        <v>113</v>
      </c>
      <c r="C16" s="12" t="s">
        <v>114</v>
      </c>
      <c r="D16" s="12" t="s">
        <v>98</v>
      </c>
      <c r="E16" s="10">
        <v>3</v>
      </c>
      <c r="F16" s="13">
        <v>3</v>
      </c>
      <c r="G16" s="13">
        <v>1</v>
      </c>
      <c r="H16" s="13">
        <v>3</v>
      </c>
      <c r="I16" s="13">
        <v>3</v>
      </c>
      <c r="J16" s="13">
        <v>3</v>
      </c>
      <c r="K16" s="14">
        <v>2</v>
      </c>
      <c r="L16" s="10">
        <v>3</v>
      </c>
      <c r="M16" s="13">
        <v>4</v>
      </c>
      <c r="N16" s="13">
        <v>3</v>
      </c>
      <c r="O16" s="13">
        <v>3</v>
      </c>
      <c r="P16" s="13">
        <v>2</v>
      </c>
      <c r="Q16" s="13">
        <v>2</v>
      </c>
      <c r="R16" s="13">
        <v>3</v>
      </c>
      <c r="S16" s="13">
        <v>3</v>
      </c>
      <c r="T16" s="13">
        <v>2</v>
      </c>
      <c r="U16" s="13">
        <v>3</v>
      </c>
      <c r="V16" s="14">
        <v>3</v>
      </c>
      <c r="W16" s="10">
        <v>3</v>
      </c>
      <c r="X16" s="13">
        <v>4</v>
      </c>
      <c r="Y16" s="13">
        <v>3</v>
      </c>
      <c r="Z16" s="13">
        <v>2</v>
      </c>
      <c r="AA16" s="13">
        <v>1</v>
      </c>
      <c r="AB16" s="13">
        <v>2</v>
      </c>
      <c r="AC16" s="13">
        <v>2</v>
      </c>
      <c r="AD16" s="13">
        <v>4</v>
      </c>
      <c r="AE16" s="13">
        <v>3</v>
      </c>
      <c r="AF16" s="13">
        <v>3</v>
      </c>
      <c r="AG16" s="13">
        <v>2</v>
      </c>
      <c r="AH16" s="13">
        <v>2</v>
      </c>
      <c r="AI16" s="13">
        <v>3</v>
      </c>
      <c r="AJ16" s="14">
        <v>3</v>
      </c>
      <c r="AK16" s="10">
        <v>2</v>
      </c>
      <c r="AL16" s="13">
        <v>2</v>
      </c>
      <c r="AM16" s="13">
        <v>2</v>
      </c>
      <c r="AN16" s="14">
        <v>2</v>
      </c>
      <c r="AO16" s="10">
        <v>2</v>
      </c>
      <c r="AP16" s="13">
        <v>2</v>
      </c>
      <c r="AQ16" s="13">
        <v>3</v>
      </c>
      <c r="AR16" s="13">
        <v>3</v>
      </c>
      <c r="AS16" s="13">
        <v>3</v>
      </c>
      <c r="AT16" s="13">
        <v>3</v>
      </c>
      <c r="AU16" s="14">
        <v>3</v>
      </c>
      <c r="AV16" s="10">
        <v>3</v>
      </c>
      <c r="AW16" s="13">
        <v>2</v>
      </c>
      <c r="AX16" s="14">
        <v>3</v>
      </c>
      <c r="AY16" s="10">
        <v>3</v>
      </c>
      <c r="AZ16" s="13">
        <v>3</v>
      </c>
      <c r="BA16" s="13">
        <v>3</v>
      </c>
      <c r="BB16" s="13">
        <v>3</v>
      </c>
      <c r="BC16" s="13">
        <v>3</v>
      </c>
      <c r="BD16" s="14">
        <v>3</v>
      </c>
      <c r="BE16" s="13">
        <v>3</v>
      </c>
      <c r="BF16" s="13">
        <v>3</v>
      </c>
      <c r="BG16" s="13">
        <v>3</v>
      </c>
      <c r="BH16" s="13">
        <v>3</v>
      </c>
      <c r="BI16" s="13">
        <v>3</v>
      </c>
      <c r="BJ16" s="13">
        <v>3</v>
      </c>
      <c r="BK16" s="13">
        <v>3</v>
      </c>
      <c r="BL16" s="13">
        <v>3</v>
      </c>
    </row>
    <row r="17" spans="1:64">
      <c r="A17" s="13">
        <v>10</v>
      </c>
      <c r="B17" s="12" t="s">
        <v>115</v>
      </c>
      <c r="C17" s="12" t="s">
        <v>116</v>
      </c>
      <c r="D17" s="12" t="s">
        <v>101</v>
      </c>
      <c r="E17" s="10">
        <v>3</v>
      </c>
      <c r="F17" s="13">
        <v>3</v>
      </c>
      <c r="G17" s="13">
        <v>2</v>
      </c>
      <c r="H17" s="13">
        <v>3</v>
      </c>
      <c r="I17" s="13">
        <v>3</v>
      </c>
      <c r="J17" s="13">
        <v>3</v>
      </c>
      <c r="K17" s="14">
        <v>3</v>
      </c>
      <c r="L17" s="10">
        <v>3</v>
      </c>
      <c r="M17" s="13">
        <v>4</v>
      </c>
      <c r="N17" s="13">
        <v>3</v>
      </c>
      <c r="O17" s="13">
        <v>3</v>
      </c>
      <c r="P17" s="13">
        <v>3</v>
      </c>
      <c r="Q17" s="13">
        <v>3</v>
      </c>
      <c r="R17" s="13">
        <v>3</v>
      </c>
      <c r="S17" s="13">
        <v>3</v>
      </c>
      <c r="T17" s="13">
        <v>3</v>
      </c>
      <c r="U17" s="13">
        <v>3</v>
      </c>
      <c r="V17" s="14">
        <v>3</v>
      </c>
      <c r="W17" s="10">
        <v>3</v>
      </c>
      <c r="X17" s="13">
        <v>4</v>
      </c>
      <c r="Y17" s="13">
        <v>3</v>
      </c>
      <c r="Z17" s="13">
        <v>3</v>
      </c>
      <c r="AA17" s="13">
        <v>3</v>
      </c>
      <c r="AB17" s="13">
        <v>3</v>
      </c>
      <c r="AC17" s="13">
        <v>3</v>
      </c>
      <c r="AD17" s="13">
        <v>3</v>
      </c>
      <c r="AE17" s="13">
        <v>3</v>
      </c>
      <c r="AF17" s="13">
        <v>3</v>
      </c>
      <c r="AG17" s="13">
        <v>3</v>
      </c>
      <c r="AH17" s="13">
        <v>3</v>
      </c>
      <c r="AI17" s="13">
        <v>3</v>
      </c>
      <c r="AJ17" s="14">
        <v>3</v>
      </c>
      <c r="AK17" s="10">
        <v>3</v>
      </c>
      <c r="AL17" s="13">
        <v>3</v>
      </c>
      <c r="AM17" s="13">
        <v>3</v>
      </c>
      <c r="AN17" s="14">
        <v>3</v>
      </c>
      <c r="AO17" s="10">
        <v>3</v>
      </c>
      <c r="AP17" s="13">
        <v>3</v>
      </c>
      <c r="AQ17" s="13">
        <v>3</v>
      </c>
      <c r="AR17" s="13">
        <v>3</v>
      </c>
      <c r="AS17" s="13">
        <v>3</v>
      </c>
      <c r="AT17" s="13">
        <v>3</v>
      </c>
      <c r="AU17" s="14">
        <v>2</v>
      </c>
      <c r="AV17" s="10">
        <v>3</v>
      </c>
      <c r="AW17" s="13">
        <v>3</v>
      </c>
      <c r="AX17" s="14">
        <v>3</v>
      </c>
      <c r="AY17" s="10">
        <v>3</v>
      </c>
      <c r="AZ17" s="13">
        <v>3</v>
      </c>
      <c r="BA17" s="13">
        <v>3</v>
      </c>
      <c r="BB17" s="13">
        <v>3</v>
      </c>
      <c r="BC17" s="13">
        <v>3</v>
      </c>
      <c r="BD17" s="14">
        <v>3</v>
      </c>
      <c r="BE17" s="13">
        <v>3</v>
      </c>
      <c r="BF17" s="13">
        <v>3</v>
      </c>
      <c r="BG17" s="13">
        <v>3</v>
      </c>
      <c r="BH17" s="13">
        <v>3</v>
      </c>
      <c r="BI17" s="13">
        <v>3</v>
      </c>
      <c r="BJ17" s="13">
        <v>3</v>
      </c>
      <c r="BK17" s="13">
        <v>3</v>
      </c>
      <c r="BL17" s="13">
        <v>3</v>
      </c>
    </row>
    <row r="18" spans="1:64">
      <c r="A18" s="13">
        <v>11</v>
      </c>
      <c r="B18" s="12" t="s">
        <v>117</v>
      </c>
      <c r="C18" s="12" t="s">
        <v>118</v>
      </c>
      <c r="D18" s="12" t="s">
        <v>101</v>
      </c>
      <c r="E18" s="10">
        <v>3</v>
      </c>
      <c r="F18" s="13">
        <v>4</v>
      </c>
      <c r="G18" s="13">
        <v>2</v>
      </c>
      <c r="H18" s="13">
        <v>2</v>
      </c>
      <c r="I18" s="13">
        <v>2</v>
      </c>
      <c r="J18" s="13">
        <v>3</v>
      </c>
      <c r="K18" s="14">
        <v>3</v>
      </c>
      <c r="L18" s="10">
        <v>3</v>
      </c>
      <c r="M18" s="13">
        <v>1</v>
      </c>
      <c r="N18" s="13">
        <v>2</v>
      </c>
      <c r="O18" s="13">
        <v>3</v>
      </c>
      <c r="P18" s="13">
        <v>2</v>
      </c>
      <c r="Q18" s="13">
        <v>2</v>
      </c>
      <c r="R18" s="13">
        <v>3</v>
      </c>
      <c r="S18" s="13">
        <v>3</v>
      </c>
      <c r="T18" s="13">
        <v>1</v>
      </c>
      <c r="U18" s="13">
        <v>2</v>
      </c>
      <c r="V18" s="14">
        <v>1</v>
      </c>
      <c r="W18" s="10">
        <v>2</v>
      </c>
      <c r="X18" s="13">
        <v>3</v>
      </c>
      <c r="Y18" s="13">
        <v>2</v>
      </c>
      <c r="Z18" s="13">
        <v>1</v>
      </c>
      <c r="AA18" s="13">
        <v>1</v>
      </c>
      <c r="AB18" s="13">
        <v>3</v>
      </c>
      <c r="AC18" s="13">
        <v>1</v>
      </c>
      <c r="AD18" s="13">
        <v>3</v>
      </c>
      <c r="AE18" s="13">
        <v>2</v>
      </c>
      <c r="AF18" s="13">
        <v>3</v>
      </c>
      <c r="AG18" s="13">
        <v>2</v>
      </c>
      <c r="AH18" s="13">
        <v>1</v>
      </c>
      <c r="AI18" s="13">
        <v>2</v>
      </c>
      <c r="AJ18" s="14">
        <v>2</v>
      </c>
      <c r="AK18" s="10">
        <v>2</v>
      </c>
      <c r="AL18" s="13">
        <v>4</v>
      </c>
      <c r="AM18" s="13">
        <v>3</v>
      </c>
      <c r="AN18" s="14">
        <v>2</v>
      </c>
      <c r="AO18" s="10">
        <v>2</v>
      </c>
      <c r="AP18" s="13">
        <v>3</v>
      </c>
      <c r="AQ18" s="13">
        <v>2</v>
      </c>
      <c r="AR18" s="13">
        <v>2</v>
      </c>
      <c r="AS18" s="13">
        <v>2</v>
      </c>
      <c r="AT18" s="13">
        <v>2</v>
      </c>
      <c r="AU18" s="14">
        <v>1</v>
      </c>
      <c r="AV18" s="10">
        <v>3</v>
      </c>
      <c r="AW18" s="13">
        <v>3</v>
      </c>
      <c r="AX18" s="14">
        <v>2</v>
      </c>
      <c r="AY18" s="10">
        <v>2</v>
      </c>
      <c r="AZ18" s="13">
        <v>2</v>
      </c>
      <c r="BA18" s="13">
        <v>3</v>
      </c>
      <c r="BB18" s="13">
        <v>1</v>
      </c>
      <c r="BC18" s="13">
        <v>2</v>
      </c>
      <c r="BD18" s="14">
        <v>2</v>
      </c>
      <c r="BE18" s="13">
        <v>2</v>
      </c>
      <c r="BF18" s="13">
        <v>2</v>
      </c>
      <c r="BG18" s="13">
        <v>2</v>
      </c>
      <c r="BH18" s="13">
        <v>2</v>
      </c>
      <c r="BI18" s="13">
        <v>2</v>
      </c>
      <c r="BJ18" s="13">
        <v>3</v>
      </c>
      <c r="BK18" s="13">
        <v>3</v>
      </c>
      <c r="BL18" s="13">
        <v>1</v>
      </c>
    </row>
    <row r="19" spans="1:64">
      <c r="A19" s="13">
        <v>12</v>
      </c>
      <c r="B19" s="12" t="s">
        <v>119</v>
      </c>
      <c r="C19" s="12" t="s">
        <v>120</v>
      </c>
      <c r="D19" s="12" t="s">
        <v>101</v>
      </c>
      <c r="E19" s="10">
        <v>2</v>
      </c>
      <c r="F19" s="13">
        <v>1</v>
      </c>
      <c r="G19" s="13">
        <v>1</v>
      </c>
      <c r="H19" s="13">
        <v>2</v>
      </c>
      <c r="I19" s="13">
        <v>2</v>
      </c>
      <c r="J19" s="13">
        <v>2</v>
      </c>
      <c r="K19" s="14">
        <v>3</v>
      </c>
      <c r="L19" s="10">
        <v>2</v>
      </c>
      <c r="M19" s="13">
        <v>2</v>
      </c>
      <c r="N19" s="13">
        <v>2</v>
      </c>
      <c r="O19" s="13">
        <v>2</v>
      </c>
      <c r="P19" s="13">
        <v>2</v>
      </c>
      <c r="Q19" s="13">
        <v>1</v>
      </c>
      <c r="R19" s="13">
        <v>2</v>
      </c>
      <c r="S19" s="13">
        <v>2</v>
      </c>
      <c r="T19" s="13">
        <v>1</v>
      </c>
      <c r="U19" s="13">
        <v>2</v>
      </c>
      <c r="V19" s="14">
        <v>2</v>
      </c>
      <c r="W19" s="10">
        <v>2</v>
      </c>
      <c r="X19" s="13">
        <v>1</v>
      </c>
      <c r="Y19" s="13">
        <v>2</v>
      </c>
      <c r="Z19" s="13">
        <v>1</v>
      </c>
      <c r="AA19" s="13">
        <v>2</v>
      </c>
      <c r="AB19" s="13">
        <v>3</v>
      </c>
      <c r="AC19" s="13">
        <v>2</v>
      </c>
      <c r="AD19" s="13">
        <v>1</v>
      </c>
      <c r="AE19" s="13">
        <v>2</v>
      </c>
      <c r="AF19" s="13">
        <v>2</v>
      </c>
      <c r="AG19" s="13">
        <v>2</v>
      </c>
      <c r="AH19" s="13">
        <v>4</v>
      </c>
      <c r="AI19" s="13">
        <v>3</v>
      </c>
      <c r="AJ19" s="14">
        <v>2</v>
      </c>
      <c r="AK19" s="10">
        <v>2</v>
      </c>
      <c r="AL19" s="13">
        <v>3</v>
      </c>
      <c r="AM19" s="13">
        <v>2</v>
      </c>
      <c r="AN19" s="14">
        <v>2</v>
      </c>
      <c r="AO19" s="10">
        <v>2</v>
      </c>
      <c r="AP19" s="13">
        <v>2</v>
      </c>
      <c r="AQ19" s="13">
        <v>3</v>
      </c>
      <c r="AR19" s="13">
        <v>2</v>
      </c>
      <c r="AS19" s="13">
        <v>2</v>
      </c>
      <c r="AT19" s="13">
        <v>2</v>
      </c>
      <c r="AU19" s="14">
        <v>2</v>
      </c>
      <c r="AV19" s="10">
        <v>2</v>
      </c>
      <c r="AW19" s="13">
        <v>2</v>
      </c>
      <c r="AX19" s="14">
        <v>3</v>
      </c>
      <c r="AY19" s="10">
        <v>2</v>
      </c>
      <c r="AZ19" s="13">
        <v>2</v>
      </c>
      <c r="BA19" s="13">
        <v>2</v>
      </c>
      <c r="BB19" s="13">
        <v>2</v>
      </c>
      <c r="BC19" s="13">
        <v>2</v>
      </c>
      <c r="BD19" s="14">
        <v>2</v>
      </c>
      <c r="BE19" s="13">
        <v>1</v>
      </c>
      <c r="BF19" s="13">
        <v>2</v>
      </c>
      <c r="BG19" s="13">
        <v>1</v>
      </c>
      <c r="BH19" s="13">
        <v>2</v>
      </c>
      <c r="BI19" s="13">
        <v>2</v>
      </c>
      <c r="BJ19" s="13">
        <v>3</v>
      </c>
      <c r="BK19" s="13">
        <v>3</v>
      </c>
      <c r="BL19" s="13">
        <v>2</v>
      </c>
    </row>
    <row r="20" spans="1:64">
      <c r="A20" s="13">
        <v>13</v>
      </c>
      <c r="B20" s="11" t="s">
        <v>121</v>
      </c>
      <c r="C20" s="12" t="s">
        <v>122</v>
      </c>
      <c r="D20" s="12" t="s">
        <v>104</v>
      </c>
      <c r="E20" s="10">
        <v>2</v>
      </c>
      <c r="F20" s="13">
        <v>2</v>
      </c>
      <c r="G20" s="13">
        <v>3</v>
      </c>
      <c r="H20" s="13">
        <v>2</v>
      </c>
      <c r="I20" s="13">
        <v>1</v>
      </c>
      <c r="J20" s="13">
        <v>1</v>
      </c>
      <c r="K20" s="14">
        <v>4</v>
      </c>
      <c r="L20" s="10">
        <v>4</v>
      </c>
      <c r="M20" s="13">
        <v>3</v>
      </c>
      <c r="N20" s="13">
        <v>2</v>
      </c>
      <c r="O20" s="13">
        <v>2</v>
      </c>
      <c r="P20" s="13">
        <v>1</v>
      </c>
      <c r="Q20" s="13">
        <v>1</v>
      </c>
      <c r="R20" s="13">
        <v>2</v>
      </c>
      <c r="S20" s="13">
        <v>2</v>
      </c>
      <c r="T20" s="13">
        <v>1</v>
      </c>
      <c r="U20" s="13">
        <v>4</v>
      </c>
      <c r="V20" s="14">
        <v>1</v>
      </c>
      <c r="W20" s="10">
        <v>2</v>
      </c>
      <c r="X20" s="13">
        <v>1</v>
      </c>
      <c r="Y20" s="13">
        <v>2</v>
      </c>
      <c r="Z20" s="13">
        <v>1</v>
      </c>
      <c r="AA20" s="13">
        <v>1</v>
      </c>
      <c r="AB20" s="13">
        <v>2</v>
      </c>
      <c r="AC20" s="13">
        <v>1</v>
      </c>
      <c r="AD20" s="13">
        <v>2</v>
      </c>
      <c r="AE20" s="13">
        <v>1</v>
      </c>
      <c r="AF20" s="13">
        <v>1</v>
      </c>
      <c r="AG20" s="13">
        <v>1</v>
      </c>
      <c r="AH20" s="13">
        <v>1</v>
      </c>
      <c r="AI20" s="13">
        <v>1</v>
      </c>
      <c r="AJ20" s="14">
        <v>2</v>
      </c>
      <c r="AK20" s="10">
        <v>2</v>
      </c>
      <c r="AL20" s="13">
        <v>1</v>
      </c>
      <c r="AM20" s="13">
        <v>2</v>
      </c>
      <c r="AN20" s="14">
        <v>1</v>
      </c>
      <c r="AO20" s="10">
        <v>1</v>
      </c>
      <c r="AP20" s="13">
        <v>2</v>
      </c>
      <c r="AQ20" s="13">
        <v>1</v>
      </c>
      <c r="AR20" s="13">
        <v>1</v>
      </c>
      <c r="AS20" s="13">
        <v>1</v>
      </c>
      <c r="AT20" s="13">
        <v>1</v>
      </c>
      <c r="AU20" s="14">
        <v>1</v>
      </c>
      <c r="AV20" s="10">
        <v>3</v>
      </c>
      <c r="AW20" s="13">
        <v>1</v>
      </c>
      <c r="AX20" s="14">
        <v>2</v>
      </c>
      <c r="AY20" s="10">
        <v>2</v>
      </c>
      <c r="AZ20" s="13">
        <v>1</v>
      </c>
      <c r="BA20" s="13">
        <v>2</v>
      </c>
      <c r="BB20" s="13">
        <v>1</v>
      </c>
      <c r="BC20" s="13">
        <v>1</v>
      </c>
      <c r="BD20" s="14">
        <v>1</v>
      </c>
      <c r="BE20" s="13">
        <v>2</v>
      </c>
      <c r="BF20" s="13">
        <v>1</v>
      </c>
      <c r="BG20" s="13">
        <v>1</v>
      </c>
      <c r="BH20" s="13">
        <v>1</v>
      </c>
      <c r="BI20" s="13">
        <v>1</v>
      </c>
      <c r="BJ20" s="13">
        <v>2</v>
      </c>
      <c r="BK20" s="13">
        <v>2</v>
      </c>
      <c r="BL20" s="13">
        <v>1</v>
      </c>
    </row>
    <row r="21" spans="1:64">
      <c r="A21" s="13">
        <v>14</v>
      </c>
      <c r="B21" s="12" t="s">
        <v>123</v>
      </c>
      <c r="C21" s="12" t="s">
        <v>124</v>
      </c>
      <c r="D21" s="12" t="s">
        <v>98</v>
      </c>
      <c r="E21" s="10">
        <v>4</v>
      </c>
      <c r="F21" s="13">
        <v>3</v>
      </c>
      <c r="G21" s="13">
        <v>3</v>
      </c>
      <c r="H21" s="13">
        <v>4</v>
      </c>
      <c r="I21" s="13">
        <v>3</v>
      </c>
      <c r="J21" s="13">
        <v>3</v>
      </c>
      <c r="K21" s="14">
        <v>3</v>
      </c>
      <c r="L21" s="10">
        <v>4</v>
      </c>
      <c r="M21" s="13">
        <v>4</v>
      </c>
      <c r="N21" s="13">
        <v>3</v>
      </c>
      <c r="O21" s="13">
        <v>3</v>
      </c>
      <c r="P21" s="13">
        <v>2</v>
      </c>
      <c r="Q21" s="13">
        <v>2</v>
      </c>
      <c r="R21" s="13">
        <v>2</v>
      </c>
      <c r="S21" s="13">
        <v>2</v>
      </c>
      <c r="T21" s="13">
        <v>2</v>
      </c>
      <c r="U21" s="13">
        <v>3</v>
      </c>
      <c r="V21" s="14">
        <v>2</v>
      </c>
      <c r="W21" s="10">
        <v>2</v>
      </c>
      <c r="X21" s="13">
        <v>2</v>
      </c>
      <c r="Y21" s="13">
        <v>3</v>
      </c>
      <c r="Z21" s="13">
        <v>1</v>
      </c>
      <c r="AA21" s="13">
        <v>2</v>
      </c>
      <c r="AB21" s="13">
        <v>2</v>
      </c>
      <c r="AC21" s="13">
        <v>2</v>
      </c>
      <c r="AD21" s="13">
        <v>4</v>
      </c>
      <c r="AE21" s="13">
        <v>3</v>
      </c>
      <c r="AF21" s="13">
        <v>3</v>
      </c>
      <c r="AG21" s="13">
        <v>2</v>
      </c>
      <c r="AH21" s="13">
        <v>2</v>
      </c>
      <c r="AI21" s="13">
        <v>3</v>
      </c>
      <c r="AJ21" s="14">
        <v>3</v>
      </c>
      <c r="AK21" s="10">
        <v>2</v>
      </c>
      <c r="AL21" s="13">
        <v>2</v>
      </c>
      <c r="AM21" s="13">
        <v>3</v>
      </c>
      <c r="AN21" s="14">
        <v>3</v>
      </c>
      <c r="AO21" s="10">
        <v>3</v>
      </c>
      <c r="AP21" s="13">
        <v>3</v>
      </c>
      <c r="AQ21" s="13">
        <v>3</v>
      </c>
      <c r="AR21" s="13">
        <v>2</v>
      </c>
      <c r="AS21" s="13">
        <v>3</v>
      </c>
      <c r="AT21" s="13">
        <v>3</v>
      </c>
      <c r="AU21" s="14">
        <v>2</v>
      </c>
      <c r="AV21" s="10">
        <v>3</v>
      </c>
      <c r="AW21" s="13">
        <v>2</v>
      </c>
      <c r="AX21" s="14">
        <v>3</v>
      </c>
      <c r="AY21" s="10">
        <v>2</v>
      </c>
      <c r="AZ21" s="13">
        <v>2</v>
      </c>
      <c r="BA21" s="13">
        <v>2</v>
      </c>
      <c r="BB21" s="13">
        <v>3</v>
      </c>
      <c r="BC21" s="13">
        <v>3</v>
      </c>
      <c r="BD21" s="14">
        <v>3</v>
      </c>
      <c r="BE21" s="13">
        <v>3</v>
      </c>
      <c r="BF21" s="13">
        <v>3</v>
      </c>
      <c r="BG21" s="13">
        <v>3</v>
      </c>
      <c r="BH21" s="13">
        <v>3</v>
      </c>
      <c r="BI21" s="13">
        <v>3</v>
      </c>
      <c r="BJ21" s="13">
        <v>3</v>
      </c>
      <c r="BK21" s="13">
        <v>3</v>
      </c>
      <c r="BL21" s="13">
        <v>3</v>
      </c>
    </row>
    <row r="22" spans="1:64">
      <c r="A22" s="13">
        <v>15</v>
      </c>
      <c r="B22" s="12" t="s">
        <v>125</v>
      </c>
      <c r="C22" s="12" t="s">
        <v>122</v>
      </c>
      <c r="D22" s="12" t="s">
        <v>98</v>
      </c>
      <c r="E22" s="10">
        <v>3</v>
      </c>
      <c r="F22" s="13">
        <v>4</v>
      </c>
      <c r="G22" s="13">
        <v>3</v>
      </c>
      <c r="H22" s="13">
        <v>2</v>
      </c>
      <c r="I22" s="13">
        <v>2</v>
      </c>
      <c r="J22" s="13">
        <v>2</v>
      </c>
      <c r="K22" s="14">
        <v>3</v>
      </c>
      <c r="L22" s="10">
        <v>3</v>
      </c>
      <c r="M22" s="13">
        <v>4</v>
      </c>
      <c r="N22" s="13">
        <v>2</v>
      </c>
      <c r="O22" s="13">
        <v>2</v>
      </c>
      <c r="P22" s="13">
        <v>2</v>
      </c>
      <c r="Q22" s="13">
        <v>2</v>
      </c>
      <c r="R22" s="13">
        <v>2</v>
      </c>
      <c r="S22" s="13">
        <v>2</v>
      </c>
      <c r="T22" s="13">
        <v>2</v>
      </c>
      <c r="U22" s="13">
        <v>3</v>
      </c>
      <c r="V22" s="14">
        <v>3</v>
      </c>
      <c r="W22" s="10">
        <v>2</v>
      </c>
      <c r="X22" s="13">
        <v>2</v>
      </c>
      <c r="Y22" s="13">
        <v>2</v>
      </c>
      <c r="Z22" s="13">
        <v>1</v>
      </c>
      <c r="AA22" s="13">
        <v>3</v>
      </c>
      <c r="AB22" s="13">
        <v>2</v>
      </c>
      <c r="AC22" s="13">
        <v>1</v>
      </c>
      <c r="AD22" s="13">
        <v>2</v>
      </c>
      <c r="AE22" s="13">
        <v>2</v>
      </c>
      <c r="AF22" s="13">
        <v>2</v>
      </c>
      <c r="AG22" s="13">
        <v>2</v>
      </c>
      <c r="AH22" s="13">
        <v>2</v>
      </c>
      <c r="AI22" s="13">
        <v>2</v>
      </c>
      <c r="AJ22" s="14">
        <v>4</v>
      </c>
      <c r="AK22" s="10">
        <v>3</v>
      </c>
      <c r="AL22" s="13">
        <v>3</v>
      </c>
      <c r="AM22" s="13">
        <v>2</v>
      </c>
      <c r="AN22" s="14">
        <v>3</v>
      </c>
      <c r="AO22" s="10">
        <v>2</v>
      </c>
      <c r="AP22" s="13">
        <v>3</v>
      </c>
      <c r="AQ22" s="13">
        <v>2</v>
      </c>
      <c r="AR22" s="13">
        <v>2</v>
      </c>
      <c r="AS22" s="13">
        <v>2</v>
      </c>
      <c r="AT22" s="13">
        <v>3</v>
      </c>
      <c r="AU22" s="14">
        <v>1</v>
      </c>
      <c r="AV22" s="10">
        <v>3</v>
      </c>
      <c r="AW22" s="13">
        <v>2</v>
      </c>
      <c r="AX22" s="14">
        <v>2</v>
      </c>
      <c r="AY22" s="10">
        <v>2</v>
      </c>
      <c r="AZ22" s="13">
        <v>2</v>
      </c>
      <c r="BA22" s="13">
        <v>2</v>
      </c>
      <c r="BB22" s="13">
        <v>2</v>
      </c>
      <c r="BC22" s="13">
        <v>2</v>
      </c>
      <c r="BD22" s="14">
        <v>2</v>
      </c>
      <c r="BE22" s="13">
        <v>2</v>
      </c>
      <c r="BF22" s="13">
        <v>2</v>
      </c>
      <c r="BG22" s="13">
        <v>2</v>
      </c>
      <c r="BH22" s="13">
        <v>3</v>
      </c>
      <c r="BI22" s="13">
        <v>2</v>
      </c>
      <c r="BJ22" s="13">
        <v>3</v>
      </c>
      <c r="BK22" s="13">
        <v>2</v>
      </c>
      <c r="BL22" s="13">
        <v>2</v>
      </c>
    </row>
    <row r="23" spans="1:64">
      <c r="A23" s="13">
        <v>16</v>
      </c>
      <c r="B23" s="11" t="s">
        <v>126</v>
      </c>
      <c r="C23" s="11" t="s">
        <v>127</v>
      </c>
      <c r="D23" s="11" t="s">
        <v>98</v>
      </c>
      <c r="E23" s="10">
        <v>4</v>
      </c>
      <c r="F23" s="13">
        <v>3</v>
      </c>
      <c r="G23" s="13">
        <v>4</v>
      </c>
      <c r="H23" s="13">
        <v>3</v>
      </c>
      <c r="I23" s="13">
        <v>4</v>
      </c>
      <c r="J23" s="13">
        <v>3</v>
      </c>
      <c r="K23" s="14">
        <v>3</v>
      </c>
      <c r="L23" s="10">
        <v>3</v>
      </c>
      <c r="M23" s="13">
        <v>4</v>
      </c>
      <c r="N23" s="13">
        <v>3</v>
      </c>
      <c r="O23" s="13">
        <v>3</v>
      </c>
      <c r="P23" s="13">
        <v>3</v>
      </c>
      <c r="Q23" s="13">
        <v>3</v>
      </c>
      <c r="R23" s="13">
        <v>3</v>
      </c>
      <c r="S23" s="13">
        <v>3</v>
      </c>
      <c r="T23" s="13">
        <v>3</v>
      </c>
      <c r="U23" s="13">
        <v>4</v>
      </c>
      <c r="V23" s="14">
        <v>2</v>
      </c>
      <c r="W23" s="10">
        <v>3</v>
      </c>
      <c r="X23" s="13">
        <v>3</v>
      </c>
      <c r="Y23" s="13">
        <v>3</v>
      </c>
      <c r="Z23" s="13">
        <v>3</v>
      </c>
      <c r="AA23" s="13">
        <v>2</v>
      </c>
      <c r="AB23" s="13">
        <v>2</v>
      </c>
      <c r="AC23" s="13">
        <v>3</v>
      </c>
      <c r="AD23" s="13">
        <v>3</v>
      </c>
      <c r="AE23" s="13">
        <v>3</v>
      </c>
      <c r="AF23" s="13">
        <v>3</v>
      </c>
      <c r="AG23" s="13">
        <v>3</v>
      </c>
      <c r="AH23" s="13">
        <v>3</v>
      </c>
      <c r="AI23" s="13">
        <v>3</v>
      </c>
      <c r="AJ23" s="14">
        <v>3</v>
      </c>
      <c r="AK23" s="10">
        <v>3</v>
      </c>
      <c r="AL23" s="13">
        <v>3</v>
      </c>
      <c r="AM23" s="13">
        <v>3</v>
      </c>
      <c r="AN23" s="14">
        <v>3</v>
      </c>
      <c r="AO23" s="10">
        <v>4</v>
      </c>
      <c r="AP23" s="13">
        <v>3</v>
      </c>
      <c r="AQ23" s="13">
        <v>3</v>
      </c>
      <c r="AR23" s="13">
        <v>3</v>
      </c>
      <c r="AS23" s="13">
        <v>3</v>
      </c>
      <c r="AT23" s="13">
        <v>3</v>
      </c>
      <c r="AU23" s="14">
        <v>4</v>
      </c>
      <c r="AV23" s="10">
        <v>3</v>
      </c>
      <c r="AW23" s="13">
        <v>4</v>
      </c>
      <c r="AX23" s="14">
        <v>3</v>
      </c>
      <c r="AY23" s="10">
        <v>3</v>
      </c>
      <c r="AZ23" s="13">
        <v>3</v>
      </c>
      <c r="BA23" s="13">
        <v>3</v>
      </c>
      <c r="BB23" s="13">
        <v>3</v>
      </c>
      <c r="BC23" s="13">
        <v>3</v>
      </c>
      <c r="BD23" s="14">
        <v>3</v>
      </c>
      <c r="BE23" s="13">
        <v>3</v>
      </c>
      <c r="BF23" s="13">
        <v>4</v>
      </c>
      <c r="BG23" s="13">
        <v>3</v>
      </c>
      <c r="BH23" s="13">
        <v>3</v>
      </c>
      <c r="BI23" s="13">
        <v>3</v>
      </c>
      <c r="BJ23" s="13">
        <v>3</v>
      </c>
      <c r="BK23" s="13">
        <v>3</v>
      </c>
      <c r="BL23" s="13">
        <v>2</v>
      </c>
    </row>
    <row r="24" spans="1:64">
      <c r="A24" s="13">
        <v>17</v>
      </c>
      <c r="B24" s="11" t="s">
        <v>128</v>
      </c>
      <c r="C24" s="11" t="s">
        <v>129</v>
      </c>
      <c r="D24" s="11" t="s">
        <v>98</v>
      </c>
      <c r="E24" s="10">
        <v>2</v>
      </c>
      <c r="F24" s="13">
        <v>3</v>
      </c>
      <c r="G24" s="13">
        <v>1</v>
      </c>
      <c r="H24" s="13">
        <v>1</v>
      </c>
      <c r="I24" s="13">
        <v>2</v>
      </c>
      <c r="J24" s="13">
        <v>2</v>
      </c>
      <c r="K24" s="14">
        <v>3</v>
      </c>
      <c r="L24" s="10">
        <v>2</v>
      </c>
      <c r="M24" s="13">
        <v>4</v>
      </c>
      <c r="N24" s="13">
        <v>2</v>
      </c>
      <c r="O24" s="13">
        <v>2</v>
      </c>
      <c r="P24" s="13">
        <v>1</v>
      </c>
      <c r="Q24" s="13">
        <v>1</v>
      </c>
      <c r="R24" s="13">
        <v>2</v>
      </c>
      <c r="S24" s="13">
        <v>3</v>
      </c>
      <c r="T24" s="13">
        <v>3</v>
      </c>
      <c r="U24" s="13">
        <v>1</v>
      </c>
      <c r="V24" s="14">
        <v>1</v>
      </c>
      <c r="W24" s="10">
        <v>2</v>
      </c>
      <c r="X24" s="13">
        <v>3</v>
      </c>
      <c r="Y24" s="13">
        <v>2</v>
      </c>
      <c r="Z24" s="13">
        <v>1</v>
      </c>
      <c r="AA24" s="13">
        <v>1</v>
      </c>
      <c r="AB24" s="13">
        <v>2</v>
      </c>
      <c r="AC24" s="13">
        <v>1</v>
      </c>
      <c r="AD24" s="13">
        <v>1</v>
      </c>
      <c r="AE24" s="13">
        <v>2</v>
      </c>
      <c r="AF24" s="13">
        <v>2</v>
      </c>
      <c r="AG24" s="13">
        <v>2</v>
      </c>
      <c r="AH24" s="13">
        <v>3</v>
      </c>
      <c r="AI24" s="13">
        <v>1</v>
      </c>
      <c r="AJ24" s="14">
        <v>3</v>
      </c>
      <c r="AK24" s="10">
        <v>1</v>
      </c>
      <c r="AL24" s="13">
        <v>2</v>
      </c>
      <c r="AM24" s="13">
        <v>1</v>
      </c>
      <c r="AN24" s="14">
        <v>2</v>
      </c>
      <c r="AO24" s="10">
        <v>1</v>
      </c>
      <c r="AP24" s="13">
        <v>3</v>
      </c>
      <c r="AQ24" s="13">
        <v>1</v>
      </c>
      <c r="AR24" s="13">
        <v>1</v>
      </c>
      <c r="AS24" s="13">
        <v>2</v>
      </c>
      <c r="AT24" s="13">
        <v>1</v>
      </c>
      <c r="AU24" s="14">
        <v>2</v>
      </c>
      <c r="AV24" s="10">
        <v>3</v>
      </c>
      <c r="AW24" s="13">
        <v>2</v>
      </c>
      <c r="AX24" s="14">
        <v>3</v>
      </c>
      <c r="AY24" s="10">
        <v>3</v>
      </c>
      <c r="AZ24" s="13">
        <v>2</v>
      </c>
      <c r="BA24" s="13">
        <v>2</v>
      </c>
      <c r="BB24" s="13">
        <v>1</v>
      </c>
      <c r="BC24" s="13">
        <v>2</v>
      </c>
      <c r="BD24" s="14">
        <v>2</v>
      </c>
      <c r="BE24" s="13">
        <v>2</v>
      </c>
      <c r="BF24" s="13">
        <v>2</v>
      </c>
      <c r="BG24" s="13">
        <v>3</v>
      </c>
      <c r="BH24" s="13">
        <v>3</v>
      </c>
      <c r="BI24" s="13">
        <v>3</v>
      </c>
      <c r="BJ24" s="13">
        <v>2</v>
      </c>
      <c r="BK24" s="13">
        <v>3</v>
      </c>
      <c r="BL24" s="13">
        <v>3</v>
      </c>
    </row>
    <row r="25" spans="1:64">
      <c r="A25" s="13">
        <v>18</v>
      </c>
      <c r="B25" s="11" t="s">
        <v>130</v>
      </c>
      <c r="C25" s="11" t="s">
        <v>131</v>
      </c>
      <c r="D25" s="11" t="s">
        <v>104</v>
      </c>
      <c r="E25" s="10">
        <v>3</v>
      </c>
      <c r="F25" s="13">
        <v>3</v>
      </c>
      <c r="G25" s="13">
        <v>2</v>
      </c>
      <c r="H25" s="13">
        <v>2</v>
      </c>
      <c r="I25" s="13">
        <v>3</v>
      </c>
      <c r="J25" s="13">
        <v>2</v>
      </c>
      <c r="K25" s="14">
        <v>2</v>
      </c>
      <c r="L25" s="10">
        <v>2</v>
      </c>
      <c r="M25" s="13">
        <v>3</v>
      </c>
      <c r="N25" s="13">
        <v>2</v>
      </c>
      <c r="O25" s="13">
        <v>2</v>
      </c>
      <c r="P25" s="13">
        <v>2</v>
      </c>
      <c r="Q25" s="13">
        <v>3</v>
      </c>
      <c r="R25" s="13">
        <v>3</v>
      </c>
      <c r="S25" s="13">
        <v>3</v>
      </c>
      <c r="T25" s="13">
        <v>2</v>
      </c>
      <c r="U25" s="13">
        <v>2</v>
      </c>
      <c r="V25" s="14">
        <v>3</v>
      </c>
      <c r="W25" s="10">
        <v>3</v>
      </c>
      <c r="X25" s="13">
        <v>3</v>
      </c>
      <c r="Y25" s="13">
        <v>3</v>
      </c>
      <c r="Z25" s="13">
        <v>1</v>
      </c>
      <c r="AA25" s="13">
        <v>2</v>
      </c>
      <c r="AB25" s="13">
        <v>2</v>
      </c>
      <c r="AC25" s="13">
        <v>1</v>
      </c>
      <c r="AD25" s="13">
        <v>3</v>
      </c>
      <c r="AE25" s="13">
        <v>3</v>
      </c>
      <c r="AF25" s="13">
        <v>3</v>
      </c>
      <c r="AG25" s="13">
        <v>3</v>
      </c>
      <c r="AH25" s="13">
        <v>2</v>
      </c>
      <c r="AI25" s="13">
        <v>2</v>
      </c>
      <c r="AJ25" s="14">
        <v>1</v>
      </c>
      <c r="AK25" s="10">
        <v>3</v>
      </c>
      <c r="AL25" s="13">
        <v>3</v>
      </c>
      <c r="AM25" s="13">
        <v>2</v>
      </c>
      <c r="AN25" s="14">
        <v>3</v>
      </c>
      <c r="AO25" s="10">
        <v>3</v>
      </c>
      <c r="AP25" s="13">
        <v>2</v>
      </c>
      <c r="AQ25" s="13">
        <v>3</v>
      </c>
      <c r="AR25" s="13">
        <v>2</v>
      </c>
      <c r="AS25" s="13">
        <v>2</v>
      </c>
      <c r="AT25" s="13">
        <v>3</v>
      </c>
      <c r="AU25" s="14">
        <v>3</v>
      </c>
      <c r="AV25" s="10">
        <v>2</v>
      </c>
      <c r="AW25" s="13">
        <v>3</v>
      </c>
      <c r="AX25" s="14">
        <v>2</v>
      </c>
      <c r="AY25" s="10">
        <v>2</v>
      </c>
      <c r="AZ25" s="13">
        <v>2</v>
      </c>
      <c r="BA25" s="13">
        <v>3</v>
      </c>
      <c r="BB25" s="13">
        <v>2</v>
      </c>
      <c r="BC25" s="13">
        <v>2</v>
      </c>
      <c r="BD25" s="14">
        <v>2</v>
      </c>
      <c r="BE25" s="13">
        <v>3</v>
      </c>
      <c r="BF25" s="13">
        <v>3</v>
      </c>
      <c r="BG25" s="13">
        <v>2</v>
      </c>
      <c r="BH25" s="13">
        <v>2</v>
      </c>
      <c r="BI25" s="13">
        <v>3</v>
      </c>
      <c r="BJ25" s="13">
        <v>2</v>
      </c>
      <c r="BK25" s="13">
        <v>2</v>
      </c>
      <c r="BL25" s="13">
        <v>3</v>
      </c>
    </row>
    <row r="26" spans="1:64">
      <c r="A26" s="13">
        <v>19</v>
      </c>
      <c r="B26" s="11" t="s">
        <v>132</v>
      </c>
      <c r="C26" s="11" t="s">
        <v>131</v>
      </c>
      <c r="D26" s="11" t="s">
        <v>104</v>
      </c>
      <c r="E26" s="10">
        <v>1</v>
      </c>
      <c r="F26" s="13">
        <v>3</v>
      </c>
      <c r="G26" s="13">
        <v>1</v>
      </c>
      <c r="H26" s="13">
        <v>2</v>
      </c>
      <c r="I26" s="13">
        <v>3</v>
      </c>
      <c r="J26" s="13">
        <v>2</v>
      </c>
      <c r="K26" s="14">
        <v>2</v>
      </c>
      <c r="L26" s="10">
        <v>2</v>
      </c>
      <c r="M26" s="13">
        <v>1</v>
      </c>
      <c r="N26" s="13">
        <v>3</v>
      </c>
      <c r="O26" s="13">
        <v>3</v>
      </c>
      <c r="P26" s="13">
        <v>3</v>
      </c>
      <c r="Q26" s="13">
        <v>3</v>
      </c>
      <c r="R26" s="13">
        <v>3</v>
      </c>
      <c r="S26" s="13">
        <v>2</v>
      </c>
      <c r="T26" s="13">
        <v>2</v>
      </c>
      <c r="U26" s="13">
        <v>3</v>
      </c>
      <c r="V26" s="14">
        <v>3</v>
      </c>
      <c r="W26" s="10">
        <v>2</v>
      </c>
      <c r="X26" s="13">
        <v>3</v>
      </c>
      <c r="Y26" s="13">
        <v>3</v>
      </c>
      <c r="Z26" s="13">
        <v>1</v>
      </c>
      <c r="AA26" s="13">
        <v>3</v>
      </c>
      <c r="AB26" s="13">
        <v>3</v>
      </c>
      <c r="AC26" s="13">
        <v>3</v>
      </c>
      <c r="AD26" s="13">
        <v>3</v>
      </c>
      <c r="AE26" s="13">
        <v>2</v>
      </c>
      <c r="AF26" s="13">
        <v>3</v>
      </c>
      <c r="AG26" s="13">
        <v>3</v>
      </c>
      <c r="AH26" s="13">
        <v>3</v>
      </c>
      <c r="AI26" s="13">
        <v>2</v>
      </c>
      <c r="AJ26" s="14">
        <v>2</v>
      </c>
      <c r="AK26" s="10">
        <v>2</v>
      </c>
      <c r="AL26" s="13">
        <v>1</v>
      </c>
      <c r="AM26" s="13">
        <v>3</v>
      </c>
      <c r="AN26" s="14">
        <v>2</v>
      </c>
      <c r="AO26" s="10">
        <v>1</v>
      </c>
      <c r="AP26" s="13">
        <v>1</v>
      </c>
      <c r="AQ26" s="13">
        <v>2</v>
      </c>
      <c r="AR26" s="13">
        <v>2</v>
      </c>
      <c r="AS26" s="13">
        <v>2</v>
      </c>
      <c r="AT26" s="13">
        <v>2</v>
      </c>
      <c r="AU26" s="14">
        <v>2</v>
      </c>
      <c r="AV26" s="10">
        <v>3</v>
      </c>
      <c r="AW26" s="13">
        <v>3</v>
      </c>
      <c r="AX26" s="14">
        <v>3</v>
      </c>
      <c r="AY26" s="10">
        <v>3</v>
      </c>
      <c r="AZ26" s="13">
        <v>3</v>
      </c>
      <c r="BA26" s="13">
        <v>3</v>
      </c>
      <c r="BB26" s="13">
        <v>3</v>
      </c>
      <c r="BC26" s="13">
        <v>3</v>
      </c>
      <c r="BD26" s="14">
        <v>3</v>
      </c>
      <c r="BE26" s="13">
        <v>2</v>
      </c>
      <c r="BF26" s="13">
        <v>3</v>
      </c>
      <c r="BG26" s="13">
        <v>2</v>
      </c>
      <c r="BH26" s="13">
        <v>3</v>
      </c>
      <c r="BI26" s="13">
        <v>3</v>
      </c>
      <c r="BJ26" s="13">
        <v>3</v>
      </c>
      <c r="BK26" s="13">
        <v>3</v>
      </c>
      <c r="BL26" s="13">
        <v>3</v>
      </c>
    </row>
    <row r="27" spans="1:64">
      <c r="A27" s="13">
        <v>20</v>
      </c>
      <c r="B27" s="11" t="s">
        <v>133</v>
      </c>
      <c r="C27" s="11" t="s">
        <v>134</v>
      </c>
      <c r="D27" s="11" t="s">
        <v>98</v>
      </c>
      <c r="E27" s="10">
        <v>2</v>
      </c>
      <c r="F27" s="13">
        <v>3</v>
      </c>
      <c r="G27" s="13">
        <v>1</v>
      </c>
      <c r="H27" s="13">
        <v>3</v>
      </c>
      <c r="I27" s="13">
        <v>4</v>
      </c>
      <c r="J27" s="13">
        <v>4</v>
      </c>
      <c r="K27" s="14">
        <v>1</v>
      </c>
      <c r="L27" s="10">
        <v>4</v>
      </c>
      <c r="M27" s="13">
        <v>1</v>
      </c>
      <c r="N27" s="13">
        <v>1</v>
      </c>
      <c r="O27" s="13">
        <v>1</v>
      </c>
      <c r="P27" s="13">
        <v>1</v>
      </c>
      <c r="Q27" s="13">
        <v>1</v>
      </c>
      <c r="R27" s="13">
        <v>1</v>
      </c>
      <c r="S27" s="13">
        <v>3</v>
      </c>
      <c r="T27" s="13">
        <v>1</v>
      </c>
      <c r="U27" s="13">
        <v>3</v>
      </c>
      <c r="V27" s="14">
        <v>1</v>
      </c>
      <c r="W27" s="10">
        <v>3</v>
      </c>
      <c r="X27" s="13">
        <v>4</v>
      </c>
      <c r="Y27" s="13">
        <v>1</v>
      </c>
      <c r="Z27" s="13">
        <v>1</v>
      </c>
      <c r="AA27" s="13">
        <v>1</v>
      </c>
      <c r="AB27" s="13">
        <v>1</v>
      </c>
      <c r="AC27" s="13">
        <v>1</v>
      </c>
      <c r="AD27" s="13">
        <v>4</v>
      </c>
      <c r="AE27" s="13">
        <v>3</v>
      </c>
      <c r="AF27" s="13">
        <v>4</v>
      </c>
      <c r="AG27" s="13">
        <v>4</v>
      </c>
      <c r="AH27" s="13">
        <v>4</v>
      </c>
      <c r="AI27" s="13">
        <v>4</v>
      </c>
      <c r="AJ27" s="14">
        <v>1</v>
      </c>
      <c r="AK27" s="10">
        <v>1</v>
      </c>
      <c r="AL27" s="13">
        <v>4</v>
      </c>
      <c r="AM27" s="13">
        <v>1</v>
      </c>
      <c r="AN27" s="14">
        <v>1</v>
      </c>
      <c r="AO27" s="10">
        <v>2</v>
      </c>
      <c r="AP27" s="13">
        <v>4</v>
      </c>
      <c r="AQ27" s="13">
        <v>4</v>
      </c>
      <c r="AR27" s="13">
        <v>3</v>
      </c>
      <c r="AS27" s="13">
        <v>3</v>
      </c>
      <c r="AT27" s="13">
        <v>3</v>
      </c>
      <c r="AU27" s="14">
        <v>4</v>
      </c>
      <c r="AV27" s="10">
        <v>4</v>
      </c>
      <c r="AW27" s="13">
        <v>3</v>
      </c>
      <c r="AX27" s="14">
        <v>1</v>
      </c>
      <c r="AY27" s="10">
        <v>4</v>
      </c>
      <c r="AZ27" s="13">
        <v>1</v>
      </c>
      <c r="BA27" s="13">
        <v>2</v>
      </c>
      <c r="BB27" s="13">
        <v>1</v>
      </c>
      <c r="BC27" s="13">
        <v>1</v>
      </c>
      <c r="BD27" s="14">
        <v>3</v>
      </c>
      <c r="BE27" s="13">
        <v>3</v>
      </c>
      <c r="BF27" s="13">
        <v>4</v>
      </c>
      <c r="BG27" s="13">
        <v>1</v>
      </c>
      <c r="BH27" s="13">
        <v>1</v>
      </c>
      <c r="BI27" s="13">
        <v>3</v>
      </c>
      <c r="BJ27" s="13">
        <v>4</v>
      </c>
      <c r="BK27" s="13">
        <v>2</v>
      </c>
      <c r="BL27" s="13">
        <v>4</v>
      </c>
    </row>
    <row r="28" spans="1:64" ht="13.5" thickBot="1">
      <c r="A28" s="13">
        <v>21</v>
      </c>
      <c r="B28" s="11" t="s">
        <v>135</v>
      </c>
      <c r="C28" s="11" t="s">
        <v>100</v>
      </c>
      <c r="D28" s="11" t="s">
        <v>98</v>
      </c>
      <c r="E28" s="10">
        <v>3</v>
      </c>
      <c r="F28" s="13">
        <v>3</v>
      </c>
      <c r="G28" s="13">
        <v>3</v>
      </c>
      <c r="H28" s="13">
        <v>3</v>
      </c>
      <c r="I28" s="13">
        <v>4</v>
      </c>
      <c r="J28" s="13">
        <v>3</v>
      </c>
      <c r="K28" s="14">
        <v>3</v>
      </c>
      <c r="L28" s="10">
        <v>3</v>
      </c>
      <c r="M28" s="13">
        <v>4</v>
      </c>
      <c r="N28" s="13">
        <v>3</v>
      </c>
      <c r="O28" s="13">
        <v>3</v>
      </c>
      <c r="P28" s="13">
        <v>3</v>
      </c>
      <c r="Q28" s="13">
        <v>2</v>
      </c>
      <c r="R28" s="13">
        <v>3</v>
      </c>
      <c r="S28" s="13">
        <v>3</v>
      </c>
      <c r="T28" s="13">
        <v>3</v>
      </c>
      <c r="U28" s="13">
        <v>3</v>
      </c>
      <c r="V28" s="14">
        <v>3</v>
      </c>
      <c r="W28" s="10">
        <v>3</v>
      </c>
      <c r="X28" s="13">
        <v>4</v>
      </c>
      <c r="Y28" s="13">
        <v>4</v>
      </c>
      <c r="Z28" s="13">
        <v>1</v>
      </c>
      <c r="AA28" s="13">
        <v>3</v>
      </c>
      <c r="AB28" s="13">
        <v>1</v>
      </c>
      <c r="AC28" s="13">
        <v>3</v>
      </c>
      <c r="AD28" s="13">
        <v>4</v>
      </c>
      <c r="AE28" s="13">
        <v>4</v>
      </c>
      <c r="AF28" s="13">
        <v>3</v>
      </c>
      <c r="AG28" s="13">
        <v>3</v>
      </c>
      <c r="AH28" s="13">
        <v>3</v>
      </c>
      <c r="AI28" s="13">
        <v>3</v>
      </c>
      <c r="AJ28" s="14">
        <v>2</v>
      </c>
      <c r="AK28" s="10">
        <v>3</v>
      </c>
      <c r="AL28" s="13">
        <v>3</v>
      </c>
      <c r="AM28" s="13">
        <v>3</v>
      </c>
      <c r="AN28" s="14">
        <v>3</v>
      </c>
      <c r="AO28" s="10">
        <v>3</v>
      </c>
      <c r="AP28" s="13">
        <v>4</v>
      </c>
      <c r="AQ28" s="13">
        <v>3</v>
      </c>
      <c r="AR28" s="13">
        <v>3</v>
      </c>
      <c r="AS28" s="13">
        <v>3</v>
      </c>
      <c r="AT28" s="13">
        <v>3</v>
      </c>
      <c r="AU28" s="14">
        <v>3</v>
      </c>
      <c r="AV28" s="10">
        <v>4</v>
      </c>
      <c r="AW28" s="13">
        <v>3</v>
      </c>
      <c r="AX28" s="14">
        <v>4</v>
      </c>
      <c r="AY28" s="10">
        <v>3</v>
      </c>
      <c r="AZ28" s="13">
        <v>4</v>
      </c>
      <c r="BA28" s="13">
        <v>3</v>
      </c>
      <c r="BB28" s="13">
        <v>4</v>
      </c>
      <c r="BC28" s="13">
        <v>3</v>
      </c>
      <c r="BD28" s="14">
        <v>4</v>
      </c>
      <c r="BE28" s="13">
        <v>3</v>
      </c>
      <c r="BF28" s="13">
        <v>4</v>
      </c>
      <c r="BG28" s="13">
        <v>4</v>
      </c>
      <c r="BH28" s="13">
        <v>3</v>
      </c>
      <c r="BI28" s="13">
        <v>3</v>
      </c>
      <c r="BJ28" s="13">
        <v>3</v>
      </c>
      <c r="BK28" s="13">
        <v>3</v>
      </c>
      <c r="BL28" s="13">
        <v>3</v>
      </c>
    </row>
    <row r="29" spans="1:64">
      <c r="A29" s="8"/>
      <c r="B29" s="2" t="s">
        <v>136</v>
      </c>
      <c r="C29" s="3"/>
      <c r="D29" s="3"/>
      <c r="E29" s="38">
        <f>ROUND(AVERAGE(E8:E28),2)</f>
        <v>2.71</v>
      </c>
      <c r="F29" s="4">
        <f t="shared" ref="F29:BL29" si="0">ROUND(AVERAGE(F8:F28),2)</f>
        <v>3.19</v>
      </c>
      <c r="G29" s="4">
        <f t="shared" si="0"/>
        <v>2.14</v>
      </c>
      <c r="H29" s="4">
        <f t="shared" si="0"/>
        <v>2.52</v>
      </c>
      <c r="I29" s="4">
        <f t="shared" si="0"/>
        <v>2.86</v>
      </c>
      <c r="J29" s="4">
        <f>ROUND(AVERAGE(J8:J28),2)</f>
        <v>2.57</v>
      </c>
      <c r="K29" s="5">
        <f>ROUND(AVERAGE(K8:K28),2)</f>
        <v>2.9</v>
      </c>
      <c r="L29" s="38">
        <f t="shared" si="0"/>
        <v>2.81</v>
      </c>
      <c r="M29" s="4">
        <f t="shared" si="0"/>
        <v>3.1</v>
      </c>
      <c r="N29" s="4">
        <f t="shared" ref="N29:AM29" si="1">ROUND(AVERAGE(N8:N28),2)</f>
        <v>2.52</v>
      </c>
      <c r="O29" s="4">
        <f t="shared" si="1"/>
        <v>2.62</v>
      </c>
      <c r="P29" s="4">
        <f t="shared" si="1"/>
        <v>2.33</v>
      </c>
      <c r="Q29" s="4">
        <f t="shared" si="1"/>
        <v>2.29</v>
      </c>
      <c r="R29" s="4">
        <f t="shared" si="1"/>
        <v>2.67</v>
      </c>
      <c r="S29" s="4">
        <f t="shared" si="1"/>
        <v>2.71</v>
      </c>
      <c r="T29" s="4">
        <f t="shared" si="1"/>
        <v>1.9</v>
      </c>
      <c r="U29" s="4">
        <f t="shared" si="1"/>
        <v>2.71</v>
      </c>
      <c r="V29" s="5">
        <f t="shared" si="1"/>
        <v>2.19</v>
      </c>
      <c r="W29" s="38">
        <f t="shared" si="1"/>
        <v>2.57</v>
      </c>
      <c r="X29" s="4">
        <f t="shared" si="1"/>
        <v>3</v>
      </c>
      <c r="Y29" s="4">
        <f t="shared" si="1"/>
        <v>2.48</v>
      </c>
      <c r="Z29" s="4">
        <f t="shared" si="1"/>
        <v>1.48</v>
      </c>
      <c r="AA29" s="4">
        <f t="shared" si="1"/>
        <v>2.0499999999999998</v>
      </c>
      <c r="AB29" s="4">
        <f t="shared" si="1"/>
        <v>2.29</v>
      </c>
      <c r="AC29" s="4">
        <f t="shared" si="1"/>
        <v>2.33</v>
      </c>
      <c r="AD29" s="4">
        <f t="shared" si="1"/>
        <v>2.86</v>
      </c>
      <c r="AE29" s="4">
        <f t="shared" si="1"/>
        <v>2.48</v>
      </c>
      <c r="AF29" s="4">
        <f>ROUND(AVERAGE(AF8:AF28),2)</f>
        <v>2.71</v>
      </c>
      <c r="AG29" s="4">
        <f t="shared" si="1"/>
        <v>2.52</v>
      </c>
      <c r="AH29" s="4">
        <f t="shared" si="1"/>
        <v>2.48</v>
      </c>
      <c r="AI29" s="4">
        <f t="shared" si="1"/>
        <v>2.57</v>
      </c>
      <c r="AJ29" s="5">
        <f t="shared" si="1"/>
        <v>2.48</v>
      </c>
      <c r="AK29" s="38">
        <f t="shared" si="1"/>
        <v>2.38</v>
      </c>
      <c r="AL29" s="4">
        <f t="shared" si="1"/>
        <v>2.71</v>
      </c>
      <c r="AM29" s="4">
        <f t="shared" si="1"/>
        <v>2.48</v>
      </c>
      <c r="AN29" s="5">
        <f>ROUND(AVERAGE(AN8:AN28),2)</f>
        <v>2.29</v>
      </c>
      <c r="AO29" s="38">
        <f t="shared" si="0"/>
        <v>2.33</v>
      </c>
      <c r="AP29" s="4">
        <f t="shared" si="0"/>
        <v>2.76</v>
      </c>
      <c r="AQ29" s="4">
        <f t="shared" si="0"/>
        <v>2.67</v>
      </c>
      <c r="AR29" s="4">
        <f t="shared" si="0"/>
        <v>2.4300000000000002</v>
      </c>
      <c r="AS29" s="4">
        <f t="shared" si="0"/>
        <v>2.52</v>
      </c>
      <c r="AT29" s="4">
        <f t="shared" si="0"/>
        <v>2.57</v>
      </c>
      <c r="AU29" s="5">
        <f t="shared" si="0"/>
        <v>2.67</v>
      </c>
      <c r="AV29" s="38">
        <f t="shared" si="0"/>
        <v>2.95</v>
      </c>
      <c r="AW29" s="4">
        <f t="shared" ref="AW29:BE29" si="2">ROUND(AVERAGE(AW8:AW28),2)</f>
        <v>2.48</v>
      </c>
      <c r="AX29" s="5">
        <f t="shared" si="2"/>
        <v>2.71</v>
      </c>
      <c r="AY29" s="38">
        <f t="shared" si="2"/>
        <v>2.76</v>
      </c>
      <c r="AZ29" s="4">
        <f t="shared" si="2"/>
        <v>2.48</v>
      </c>
      <c r="BA29" s="4">
        <f t="shared" si="2"/>
        <v>2.67</v>
      </c>
      <c r="BB29" s="4">
        <f t="shared" si="2"/>
        <v>2.4300000000000002</v>
      </c>
      <c r="BC29" s="4">
        <f t="shared" si="2"/>
        <v>2.48</v>
      </c>
      <c r="BD29" s="5">
        <f t="shared" si="2"/>
        <v>2.71</v>
      </c>
      <c r="BE29" s="4">
        <f t="shared" si="2"/>
        <v>2.52</v>
      </c>
      <c r="BF29" s="4">
        <f t="shared" si="0"/>
        <v>2.86</v>
      </c>
      <c r="BG29" s="4">
        <f t="shared" si="0"/>
        <v>2.57</v>
      </c>
      <c r="BH29" s="4">
        <f t="shared" si="0"/>
        <v>2.57</v>
      </c>
      <c r="BI29" s="4">
        <f t="shared" si="0"/>
        <v>2.57</v>
      </c>
      <c r="BJ29" s="4">
        <f t="shared" si="0"/>
        <v>2.71</v>
      </c>
      <c r="BK29" s="4">
        <f t="shared" si="0"/>
        <v>2.71</v>
      </c>
      <c r="BL29" s="4">
        <f t="shared" si="0"/>
        <v>2.76</v>
      </c>
    </row>
    <row r="30" spans="1:64" ht="13.5" thickBot="1">
      <c r="A30" s="13"/>
      <c r="B30" s="17" t="s">
        <v>137</v>
      </c>
      <c r="C30" s="11"/>
      <c r="D30" s="11"/>
      <c r="E30" s="39">
        <f>1/3*E29-1/3</f>
        <v>0.57000000000000006</v>
      </c>
      <c r="F30" s="6">
        <f t="shared" ref="F30:BL30" si="3">1/3*F29-1/3</f>
        <v>0.73</v>
      </c>
      <c r="G30" s="6">
        <f t="shared" si="3"/>
        <v>0.38000000000000006</v>
      </c>
      <c r="H30" s="6">
        <f t="shared" si="3"/>
        <v>0.5066666666666666</v>
      </c>
      <c r="I30" s="18">
        <f t="shared" si="3"/>
        <v>0.61999999999999988</v>
      </c>
      <c r="J30" s="6">
        <f>1/3*J29-1/3</f>
        <v>0.52333333333333321</v>
      </c>
      <c r="K30" s="7">
        <f>1/3*K29-1/3</f>
        <v>0.6333333333333333</v>
      </c>
      <c r="L30" s="39">
        <f t="shared" si="3"/>
        <v>0.60333333333333328</v>
      </c>
      <c r="M30" s="6">
        <f t="shared" si="3"/>
        <v>0.7</v>
      </c>
      <c r="N30" s="6">
        <f t="shared" ref="N30:AM30" si="4">1/3*N29-1/3</f>
        <v>0.5066666666666666</v>
      </c>
      <c r="O30" s="6">
        <f t="shared" si="4"/>
        <v>0.54</v>
      </c>
      <c r="P30" s="6">
        <f t="shared" si="4"/>
        <v>0.4433333333333333</v>
      </c>
      <c r="Q30" s="6">
        <f t="shared" si="4"/>
        <v>0.43</v>
      </c>
      <c r="R30" s="6">
        <f t="shared" si="4"/>
        <v>0.55666666666666664</v>
      </c>
      <c r="S30" s="6">
        <f t="shared" si="4"/>
        <v>0.57000000000000006</v>
      </c>
      <c r="T30" s="6">
        <f t="shared" si="4"/>
        <v>0.3</v>
      </c>
      <c r="U30" s="6">
        <f t="shared" si="4"/>
        <v>0.57000000000000006</v>
      </c>
      <c r="V30" s="7">
        <f t="shared" si="4"/>
        <v>0.39666666666666667</v>
      </c>
      <c r="W30" s="39">
        <f t="shared" si="4"/>
        <v>0.52333333333333321</v>
      </c>
      <c r="X30" s="6">
        <f t="shared" si="4"/>
        <v>0.66666666666666674</v>
      </c>
      <c r="Y30" s="6">
        <f t="shared" si="4"/>
        <v>0.49333333333333335</v>
      </c>
      <c r="Z30" s="6">
        <f t="shared" si="4"/>
        <v>0.15999999999999998</v>
      </c>
      <c r="AA30" s="6">
        <f t="shared" si="4"/>
        <v>0.34999999999999992</v>
      </c>
      <c r="AB30" s="6">
        <f t="shared" si="4"/>
        <v>0.43</v>
      </c>
      <c r="AC30" s="6">
        <f t="shared" si="4"/>
        <v>0.4433333333333333</v>
      </c>
      <c r="AD30" s="6">
        <f t="shared" si="4"/>
        <v>0.61999999999999988</v>
      </c>
      <c r="AE30" s="6">
        <f t="shared" si="4"/>
        <v>0.49333333333333335</v>
      </c>
      <c r="AF30" s="6">
        <f>1/3*AF29-1/3</f>
        <v>0.57000000000000006</v>
      </c>
      <c r="AG30" s="6">
        <f t="shared" si="4"/>
        <v>0.5066666666666666</v>
      </c>
      <c r="AH30" s="6">
        <f t="shared" si="4"/>
        <v>0.49333333333333335</v>
      </c>
      <c r="AI30" s="6">
        <f t="shared" si="4"/>
        <v>0.52333333333333321</v>
      </c>
      <c r="AJ30" s="7">
        <f t="shared" si="4"/>
        <v>0.49333333333333335</v>
      </c>
      <c r="AK30" s="39">
        <f t="shared" si="4"/>
        <v>0.45999999999999991</v>
      </c>
      <c r="AL30" s="6">
        <f t="shared" si="4"/>
        <v>0.57000000000000006</v>
      </c>
      <c r="AM30" s="6">
        <f t="shared" si="4"/>
        <v>0.49333333333333335</v>
      </c>
      <c r="AN30" s="7">
        <f>1/3*AN29-1/3</f>
        <v>0.43</v>
      </c>
      <c r="AO30" s="39">
        <f t="shared" si="3"/>
        <v>0.4433333333333333</v>
      </c>
      <c r="AP30" s="6">
        <f t="shared" si="3"/>
        <v>0.58666666666666667</v>
      </c>
      <c r="AQ30" s="6">
        <f t="shared" si="3"/>
        <v>0.55666666666666664</v>
      </c>
      <c r="AR30" s="6">
        <f t="shared" si="3"/>
        <v>0.47666666666666674</v>
      </c>
      <c r="AS30" s="6">
        <f t="shared" si="3"/>
        <v>0.5066666666666666</v>
      </c>
      <c r="AT30" s="6">
        <f t="shared" si="3"/>
        <v>0.52333333333333321</v>
      </c>
      <c r="AU30" s="7">
        <f t="shared" si="3"/>
        <v>0.55666666666666664</v>
      </c>
      <c r="AV30" s="39">
        <f t="shared" si="3"/>
        <v>0.65000000000000013</v>
      </c>
      <c r="AW30" s="6">
        <f t="shared" ref="AW30:BE30" si="5">1/3*AW29-1/3</f>
        <v>0.49333333333333335</v>
      </c>
      <c r="AX30" s="7">
        <f t="shared" si="5"/>
        <v>0.57000000000000006</v>
      </c>
      <c r="AY30" s="39">
        <f t="shared" si="5"/>
        <v>0.58666666666666667</v>
      </c>
      <c r="AZ30" s="6">
        <f t="shared" si="5"/>
        <v>0.49333333333333335</v>
      </c>
      <c r="BA30" s="6">
        <f t="shared" si="5"/>
        <v>0.55666666666666664</v>
      </c>
      <c r="BB30" s="6">
        <f t="shared" si="5"/>
        <v>0.47666666666666674</v>
      </c>
      <c r="BC30" s="6">
        <f t="shared" si="5"/>
        <v>0.49333333333333335</v>
      </c>
      <c r="BD30" s="7">
        <f t="shared" si="5"/>
        <v>0.57000000000000006</v>
      </c>
      <c r="BE30" s="18">
        <f t="shared" si="5"/>
        <v>0.5066666666666666</v>
      </c>
      <c r="BF30" s="18">
        <f t="shared" si="3"/>
        <v>0.61999999999999988</v>
      </c>
      <c r="BG30" s="18">
        <f t="shared" si="3"/>
        <v>0.52333333333333321</v>
      </c>
      <c r="BH30" s="18">
        <f t="shared" si="3"/>
        <v>0.52333333333333321</v>
      </c>
      <c r="BI30" s="18">
        <f t="shared" si="3"/>
        <v>0.52333333333333321</v>
      </c>
      <c r="BJ30" s="18">
        <f t="shared" si="3"/>
        <v>0.57000000000000006</v>
      </c>
      <c r="BK30" s="18">
        <f t="shared" si="3"/>
        <v>0.57000000000000006</v>
      </c>
      <c r="BL30" s="18">
        <f t="shared" si="3"/>
        <v>0.58666666666666667</v>
      </c>
    </row>
    <row r="31" spans="1:64" ht="13.5" thickBot="1">
      <c r="B31" s="27" t="s">
        <v>138</v>
      </c>
      <c r="E31" s="174">
        <f>+ROUND(AVERAGE(E30:K30),2)</f>
        <v>0.56999999999999995</v>
      </c>
      <c r="F31" s="175"/>
      <c r="G31" s="175"/>
      <c r="H31" s="175"/>
      <c r="I31" s="175"/>
      <c r="J31" s="175"/>
      <c r="K31" s="176"/>
      <c r="L31" s="174">
        <f>+ROUND(AVERAGE(L30:V30),2)</f>
        <v>0.51</v>
      </c>
      <c r="M31" s="172"/>
      <c r="N31" s="172"/>
      <c r="O31" s="172"/>
      <c r="P31" s="172"/>
      <c r="Q31" s="172"/>
      <c r="R31" s="172"/>
      <c r="S31" s="172"/>
      <c r="T31" s="172"/>
      <c r="U31" s="172"/>
      <c r="V31" s="173"/>
      <c r="W31" s="174">
        <f>+ROUND(AVERAGE(W30:AJ30),2)</f>
        <v>0.48</v>
      </c>
      <c r="X31" s="175"/>
      <c r="Y31" s="175"/>
      <c r="Z31" s="175"/>
      <c r="AA31" s="175"/>
      <c r="AB31" s="175"/>
      <c r="AC31" s="175"/>
      <c r="AD31" s="175"/>
      <c r="AE31" s="175"/>
      <c r="AF31" s="175"/>
      <c r="AG31" s="175"/>
      <c r="AH31" s="175"/>
      <c r="AI31" s="175"/>
      <c r="AJ31" s="176"/>
      <c r="AK31" s="174">
        <f>+ROUND(AVERAGE(AK30:AN30),2)</f>
        <v>0.49</v>
      </c>
      <c r="AL31" s="172"/>
      <c r="AM31" s="172"/>
      <c r="AN31" s="173"/>
      <c r="AO31" s="174">
        <f>+ROUND(AVERAGE(AO30:AU30),2)</f>
        <v>0.52</v>
      </c>
      <c r="AP31" s="175"/>
      <c r="AQ31" s="175"/>
      <c r="AR31" s="175"/>
      <c r="AS31" s="175"/>
      <c r="AT31" s="175"/>
      <c r="AU31" s="176"/>
      <c r="AV31" s="174">
        <f>+ROUND(AVERAGE(AV30:AX30),2)</f>
        <v>0.56999999999999995</v>
      </c>
      <c r="AW31" s="175"/>
      <c r="AX31" s="176"/>
      <c r="AY31" s="174">
        <f>+ROUND(AVERAGE(AY30:BD30),2)</f>
        <v>0.53</v>
      </c>
      <c r="AZ31" s="175"/>
      <c r="BA31" s="175"/>
      <c r="BB31" s="175"/>
      <c r="BC31" s="175"/>
      <c r="BD31" s="176"/>
      <c r="BE31" s="174">
        <f>+ROUND(AVERAGE(BE30:BL30),2)</f>
        <v>0.55000000000000004</v>
      </c>
      <c r="BF31" s="175"/>
      <c r="BG31" s="175"/>
      <c r="BH31" s="175"/>
      <c r="BI31" s="175"/>
      <c r="BJ31" s="175"/>
      <c r="BK31" s="175"/>
      <c r="BL31" s="176"/>
    </row>
  </sheetData>
  <mergeCells count="16">
    <mergeCell ref="E6:K6"/>
    <mergeCell ref="E31:K31"/>
    <mergeCell ref="L6:V6"/>
    <mergeCell ref="L31:V31"/>
    <mergeCell ref="W6:AJ6"/>
    <mergeCell ref="W31:AJ31"/>
    <mergeCell ref="BE6:BL6"/>
    <mergeCell ref="AY6:BD6"/>
    <mergeCell ref="AY31:BD31"/>
    <mergeCell ref="BE31:BL31"/>
    <mergeCell ref="AK6:AN6"/>
    <mergeCell ref="AK31:AN31"/>
    <mergeCell ref="AO6:AU6"/>
    <mergeCell ref="AO31:AU31"/>
    <mergeCell ref="AV6:AX6"/>
    <mergeCell ref="AV31:AX31"/>
  </mergeCells>
  <conditionalFormatting sqref="B7:B30">
    <cfRule type="duplicateValues" dxfId="68" priority="1"/>
  </conditionalFormatting>
  <hyperlinks>
    <hyperlink ref="E6:K6" location="'Analisís Cultura'!A1" display="CULTURA" xr:uid="{7F213A82-1AC7-46AF-B31B-E6559536F4CF}"/>
    <hyperlink ref="E31:K31" location="'Analisís Cultura'!A1" display="'Analisís Cultura'!A1" xr:uid="{1C83186E-D93A-40F9-AB7C-0285DE4EF375}"/>
    <hyperlink ref="L6:V6" location="'Analisís de la Estructura'!A1" display="ESTRUCTURA" xr:uid="{BE157292-6BEB-4A56-84A4-CB7677A0DC80}"/>
    <hyperlink ref="L31:V31" location="'Analisís de la Estructura'!A1" display="'Analisís de la Estructura'!A1" xr:uid="{4EB0BD20-3624-43F3-8174-2F532CB2EF5D}"/>
    <hyperlink ref="W6:AJ6" location="'Analisís de Recursos Humanos'!A1" display="RECURSOS HUMANOS" xr:uid="{DCFABB2D-E7CF-40BB-94A1-02575F695327}"/>
    <hyperlink ref="W31:AJ31" location="'Analisís de Recursos Humanos'!A1" display="'Analisís de Recursos Humanos'!A1" xr:uid="{91B5B14E-9A56-42F1-88EE-092A9D0FA986}"/>
    <hyperlink ref="AK6:AN6" location="'Analisís de Tecnología'!A1" display="TECNOLOGÍA" xr:uid="{07E6E9D7-3CED-4F5C-889F-CC3185AFFBDF}"/>
    <hyperlink ref="AK31:AN31" location="'Analisís de Tecnología'!A1" display="'Analisís de Tecnología'!A1" xr:uid="{90433456-B7FB-4BB1-8F08-614A351DA8D1}"/>
    <hyperlink ref="AO6:AU6" location="'Analisís Estandarizar'!A1" display="ESTANDARIZAR" xr:uid="{59BADA84-32D4-425A-8FB2-35B9F474A9F5}"/>
    <hyperlink ref="AO31:AU31" location="'Analisís Estandarizar'!A1" display="'Analisís Estandarizar'!A1" xr:uid="{D800E389-6DEF-45AF-ACB6-24A9AC6A22CC}"/>
    <hyperlink ref="AV6:AX6" location="'Analisís Medir'!A1" display="MEDIR" xr:uid="{C71A9A68-E067-4830-9BFA-4147F83E46D6}"/>
    <hyperlink ref="AV31:AX31" location="'Analisís Medir'!A1" display="'Analisís Medir'!A1" xr:uid="{FFBDFFCE-C583-4B39-B67D-19F800EA9A5C}"/>
    <hyperlink ref="AY6:BD6" location="'Analisís Controlar'!A1" display="CONTROLAR" xr:uid="{1FF5C0E2-C925-4DB4-9257-59C68BE394C3}"/>
    <hyperlink ref="AY31:BD31" location="'Analisís Controlar'!A1" display="'Analisís Controlar'!A1" xr:uid="{0471FB5C-C978-4EEE-9E95-64AAD50ECA34}"/>
    <hyperlink ref="BE6:BL6" location="'Analisís Mejorar'!A1" display="MEJORAR" xr:uid="{75E1A1AB-9066-4D05-BD80-425C40B36E48}"/>
    <hyperlink ref="BE31:BL31" location="'Analisís Mejorar'!A1" display="'Analisís Mejorar'!A1" xr:uid="{8F843DA8-CF4B-4410-AF74-12D0D472DBDC}"/>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F3EC-128D-4BAF-9A2B-CB3208580A7F}">
  <dimension ref="A2:J61"/>
  <sheetViews>
    <sheetView topLeftCell="A34" zoomScaleNormal="100" workbookViewId="0">
      <selection activeCell="C35" sqref="C35"/>
    </sheetView>
  </sheetViews>
  <sheetFormatPr defaultColWidth="11.42578125" defaultRowHeight="12.75"/>
  <cols>
    <col min="1" max="1" width="22.28515625" style="61" customWidth="1"/>
    <col min="2" max="2" width="8.140625" customWidth="1"/>
    <col min="3" max="3" width="59.7109375" customWidth="1"/>
    <col min="4" max="6" width="0" hidden="1" customWidth="1"/>
    <col min="7" max="7" width="39.5703125" hidden="1" customWidth="1"/>
    <col min="8" max="8" width="12.42578125" customWidth="1"/>
    <col min="9" max="9" width="13.85546875" customWidth="1"/>
    <col min="10" max="10" width="75.42578125" style="95" customWidth="1"/>
  </cols>
  <sheetData>
    <row r="2" spans="1:10" ht="75" customHeight="1">
      <c r="B2" s="28" t="s">
        <v>139</v>
      </c>
      <c r="C2" s="29" t="s">
        <v>140</v>
      </c>
      <c r="D2" s="30" t="s">
        <v>141</v>
      </c>
      <c r="E2" s="31" t="s">
        <v>142</v>
      </c>
      <c r="F2" s="32" t="s">
        <v>143</v>
      </c>
      <c r="G2" s="33" t="s">
        <v>144</v>
      </c>
      <c r="H2" s="34" t="s">
        <v>87</v>
      </c>
      <c r="I2" s="35" t="s">
        <v>145</v>
      </c>
      <c r="J2" s="94" t="s">
        <v>146</v>
      </c>
    </row>
    <row r="3" spans="1:10" ht="87.75" customHeight="1">
      <c r="A3" s="61" t="s">
        <v>147</v>
      </c>
      <c r="B3" s="102">
        <v>1000</v>
      </c>
      <c r="C3" s="19" t="s">
        <v>148</v>
      </c>
      <c r="D3" s="21" t="s">
        <v>149</v>
      </c>
      <c r="E3" s="21" t="s">
        <v>150</v>
      </c>
      <c r="F3" s="21" t="s">
        <v>151</v>
      </c>
      <c r="G3" s="22" t="s">
        <v>152</v>
      </c>
      <c r="H3" s="197" t="s">
        <v>153</v>
      </c>
      <c r="I3" s="183"/>
      <c r="J3" s="215" t="s">
        <v>154</v>
      </c>
    </row>
    <row r="4" spans="1:10" ht="64.5" customHeight="1">
      <c r="A4" s="61" t="s">
        <v>155</v>
      </c>
      <c r="B4" s="101">
        <v>1540</v>
      </c>
      <c r="C4" s="19" t="s">
        <v>156</v>
      </c>
      <c r="D4" s="20"/>
      <c r="E4" s="20"/>
      <c r="F4" s="21" t="s">
        <v>151</v>
      </c>
      <c r="G4" s="22" t="s">
        <v>157</v>
      </c>
      <c r="H4" s="198"/>
      <c r="I4" s="184"/>
      <c r="J4" s="216"/>
    </row>
    <row r="5" spans="1:10" ht="57" customHeight="1">
      <c r="A5" s="61" t="s">
        <v>158</v>
      </c>
      <c r="B5" s="101">
        <v>5250</v>
      </c>
      <c r="C5" s="19" t="s">
        <v>159</v>
      </c>
      <c r="D5" s="21" t="s">
        <v>149</v>
      </c>
      <c r="E5" s="21" t="s">
        <v>150</v>
      </c>
      <c r="F5" s="21" t="s">
        <v>151</v>
      </c>
      <c r="G5" s="22" t="s">
        <v>152</v>
      </c>
      <c r="H5" s="198"/>
      <c r="I5" s="184"/>
      <c r="J5" s="216"/>
    </row>
    <row r="6" spans="1:10" ht="25.5">
      <c r="B6" s="87">
        <v>5490</v>
      </c>
      <c r="C6" s="19" t="s">
        <v>160</v>
      </c>
      <c r="D6" s="21" t="s">
        <v>149</v>
      </c>
      <c r="E6" s="21" t="s">
        <v>150</v>
      </c>
      <c r="F6" s="21" t="s">
        <v>151</v>
      </c>
      <c r="G6" s="22" t="s">
        <v>152</v>
      </c>
      <c r="H6" s="198"/>
      <c r="I6" s="184"/>
      <c r="J6" s="216"/>
    </row>
    <row r="7" spans="1:10" ht="25.5">
      <c r="B7" s="87">
        <v>5500</v>
      </c>
      <c r="C7" s="19" t="s">
        <v>161</v>
      </c>
      <c r="D7" s="21" t="s">
        <v>149</v>
      </c>
      <c r="E7" s="21" t="s">
        <v>150</v>
      </c>
      <c r="F7" s="21" t="s">
        <v>151</v>
      </c>
      <c r="G7" s="22" t="s">
        <v>152</v>
      </c>
      <c r="H7" s="198"/>
      <c r="I7" s="184"/>
      <c r="J7" s="216"/>
    </row>
    <row r="8" spans="1:10" ht="25.5">
      <c r="B8" s="87">
        <v>7405</v>
      </c>
      <c r="C8" s="19" t="s">
        <v>162</v>
      </c>
      <c r="D8" s="21" t="s">
        <v>149</v>
      </c>
      <c r="E8" s="21" t="s">
        <v>150</v>
      </c>
      <c r="F8" s="21" t="s">
        <v>151</v>
      </c>
      <c r="G8" s="22" t="s">
        <v>163</v>
      </c>
      <c r="H8" s="198"/>
      <c r="I8" s="184"/>
      <c r="J8" s="216"/>
    </row>
    <row r="9" spans="1:10" ht="54.75" customHeight="1">
      <c r="A9" s="61" t="s">
        <v>164</v>
      </c>
      <c r="B9" s="101">
        <v>9140</v>
      </c>
      <c r="C9" s="19" t="s">
        <v>165</v>
      </c>
      <c r="D9" s="21" t="s">
        <v>149</v>
      </c>
      <c r="E9" s="21" t="s">
        <v>150</v>
      </c>
      <c r="F9" s="21" t="s">
        <v>151</v>
      </c>
      <c r="G9" s="23" t="s">
        <v>163</v>
      </c>
      <c r="H9" s="199"/>
      <c r="I9" s="184"/>
      <c r="J9" s="217"/>
    </row>
    <row r="10" spans="1:10" ht="47.25" customHeight="1">
      <c r="A10" s="61" t="s">
        <v>166</v>
      </c>
      <c r="B10" s="101">
        <v>2190</v>
      </c>
      <c r="C10" s="24" t="s">
        <v>167</v>
      </c>
      <c r="D10" s="21" t="s">
        <v>149</v>
      </c>
      <c r="E10" s="21" t="s">
        <v>150</v>
      </c>
      <c r="F10" s="21" t="s">
        <v>151</v>
      </c>
      <c r="G10" s="23" t="s">
        <v>168</v>
      </c>
      <c r="H10" s="200" t="s">
        <v>169</v>
      </c>
      <c r="I10" s="184"/>
      <c r="J10" s="218" t="s">
        <v>170</v>
      </c>
    </row>
    <row r="11" spans="1:10" ht="42" customHeight="1">
      <c r="A11" s="61" t="s">
        <v>171</v>
      </c>
      <c r="B11" s="101">
        <v>5280</v>
      </c>
      <c r="C11" s="24" t="s">
        <v>172</v>
      </c>
      <c r="D11" s="21" t="s">
        <v>149</v>
      </c>
      <c r="E11" s="21" t="s">
        <v>150</v>
      </c>
      <c r="F11" s="21" t="s">
        <v>151</v>
      </c>
      <c r="G11" s="22" t="s">
        <v>173</v>
      </c>
      <c r="H11" s="201"/>
      <c r="I11" s="184"/>
      <c r="J11" s="219"/>
    </row>
    <row r="12" spans="1:10" ht="25.5">
      <c r="B12" s="87">
        <v>7045</v>
      </c>
      <c r="C12" s="24" t="s">
        <v>174</v>
      </c>
      <c r="D12" s="21" t="s">
        <v>149</v>
      </c>
      <c r="E12" s="21" t="s">
        <v>150</v>
      </c>
      <c r="F12" s="21" t="s">
        <v>151</v>
      </c>
      <c r="G12" s="22" t="s">
        <v>175</v>
      </c>
      <c r="H12" s="201"/>
      <c r="I12" s="184"/>
      <c r="J12" s="219"/>
    </row>
    <row r="13" spans="1:10" ht="25.5">
      <c r="B13" s="87">
        <v>7055</v>
      </c>
      <c r="C13" s="24" t="s">
        <v>176</v>
      </c>
      <c r="D13" s="21" t="s">
        <v>149</v>
      </c>
      <c r="E13" s="21" t="s">
        <v>150</v>
      </c>
      <c r="F13" s="21" t="s">
        <v>151</v>
      </c>
      <c r="G13" s="22" t="s">
        <v>175</v>
      </c>
      <c r="H13" s="201"/>
      <c r="I13" s="184"/>
      <c r="J13" s="219"/>
    </row>
    <row r="14" spans="1:10" ht="25.5">
      <c r="B14" s="87">
        <v>7065</v>
      </c>
      <c r="C14" s="24" t="s">
        <v>177</v>
      </c>
      <c r="D14" s="21" t="s">
        <v>149</v>
      </c>
      <c r="E14" s="21" t="s">
        <v>150</v>
      </c>
      <c r="F14" s="21" t="s">
        <v>151</v>
      </c>
      <c r="G14" s="22" t="s">
        <v>175</v>
      </c>
      <c r="H14" s="201"/>
      <c r="I14" s="184"/>
      <c r="J14" s="219"/>
    </row>
    <row r="15" spans="1:10" ht="38.25">
      <c r="A15" s="61" t="s">
        <v>178</v>
      </c>
      <c r="B15" s="101">
        <v>7075</v>
      </c>
      <c r="C15" s="24" t="s">
        <v>35</v>
      </c>
      <c r="D15" s="21" t="s">
        <v>149</v>
      </c>
      <c r="E15" s="21" t="s">
        <v>150</v>
      </c>
      <c r="F15" s="20"/>
      <c r="G15" s="22" t="s">
        <v>175</v>
      </c>
      <c r="H15" s="201"/>
      <c r="I15" s="184"/>
      <c r="J15" s="219"/>
    </row>
    <row r="16" spans="1:10" ht="28.5" customHeight="1">
      <c r="B16" s="87">
        <v>7365</v>
      </c>
      <c r="C16" s="24" t="s">
        <v>179</v>
      </c>
      <c r="D16" s="21" t="s">
        <v>149</v>
      </c>
      <c r="E16" s="21" t="s">
        <v>150</v>
      </c>
      <c r="F16" s="21" t="s">
        <v>151</v>
      </c>
      <c r="G16" s="22" t="s">
        <v>180</v>
      </c>
      <c r="H16" s="201"/>
      <c r="I16" s="184"/>
      <c r="J16" s="219"/>
    </row>
    <row r="17" spans="1:10">
      <c r="A17" s="61" t="s">
        <v>181</v>
      </c>
      <c r="B17" s="103">
        <v>8970</v>
      </c>
      <c r="C17" s="24" t="s">
        <v>182</v>
      </c>
      <c r="D17" s="20"/>
      <c r="E17" s="20"/>
      <c r="F17" s="21" t="s">
        <v>151</v>
      </c>
      <c r="G17" s="22" t="s">
        <v>180</v>
      </c>
      <c r="H17" s="201"/>
      <c r="I17" s="184"/>
      <c r="J17" s="219"/>
    </row>
    <row r="18" spans="1:10" ht="28.5" customHeight="1">
      <c r="B18" s="87">
        <v>8980</v>
      </c>
      <c r="C18" s="24" t="s">
        <v>183</v>
      </c>
      <c r="D18" s="20"/>
      <c r="E18" s="20"/>
      <c r="F18" s="21" t="s">
        <v>151</v>
      </c>
      <c r="G18" s="23" t="s">
        <v>184</v>
      </c>
      <c r="H18" s="201"/>
      <c r="I18" s="184"/>
      <c r="J18" s="219"/>
    </row>
    <row r="19" spans="1:10" ht="25.5">
      <c r="B19" s="87">
        <v>9030</v>
      </c>
      <c r="C19" s="24" t="s">
        <v>185</v>
      </c>
      <c r="D19" s="21" t="s">
        <v>149</v>
      </c>
      <c r="E19" s="21" t="s">
        <v>150</v>
      </c>
      <c r="F19" s="21" t="s">
        <v>151</v>
      </c>
      <c r="G19" s="23" t="s">
        <v>180</v>
      </c>
      <c r="H19" s="201"/>
      <c r="I19" s="184"/>
      <c r="J19" s="219"/>
    </row>
    <row r="20" spans="1:10" ht="36" customHeight="1">
      <c r="B20" s="87">
        <v>9170</v>
      </c>
      <c r="C20" s="24" t="s">
        <v>186</v>
      </c>
      <c r="D20" s="21" t="s">
        <v>149</v>
      </c>
      <c r="E20" s="21" t="s">
        <v>150</v>
      </c>
      <c r="F20" s="21" t="s">
        <v>151</v>
      </c>
      <c r="G20" s="23" t="s">
        <v>187</v>
      </c>
      <c r="H20" s="202"/>
      <c r="I20" s="184"/>
      <c r="J20" s="220"/>
    </row>
    <row r="21" spans="1:10" ht="25.5">
      <c r="A21" s="61" t="s">
        <v>188</v>
      </c>
      <c r="B21" s="101">
        <v>1400</v>
      </c>
      <c r="C21" s="25" t="s">
        <v>189</v>
      </c>
      <c r="D21" s="21" t="s">
        <v>149</v>
      </c>
      <c r="E21" s="21" t="s">
        <v>150</v>
      </c>
      <c r="F21" s="21" t="s">
        <v>151</v>
      </c>
      <c r="G21" s="22" t="s">
        <v>190</v>
      </c>
      <c r="H21" s="203" t="s">
        <v>191</v>
      </c>
      <c r="I21" s="184"/>
      <c r="J21" s="218" t="s">
        <v>192</v>
      </c>
    </row>
    <row r="22" spans="1:10" ht="38.25">
      <c r="A22" s="61" t="s">
        <v>193</v>
      </c>
      <c r="B22" s="101">
        <v>1430</v>
      </c>
      <c r="C22" s="25" t="s">
        <v>194</v>
      </c>
      <c r="D22" s="20"/>
      <c r="E22" s="20"/>
      <c r="F22" s="21" t="s">
        <v>151</v>
      </c>
      <c r="G22" s="22" t="s">
        <v>190</v>
      </c>
      <c r="H22" s="204"/>
      <c r="I22" s="184"/>
      <c r="J22" s="221"/>
    </row>
    <row r="23" spans="1:10" ht="25.5" customHeight="1">
      <c r="B23" s="87">
        <v>1590</v>
      </c>
      <c r="C23" s="25" t="s">
        <v>195</v>
      </c>
      <c r="D23" s="21" t="s">
        <v>149</v>
      </c>
      <c r="E23" s="21" t="s">
        <v>150</v>
      </c>
      <c r="F23" s="21" t="s">
        <v>151</v>
      </c>
      <c r="G23" s="22" t="s">
        <v>196</v>
      </c>
      <c r="H23" s="204"/>
      <c r="I23" s="184"/>
      <c r="J23" s="221"/>
    </row>
    <row r="24" spans="1:10" ht="25.5" customHeight="1">
      <c r="A24" s="61" t="s">
        <v>197</v>
      </c>
      <c r="B24" s="103">
        <v>5200</v>
      </c>
      <c r="C24" s="25" t="s">
        <v>198</v>
      </c>
      <c r="D24" s="21" t="s">
        <v>149</v>
      </c>
      <c r="E24" s="21" t="s">
        <v>150</v>
      </c>
      <c r="F24" s="21" t="s">
        <v>151</v>
      </c>
      <c r="G24" s="22" t="s">
        <v>199</v>
      </c>
      <c r="H24" s="204"/>
      <c r="I24" s="184"/>
      <c r="J24" s="221"/>
    </row>
    <row r="25" spans="1:10" ht="25.5">
      <c r="A25" s="61" t="s">
        <v>197</v>
      </c>
      <c r="B25" s="103">
        <v>5220</v>
      </c>
      <c r="C25" s="25" t="s">
        <v>200</v>
      </c>
      <c r="D25" s="21" t="s">
        <v>149</v>
      </c>
      <c r="E25" s="21" t="s">
        <v>150</v>
      </c>
      <c r="F25" s="21" t="s">
        <v>151</v>
      </c>
      <c r="G25" s="22" t="s">
        <v>196</v>
      </c>
      <c r="H25" s="204"/>
      <c r="I25" s="184"/>
      <c r="J25" s="221"/>
    </row>
    <row r="26" spans="1:10" ht="25.5">
      <c r="B26" s="87">
        <v>5620</v>
      </c>
      <c r="C26" s="25" t="s">
        <v>201</v>
      </c>
      <c r="D26" s="21" t="s">
        <v>149</v>
      </c>
      <c r="E26" s="21" t="s">
        <v>150</v>
      </c>
      <c r="F26" s="21" t="s">
        <v>151</v>
      </c>
      <c r="G26" s="22" t="s">
        <v>190</v>
      </c>
      <c r="H26" s="204"/>
      <c r="I26" s="184"/>
      <c r="J26" s="221"/>
    </row>
    <row r="27" spans="1:10" ht="25.5" customHeight="1">
      <c r="A27" t="s">
        <v>202</v>
      </c>
      <c r="B27" s="101">
        <v>7135</v>
      </c>
      <c r="C27" s="25" t="s">
        <v>203</v>
      </c>
      <c r="D27" s="20"/>
      <c r="E27" s="20"/>
      <c r="F27" s="21" t="s">
        <v>151</v>
      </c>
      <c r="G27" s="22" t="s">
        <v>190</v>
      </c>
      <c r="H27" s="204"/>
      <c r="I27" s="184"/>
      <c r="J27" s="221"/>
    </row>
    <row r="28" spans="1:10" ht="25.5">
      <c r="B28" s="103">
        <v>7145</v>
      </c>
      <c r="C28" s="25" t="s">
        <v>204</v>
      </c>
      <c r="D28" s="20"/>
      <c r="E28" s="20"/>
      <c r="F28" s="21" t="s">
        <v>151</v>
      </c>
      <c r="G28" s="22" t="s">
        <v>190</v>
      </c>
      <c r="H28" s="204"/>
      <c r="I28" s="184"/>
      <c r="J28" s="221"/>
    </row>
    <row r="29" spans="1:10" ht="27.75" customHeight="1">
      <c r="B29" s="103">
        <v>7155</v>
      </c>
      <c r="C29" s="25" t="s">
        <v>205</v>
      </c>
      <c r="D29" s="20"/>
      <c r="E29" s="20"/>
      <c r="F29" s="21" t="s">
        <v>151</v>
      </c>
      <c r="G29" s="22" t="s">
        <v>190</v>
      </c>
      <c r="H29" s="204"/>
      <c r="I29" s="184"/>
      <c r="J29" s="221"/>
    </row>
    <row r="30" spans="1:10" ht="25.5">
      <c r="B30" s="103">
        <v>7165</v>
      </c>
      <c r="C30" s="25" t="s">
        <v>206</v>
      </c>
      <c r="D30" s="20"/>
      <c r="E30" s="20"/>
      <c r="F30" s="21" t="s">
        <v>151</v>
      </c>
      <c r="G30" s="22" t="s">
        <v>190</v>
      </c>
      <c r="H30" s="204"/>
      <c r="I30" s="184"/>
      <c r="J30" s="221"/>
    </row>
    <row r="31" spans="1:10" ht="70.5" customHeight="1">
      <c r="A31" s="61" t="s">
        <v>207</v>
      </c>
      <c r="B31" s="101">
        <v>7175</v>
      </c>
      <c r="C31" s="25" t="s">
        <v>208</v>
      </c>
      <c r="D31" s="20"/>
      <c r="E31" s="20"/>
      <c r="F31" s="21" t="s">
        <v>151</v>
      </c>
      <c r="G31" s="22" t="s">
        <v>190</v>
      </c>
      <c r="H31" s="204"/>
      <c r="I31" s="184"/>
      <c r="J31" s="221"/>
    </row>
    <row r="32" spans="1:10" ht="58.5" customHeight="1">
      <c r="A32" s="61" t="s">
        <v>209</v>
      </c>
      <c r="B32" s="101">
        <v>9100</v>
      </c>
      <c r="C32" s="25" t="s">
        <v>210</v>
      </c>
      <c r="D32" s="20"/>
      <c r="E32" s="20"/>
      <c r="F32" s="21" t="s">
        <v>151</v>
      </c>
      <c r="G32" s="23" t="s">
        <v>199</v>
      </c>
      <c r="H32" s="204"/>
      <c r="I32" s="184"/>
      <c r="J32" s="221"/>
    </row>
    <row r="33" spans="1:10" ht="41.25" customHeight="1">
      <c r="A33" s="61" t="s">
        <v>211</v>
      </c>
      <c r="B33" s="103">
        <v>9110</v>
      </c>
      <c r="C33" s="25" t="s">
        <v>212</v>
      </c>
      <c r="D33" s="20"/>
      <c r="E33" s="20"/>
      <c r="F33" s="21" t="s">
        <v>151</v>
      </c>
      <c r="G33" s="23" t="s">
        <v>199</v>
      </c>
      <c r="H33" s="204"/>
      <c r="I33" s="184"/>
      <c r="J33" s="221"/>
    </row>
    <row r="34" spans="1:10" ht="54.75" customHeight="1">
      <c r="A34" s="61" t="s">
        <v>213</v>
      </c>
      <c r="B34" s="101">
        <v>9120</v>
      </c>
      <c r="C34" s="25" t="s">
        <v>214</v>
      </c>
      <c r="D34" s="20"/>
      <c r="E34" s="20"/>
      <c r="F34" s="21" t="s">
        <v>151</v>
      </c>
      <c r="G34" s="23" t="s">
        <v>190</v>
      </c>
      <c r="H34" s="205"/>
      <c r="I34" s="184"/>
      <c r="J34" s="222"/>
    </row>
    <row r="35" spans="1:10" ht="27" customHeight="1">
      <c r="A35" s="104" t="s">
        <v>215</v>
      </c>
      <c r="B35" s="103">
        <v>2090</v>
      </c>
      <c r="C35" s="26" t="s">
        <v>216</v>
      </c>
      <c r="D35" s="20"/>
      <c r="E35" s="20"/>
      <c r="F35" s="21" t="s">
        <v>151</v>
      </c>
      <c r="G35" s="22" t="s">
        <v>217</v>
      </c>
      <c r="H35" s="206" t="s">
        <v>218</v>
      </c>
      <c r="I35" s="184"/>
      <c r="J35" s="192" t="s">
        <v>219</v>
      </c>
    </row>
    <row r="36" spans="1:10" ht="27" customHeight="1">
      <c r="A36" s="104" t="s">
        <v>215</v>
      </c>
      <c r="B36" s="103">
        <v>5170</v>
      </c>
      <c r="C36" s="26" t="s">
        <v>220</v>
      </c>
      <c r="D36" s="21" t="s">
        <v>149</v>
      </c>
      <c r="E36" s="20"/>
      <c r="F36" s="20"/>
      <c r="G36" s="22" t="s">
        <v>217</v>
      </c>
      <c r="H36" s="207"/>
      <c r="I36" s="184"/>
      <c r="J36" s="194"/>
    </row>
    <row r="37" spans="1:10" ht="27" customHeight="1">
      <c r="A37" s="61" t="s">
        <v>221</v>
      </c>
      <c r="B37" s="101">
        <v>5260</v>
      </c>
      <c r="C37" s="26" t="s">
        <v>222</v>
      </c>
      <c r="D37" s="20"/>
      <c r="E37" s="20"/>
      <c r="F37" s="21" t="s">
        <v>151</v>
      </c>
      <c r="G37" s="22" t="s">
        <v>223</v>
      </c>
      <c r="H37" s="207"/>
      <c r="I37" s="184"/>
      <c r="J37" s="194"/>
    </row>
    <row r="38" spans="1:10" ht="35.25" customHeight="1">
      <c r="A38" s="104" t="s">
        <v>215</v>
      </c>
      <c r="B38" s="103">
        <v>8960</v>
      </c>
      <c r="C38" s="26" t="s">
        <v>224</v>
      </c>
      <c r="D38" s="21" t="s">
        <v>149</v>
      </c>
      <c r="E38" s="21" t="s">
        <v>150</v>
      </c>
      <c r="F38" s="21" t="s">
        <v>151</v>
      </c>
      <c r="G38" s="22" t="s">
        <v>223</v>
      </c>
      <c r="H38" s="208"/>
      <c r="I38" s="185"/>
      <c r="J38" s="195"/>
    </row>
    <row r="39" spans="1:10" ht="38.25">
      <c r="A39" s="61" t="s">
        <v>225</v>
      </c>
      <c r="B39" s="101">
        <v>1020</v>
      </c>
      <c r="C39" s="90" t="s">
        <v>226</v>
      </c>
      <c r="D39" s="183"/>
      <c r="E39" s="183"/>
      <c r="F39" s="21" t="s">
        <v>151</v>
      </c>
      <c r="G39" s="180"/>
      <c r="H39" s="180"/>
      <c r="I39" s="209" t="s">
        <v>227</v>
      </c>
      <c r="J39" s="192" t="s">
        <v>228</v>
      </c>
    </row>
    <row r="40" spans="1:10" ht="25.5">
      <c r="B40" s="87">
        <v>1035</v>
      </c>
      <c r="C40" s="90" t="s">
        <v>229</v>
      </c>
      <c r="D40" s="184"/>
      <c r="E40" s="184"/>
      <c r="F40" s="21" t="s">
        <v>151</v>
      </c>
      <c r="G40" s="181"/>
      <c r="H40" s="181"/>
      <c r="I40" s="210"/>
      <c r="J40" s="193"/>
    </row>
    <row r="41" spans="1:10" ht="28.5" customHeight="1">
      <c r="B41" s="87">
        <v>1150</v>
      </c>
      <c r="C41" s="90" t="s">
        <v>230</v>
      </c>
      <c r="D41" s="184"/>
      <c r="E41" s="184"/>
      <c r="F41" s="21" t="s">
        <v>151</v>
      </c>
      <c r="G41" s="181"/>
      <c r="H41" s="181"/>
      <c r="I41" s="210"/>
      <c r="J41" s="193"/>
    </row>
    <row r="42" spans="1:10" ht="25.5" customHeight="1">
      <c r="B42" s="87">
        <v>1155</v>
      </c>
      <c r="C42" s="90" t="s">
        <v>231</v>
      </c>
      <c r="D42" s="184"/>
      <c r="E42" s="184"/>
      <c r="F42" s="21" t="s">
        <v>151</v>
      </c>
      <c r="G42" s="181"/>
      <c r="H42" s="181"/>
      <c r="I42" s="210"/>
      <c r="J42" s="193"/>
    </row>
    <row r="43" spans="1:10" ht="51">
      <c r="A43" s="61" t="s">
        <v>232</v>
      </c>
      <c r="B43" s="101">
        <v>1230</v>
      </c>
      <c r="C43" s="90" t="s">
        <v>233</v>
      </c>
      <c r="D43" s="184"/>
      <c r="E43" s="184"/>
      <c r="F43" s="21" t="s">
        <v>151</v>
      </c>
      <c r="G43" s="181"/>
      <c r="H43" s="181"/>
      <c r="I43" s="210"/>
      <c r="J43" s="193"/>
    </row>
    <row r="44" spans="1:10" ht="24.75" customHeight="1">
      <c r="B44" s="87">
        <v>1250</v>
      </c>
      <c r="C44" s="90" t="s">
        <v>234</v>
      </c>
      <c r="D44" s="184"/>
      <c r="E44" s="184"/>
      <c r="F44" s="21" t="s">
        <v>151</v>
      </c>
      <c r="G44" s="181"/>
      <c r="H44" s="181"/>
      <c r="I44" s="210"/>
      <c r="J44" s="193"/>
    </row>
    <row r="45" spans="1:10" ht="59.25" customHeight="1">
      <c r="A45" s="61" t="s">
        <v>235</v>
      </c>
      <c r="B45" s="101">
        <v>1390</v>
      </c>
      <c r="C45" s="90" t="s">
        <v>236</v>
      </c>
      <c r="D45" s="184"/>
      <c r="E45" s="184"/>
      <c r="F45" s="21" t="s">
        <v>151</v>
      </c>
      <c r="G45" s="181"/>
      <c r="H45" s="181"/>
      <c r="I45" s="211"/>
      <c r="J45" s="223"/>
    </row>
    <row r="46" spans="1:10" ht="21.75" customHeight="1">
      <c r="B46" s="87">
        <v>1045</v>
      </c>
      <c r="C46" s="91" t="s">
        <v>237</v>
      </c>
      <c r="D46" s="184"/>
      <c r="E46" s="184"/>
      <c r="F46" s="21" t="s">
        <v>151</v>
      </c>
      <c r="G46" s="181"/>
      <c r="H46" s="181"/>
      <c r="I46" s="212" t="s">
        <v>238</v>
      </c>
      <c r="J46" s="192" t="s">
        <v>239</v>
      </c>
    </row>
    <row r="47" spans="1:10" ht="21.75" customHeight="1">
      <c r="B47" s="87">
        <v>1165</v>
      </c>
      <c r="C47" s="91" t="s">
        <v>240</v>
      </c>
      <c r="D47" s="184"/>
      <c r="E47" s="184"/>
      <c r="F47" s="21" t="s">
        <v>151</v>
      </c>
      <c r="G47" s="181"/>
      <c r="H47" s="181"/>
      <c r="I47" s="213"/>
      <c r="J47" s="193"/>
    </row>
    <row r="48" spans="1:10" ht="63.75" customHeight="1">
      <c r="A48" s="61" t="s">
        <v>241</v>
      </c>
      <c r="B48" s="101">
        <v>2080</v>
      </c>
      <c r="C48" s="91" t="s">
        <v>242</v>
      </c>
      <c r="D48" s="184"/>
      <c r="E48" s="184"/>
      <c r="F48" s="21" t="s">
        <v>151</v>
      </c>
      <c r="G48" s="181"/>
      <c r="H48" s="181"/>
      <c r="I48" s="214"/>
      <c r="J48" s="193"/>
    </row>
    <row r="49" spans="1:10" ht="25.5" customHeight="1">
      <c r="B49" s="87">
        <v>1055</v>
      </c>
      <c r="C49" s="92" t="s">
        <v>243</v>
      </c>
      <c r="D49" s="184"/>
      <c r="E49" s="184"/>
      <c r="F49" s="21" t="s">
        <v>151</v>
      </c>
      <c r="G49" s="181"/>
      <c r="H49" s="181"/>
      <c r="I49" s="186" t="s">
        <v>244</v>
      </c>
      <c r="J49" s="192" t="s">
        <v>245</v>
      </c>
    </row>
    <row r="50" spans="1:10" ht="22.5" customHeight="1">
      <c r="B50" s="87">
        <v>1175</v>
      </c>
      <c r="C50" s="92" t="s">
        <v>246</v>
      </c>
      <c r="D50" s="184"/>
      <c r="E50" s="184"/>
      <c r="F50" s="21" t="s">
        <v>151</v>
      </c>
      <c r="G50" s="181"/>
      <c r="H50" s="181"/>
      <c r="I50" s="187"/>
      <c r="J50" s="194"/>
    </row>
    <row r="51" spans="1:10" ht="63.75">
      <c r="A51" s="61" t="s">
        <v>247</v>
      </c>
      <c r="B51" s="101">
        <v>2250</v>
      </c>
      <c r="C51" s="92" t="s">
        <v>248</v>
      </c>
      <c r="D51" s="184"/>
      <c r="E51" s="184"/>
      <c r="F51" s="21" t="s">
        <v>151</v>
      </c>
      <c r="G51" s="181"/>
      <c r="H51" s="181"/>
      <c r="I51" s="187"/>
      <c r="J51" s="194"/>
    </row>
    <row r="52" spans="1:10" ht="24" customHeight="1">
      <c r="A52" s="61" t="s">
        <v>249</v>
      </c>
      <c r="B52" s="87">
        <v>2380</v>
      </c>
      <c r="C52" s="92" t="s">
        <v>250</v>
      </c>
      <c r="D52" s="184"/>
      <c r="E52" s="184"/>
      <c r="F52" s="21" t="s">
        <v>151</v>
      </c>
      <c r="G52" s="181"/>
      <c r="H52" s="181"/>
      <c r="I52" s="187"/>
      <c r="J52" s="194"/>
    </row>
    <row r="53" spans="1:10" ht="89.25">
      <c r="A53" s="61" t="s">
        <v>251</v>
      </c>
      <c r="B53" s="101">
        <v>2460</v>
      </c>
      <c r="C53" s="92" t="s">
        <v>252</v>
      </c>
      <c r="D53" s="184"/>
      <c r="E53" s="184"/>
      <c r="F53" s="21" t="s">
        <v>151</v>
      </c>
      <c r="G53" s="181"/>
      <c r="H53" s="181"/>
      <c r="I53" s="187"/>
      <c r="J53" s="194"/>
    </row>
    <row r="54" spans="1:10" ht="22.5" customHeight="1">
      <c r="B54" s="87">
        <v>2480</v>
      </c>
      <c r="C54" s="92" t="s">
        <v>253</v>
      </c>
      <c r="D54" s="184"/>
      <c r="E54" s="184"/>
      <c r="F54" s="21" t="s">
        <v>151</v>
      </c>
      <c r="G54" s="181"/>
      <c r="H54" s="181"/>
      <c r="I54" s="188"/>
      <c r="J54" s="195"/>
    </row>
    <row r="55" spans="1:10" ht="25.5" customHeight="1">
      <c r="B55" s="87">
        <v>1065</v>
      </c>
      <c r="C55" s="93" t="s">
        <v>254</v>
      </c>
      <c r="D55" s="184"/>
      <c r="E55" s="184"/>
      <c r="F55" s="21" t="s">
        <v>151</v>
      </c>
      <c r="G55" s="181"/>
      <c r="H55" s="181"/>
      <c r="I55" s="189" t="s">
        <v>255</v>
      </c>
      <c r="J55" s="196" t="s">
        <v>256</v>
      </c>
    </row>
    <row r="56" spans="1:10" ht="25.5">
      <c r="B56" s="87">
        <v>1185</v>
      </c>
      <c r="C56" s="93" t="s">
        <v>257</v>
      </c>
      <c r="D56" s="184"/>
      <c r="E56" s="184"/>
      <c r="F56" s="21" t="s">
        <v>151</v>
      </c>
      <c r="G56" s="181"/>
      <c r="H56" s="181"/>
      <c r="I56" s="190"/>
      <c r="J56" s="196"/>
    </row>
    <row r="57" spans="1:10" ht="25.5">
      <c r="B57" s="87">
        <v>2640</v>
      </c>
      <c r="C57" s="93" t="s">
        <v>258</v>
      </c>
      <c r="D57" s="184"/>
      <c r="E57" s="184"/>
      <c r="F57" s="21" t="s">
        <v>151</v>
      </c>
      <c r="G57" s="181"/>
      <c r="H57" s="181"/>
      <c r="I57" s="190"/>
      <c r="J57" s="196"/>
    </row>
    <row r="58" spans="1:10" ht="21" customHeight="1">
      <c r="B58" s="87">
        <v>2770</v>
      </c>
      <c r="C58" s="93" t="s">
        <v>259</v>
      </c>
      <c r="D58" s="184"/>
      <c r="E58" s="184"/>
      <c r="F58" s="21" t="s">
        <v>151</v>
      </c>
      <c r="G58" s="181"/>
      <c r="H58" s="181"/>
      <c r="I58" s="190"/>
      <c r="J58" s="196"/>
    </row>
    <row r="59" spans="1:10" ht="99" customHeight="1">
      <c r="A59" s="61" t="s">
        <v>260</v>
      </c>
      <c r="B59" s="101">
        <v>2850</v>
      </c>
      <c r="C59" s="93" t="s">
        <v>261</v>
      </c>
      <c r="D59" s="184"/>
      <c r="E59" s="184"/>
      <c r="F59" s="21" t="s">
        <v>151</v>
      </c>
      <c r="G59" s="181"/>
      <c r="H59" s="181"/>
      <c r="I59" s="190"/>
      <c r="J59" s="196"/>
    </row>
    <row r="60" spans="1:10" ht="26.25" customHeight="1">
      <c r="B60" s="87">
        <v>2870</v>
      </c>
      <c r="C60" s="93" t="s">
        <v>262</v>
      </c>
      <c r="D60" s="184"/>
      <c r="E60" s="184"/>
      <c r="F60" s="21" t="s">
        <v>151</v>
      </c>
      <c r="G60" s="181"/>
      <c r="H60" s="181"/>
      <c r="I60" s="190"/>
      <c r="J60" s="196"/>
    </row>
    <row r="61" spans="1:10" ht="87.75" customHeight="1">
      <c r="A61" s="61" t="s">
        <v>263</v>
      </c>
      <c r="B61" s="101">
        <v>3010</v>
      </c>
      <c r="C61" s="93" t="s">
        <v>264</v>
      </c>
      <c r="D61" s="185"/>
      <c r="E61" s="185"/>
      <c r="F61" s="21" t="s">
        <v>151</v>
      </c>
      <c r="G61" s="182"/>
      <c r="H61" s="182"/>
      <c r="I61" s="191"/>
      <c r="J61" s="196"/>
    </row>
  </sheetData>
  <autoFilter ref="B2:J61" xr:uid="{E696F3EC-128D-4BAF-9A2B-CB3208580A7F}"/>
  <mergeCells count="21">
    <mergeCell ref="J46:J48"/>
    <mergeCell ref="J49:J54"/>
    <mergeCell ref="J55:J61"/>
    <mergeCell ref="H3:H9"/>
    <mergeCell ref="H10:H20"/>
    <mergeCell ref="H21:H34"/>
    <mergeCell ref="H35:H38"/>
    <mergeCell ref="I39:I45"/>
    <mergeCell ref="I46:I48"/>
    <mergeCell ref="I3:I38"/>
    <mergeCell ref="H39:H61"/>
    <mergeCell ref="J3:J9"/>
    <mergeCell ref="J10:J20"/>
    <mergeCell ref="J21:J34"/>
    <mergeCell ref="J35:J38"/>
    <mergeCell ref="J39:J45"/>
    <mergeCell ref="G39:G61"/>
    <mergeCell ref="E39:E61"/>
    <mergeCell ref="D39:D61"/>
    <mergeCell ref="I49:I54"/>
    <mergeCell ref="I55:I6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85FC-975C-4908-9BD9-D155E8EF5E5E}">
  <dimension ref="A1:C46"/>
  <sheetViews>
    <sheetView tabSelected="1" zoomScale="85" zoomScaleNormal="85" workbookViewId="0">
      <selection activeCell="C15" sqref="C15"/>
    </sheetView>
  </sheetViews>
  <sheetFormatPr defaultColWidth="11.42578125" defaultRowHeight="12.75"/>
  <cols>
    <col min="1" max="1" width="34.42578125" style="59" customWidth="1"/>
    <col min="2" max="2" width="18.42578125" style="60" customWidth="1"/>
    <col min="3" max="3" width="35.5703125" style="60" customWidth="1"/>
    <col min="4" max="16384" width="11.42578125" style="59"/>
  </cols>
  <sheetData>
    <row r="1" spans="1:3" ht="13.5" thickBot="1"/>
    <row r="2" spans="1:3" ht="13.5" thickBot="1">
      <c r="B2" s="66" t="s">
        <v>85</v>
      </c>
      <c r="C2" s="67" t="s">
        <v>86</v>
      </c>
    </row>
    <row r="3" spans="1:3">
      <c r="A3" s="59" t="s">
        <v>87</v>
      </c>
      <c r="B3" s="62" t="str">
        <f>+'Datos Consolidados'!E6</f>
        <v>CULTURA</v>
      </c>
      <c r="C3" s="63">
        <v>0.67</v>
      </c>
    </row>
    <row r="4" spans="1:3">
      <c r="A4" s="59" t="s">
        <v>87</v>
      </c>
      <c r="B4" s="62" t="str">
        <f>+'Datos Consolidados'!L6</f>
        <v>ESTRUCTURA</v>
      </c>
      <c r="C4" s="68">
        <v>0.67</v>
      </c>
    </row>
    <row r="5" spans="1:3">
      <c r="A5" s="59" t="s">
        <v>87</v>
      </c>
      <c r="B5" s="62" t="str">
        <f>+'Datos Consolidados'!W6</f>
        <v>RECURSOS HUMANOS</v>
      </c>
      <c r="C5" s="63">
        <v>0.67</v>
      </c>
    </row>
    <row r="6" spans="1:3">
      <c r="A6" s="59" t="s">
        <v>87</v>
      </c>
      <c r="B6" s="62" t="str">
        <f>+'Datos Consolidados'!AK6</f>
        <v>TECNOLOGÍA</v>
      </c>
      <c r="C6" s="63">
        <v>0.67</v>
      </c>
    </row>
    <row r="7" spans="1:3">
      <c r="A7" s="59" t="s">
        <v>88</v>
      </c>
      <c r="B7" s="62" t="str">
        <f>+'Datos Consolidados'!AO6</f>
        <v>ESTANDARIZAR</v>
      </c>
      <c r="C7" s="63">
        <v>0.67</v>
      </c>
    </row>
    <row r="8" spans="1:3">
      <c r="A8" s="59" t="s">
        <v>88</v>
      </c>
      <c r="B8" s="62" t="str">
        <f>+'Datos Consolidados'!AV6</f>
        <v>MEDIR</v>
      </c>
      <c r="C8" s="63">
        <v>0.67</v>
      </c>
    </row>
    <row r="9" spans="1:3">
      <c r="A9" s="59" t="s">
        <v>88</v>
      </c>
      <c r="B9" s="62" t="str">
        <f>+'Datos Consolidados'!AY6</f>
        <v>CONTROLAR</v>
      </c>
      <c r="C9" s="63">
        <v>0.67</v>
      </c>
    </row>
    <row r="10" spans="1:3" ht="13.5" thickBot="1">
      <c r="A10" s="59" t="s">
        <v>88</v>
      </c>
      <c r="B10" s="64" t="str">
        <f>+'Datos Consolidados'!BE6</f>
        <v>MEJORAR</v>
      </c>
      <c r="C10" s="65">
        <v>0.67</v>
      </c>
    </row>
    <row r="11" spans="1:3">
      <c r="B11" s="61"/>
    </row>
    <row r="12" spans="1:3">
      <c r="B12" s="61"/>
    </row>
    <row r="13" spans="1:3">
      <c r="B13" s="61"/>
    </row>
    <row r="14" spans="1:3">
      <c r="B14" s="61"/>
    </row>
    <row r="15" spans="1:3">
      <c r="B15" s="61"/>
    </row>
    <row r="16" spans="1:3">
      <c r="B16" s="61"/>
    </row>
    <row r="17" spans="2:3">
      <c r="B17" s="61"/>
    </row>
    <row r="18" spans="2:3">
      <c r="B18" s="61"/>
    </row>
    <row r="19" spans="2:3">
      <c r="B19" s="61"/>
    </row>
    <row r="20" spans="2:3">
      <c r="B20" s="61"/>
    </row>
    <row r="21" spans="2:3">
      <c r="B21" s="61"/>
    </row>
    <row r="22" spans="2:3">
      <c r="B22" t="s">
        <v>85</v>
      </c>
      <c r="C22" t="s">
        <v>89</v>
      </c>
    </row>
    <row r="23" spans="2:3">
      <c r="B23" t="s">
        <v>65</v>
      </c>
      <c r="C23" s="83">
        <v>0.56999999999999995</v>
      </c>
    </row>
    <row r="24" spans="2:3">
      <c r="B24" t="s">
        <v>0</v>
      </c>
      <c r="C24" s="83">
        <v>0.56999999999999995</v>
      </c>
    </row>
    <row r="25" spans="2:3">
      <c r="B25" t="s">
        <v>76</v>
      </c>
      <c r="C25" s="83">
        <v>0.55000000000000004</v>
      </c>
    </row>
    <row r="26" spans="2:3">
      <c r="B26" t="s">
        <v>69</v>
      </c>
      <c r="C26" s="83">
        <v>0.53</v>
      </c>
    </row>
    <row r="27" spans="2:3">
      <c r="B27" t="s">
        <v>57</v>
      </c>
      <c r="C27" s="83">
        <v>0.52</v>
      </c>
    </row>
    <row r="28" spans="2:3">
      <c r="B28" t="s">
        <v>23</v>
      </c>
      <c r="C28" s="83">
        <v>0.51060606060606062</v>
      </c>
    </row>
    <row r="29" spans="2:3">
      <c r="B29" t="s">
        <v>36</v>
      </c>
      <c r="C29" s="83">
        <v>0.49</v>
      </c>
    </row>
    <row r="30" spans="2:3">
      <c r="B30" t="s">
        <v>42</v>
      </c>
      <c r="C30" s="83">
        <v>0.48</v>
      </c>
    </row>
    <row r="31" spans="2:3">
      <c r="B31" t="s">
        <v>90</v>
      </c>
      <c r="C31" s="73">
        <v>0.52757575757575759</v>
      </c>
    </row>
    <row r="39" spans="2:3" ht="13.5" thickBot="1"/>
    <row r="40" spans="2:3" s="60" customFormat="1" ht="30" customHeight="1" thickBot="1">
      <c r="B40" s="54" t="s">
        <v>9</v>
      </c>
      <c r="C40" s="82" t="s">
        <v>10</v>
      </c>
    </row>
    <row r="41" spans="2:3">
      <c r="B41" s="79" t="s">
        <v>11</v>
      </c>
      <c r="C41" s="80" t="s">
        <v>12</v>
      </c>
    </row>
    <row r="42" spans="2:3">
      <c r="B42" s="77" t="s">
        <v>13</v>
      </c>
      <c r="C42" s="80" t="s">
        <v>14</v>
      </c>
    </row>
    <row r="43" spans="2:3">
      <c r="B43" s="77" t="s">
        <v>15</v>
      </c>
      <c r="C43" s="80" t="s">
        <v>16</v>
      </c>
    </row>
    <row r="44" spans="2:3">
      <c r="B44" s="77" t="s">
        <v>17</v>
      </c>
      <c r="C44" s="80" t="s">
        <v>18</v>
      </c>
    </row>
    <row r="45" spans="2:3">
      <c r="B45" s="77" t="s">
        <v>19</v>
      </c>
      <c r="C45" s="80" t="s">
        <v>20</v>
      </c>
    </row>
    <row r="46" spans="2:3" ht="13.5" thickBot="1">
      <c r="B46" s="78" t="s">
        <v>21</v>
      </c>
      <c r="C46" s="81" t="s">
        <v>22</v>
      </c>
    </row>
  </sheetData>
  <hyperlinks>
    <hyperlink ref="B3" location="'Analisís Cultura'!A1" display="'Analisís Cultura'!A1" xr:uid="{EDED52E1-6602-4553-B51B-C1534F1FEAEE}"/>
    <hyperlink ref="B4" location="'Analisís de la Estructura'!A1" display="'Analisís de la Estructura'!A1" xr:uid="{112FA682-0B63-4CD5-9A50-82744FA282EE}"/>
    <hyperlink ref="B5" location="'Analisís de Recursos Humanos'!A1" display="'Analisís de Recursos Humanos'!A1" xr:uid="{B364317C-AF25-4DEB-B887-FD7FAA4511FE}"/>
    <hyperlink ref="B6" location="'Analisís de Tecnología'!A1" display="'Analisís de Tecnología'!A1" xr:uid="{2C4DBA26-A339-41F5-AFB6-A4B29D370C42}"/>
    <hyperlink ref="B7" location="'Analisís Estandarizar'!A1" display="'Analisís Estandarizar'!A1" xr:uid="{319D95E4-21AB-4371-9DE2-3F6407BFD9C0}"/>
    <hyperlink ref="B8" location="'Analisís Medir'!A1" display="'Analisís Medir'!A1" xr:uid="{173448D3-A9A2-4D0A-9AF9-F391B688A8E0}"/>
    <hyperlink ref="B9" location="'Analisís Controlar'!A1" display="'Analisís Controlar'!A1" xr:uid="{4E1E574F-8854-4825-BA03-CF912E8F0A57}"/>
    <hyperlink ref="B10" location="'Analisís Mejorar'!A1" display="'Analisís Mejorar'!A1" xr:uid="{2BE02EFE-B6F5-412D-BC8A-361670A8F5D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C731-E65B-453F-8F2F-21DA50DF8699}">
  <dimension ref="A1:K16"/>
  <sheetViews>
    <sheetView workbookViewId="0">
      <selection activeCell="I3" sqref="I3"/>
    </sheetView>
  </sheetViews>
  <sheetFormatPr defaultColWidth="11.42578125" defaultRowHeight="12.75"/>
  <cols>
    <col min="1" max="1" width="8" customWidth="1"/>
    <col min="2" max="2" width="8.7109375" customWidth="1"/>
    <col min="3" max="3" width="8.5703125" customWidth="1"/>
    <col min="4" max="4" width="11.42578125" customWidth="1"/>
    <col min="5" max="5" width="9.140625" customWidth="1"/>
    <col min="6" max="6" width="8.28515625" customWidth="1"/>
    <col min="7" max="7" width="8.5703125" customWidth="1"/>
    <col min="8" max="8" width="11.42578125" customWidth="1"/>
    <col min="9" max="9" width="9" customWidth="1"/>
    <col min="10" max="10" width="8.85546875" customWidth="1"/>
    <col min="11" max="11" width="10.85546875" customWidth="1"/>
  </cols>
  <sheetData>
    <row r="1" spans="1:11" ht="13.5" thickBot="1"/>
    <row r="2" spans="1:11" ht="13.5" thickBot="1">
      <c r="A2" s="133" t="s">
        <v>23</v>
      </c>
      <c r="B2" s="134"/>
      <c r="C2" s="134"/>
      <c r="D2" s="134"/>
      <c r="E2" s="134"/>
      <c r="F2" s="134"/>
      <c r="G2" s="134"/>
      <c r="H2" s="134"/>
      <c r="I2" s="134"/>
      <c r="J2" s="134"/>
      <c r="K2" s="135"/>
    </row>
    <row r="3" spans="1:11" ht="71.25" customHeight="1" thickBot="1">
      <c r="A3" s="40" t="s">
        <v>24</v>
      </c>
      <c r="B3" s="41" t="s">
        <v>25</v>
      </c>
      <c r="C3" s="41" t="s">
        <v>26</v>
      </c>
      <c r="D3" s="41" t="s">
        <v>27</v>
      </c>
      <c r="E3" s="41" t="s">
        <v>28</v>
      </c>
      <c r="F3" s="41" t="s">
        <v>29</v>
      </c>
      <c r="G3" s="41" t="s">
        <v>30</v>
      </c>
      <c r="H3" s="41" t="s">
        <v>31</v>
      </c>
      <c r="I3" s="41" t="s">
        <v>32</v>
      </c>
      <c r="J3" s="41" t="s">
        <v>33</v>
      </c>
      <c r="K3" s="42" t="s">
        <v>34</v>
      </c>
    </row>
    <row r="4" spans="1:11" ht="13.5" thickBot="1">
      <c r="A4" s="46">
        <v>0.60333333333333328</v>
      </c>
      <c r="B4" s="47">
        <v>0.7</v>
      </c>
      <c r="C4" s="47">
        <v>0.5066666666666666</v>
      </c>
      <c r="D4" s="47">
        <v>0.54</v>
      </c>
      <c r="E4" s="47">
        <v>0.4433333333333333</v>
      </c>
      <c r="F4" s="47">
        <v>0.43</v>
      </c>
      <c r="G4" s="47">
        <v>0.55666666666666664</v>
      </c>
      <c r="H4" s="47">
        <v>0.57000000000000006</v>
      </c>
      <c r="I4" s="47">
        <v>0.3</v>
      </c>
      <c r="J4" s="47">
        <v>0.57000000000000006</v>
      </c>
      <c r="K4" s="48">
        <v>0.39666666666666667</v>
      </c>
    </row>
    <row r="5" spans="1:11" ht="13.5" thickBot="1">
      <c r="A5" s="136">
        <f>+AVERAGE(A4:K4)</f>
        <v>0.51060606060606062</v>
      </c>
      <c r="B5" s="137"/>
      <c r="C5" s="137"/>
      <c r="D5" s="137"/>
      <c r="E5" s="137"/>
      <c r="F5" s="137"/>
      <c r="G5" s="137"/>
      <c r="H5" s="137"/>
      <c r="I5" s="137"/>
      <c r="J5" s="137"/>
      <c r="K5" s="138"/>
    </row>
    <row r="6" spans="1:11" ht="13.5" thickBot="1">
      <c r="A6" s="139" t="s">
        <v>8</v>
      </c>
      <c r="B6" s="140"/>
      <c r="C6" s="140"/>
      <c r="D6" s="140"/>
      <c r="E6" s="140"/>
      <c r="F6" s="140"/>
      <c r="G6" s="140"/>
      <c r="H6" s="140"/>
      <c r="I6" s="140"/>
      <c r="J6" s="140"/>
      <c r="K6" s="141"/>
    </row>
    <row r="9" spans="1:11" ht="13.5" thickBot="1"/>
    <row r="10" spans="1:11" ht="13.5" thickBot="1">
      <c r="A10" s="128" t="s">
        <v>9</v>
      </c>
      <c r="B10" s="129"/>
      <c r="C10" s="130"/>
      <c r="D10" s="131" t="s">
        <v>10</v>
      </c>
      <c r="E10" s="129"/>
      <c r="F10" s="129"/>
      <c r="G10" s="132"/>
    </row>
    <row r="11" spans="1:11">
      <c r="A11" s="107" t="s">
        <v>11</v>
      </c>
      <c r="B11" s="108"/>
      <c r="C11" s="109"/>
      <c r="D11" s="110" t="s">
        <v>12</v>
      </c>
      <c r="E11" s="111"/>
      <c r="F11" s="111"/>
      <c r="G11" s="112"/>
    </row>
    <row r="12" spans="1:11">
      <c r="A12" s="107" t="s">
        <v>13</v>
      </c>
      <c r="B12" s="108"/>
      <c r="C12" s="109"/>
      <c r="D12" s="110" t="s">
        <v>14</v>
      </c>
      <c r="E12" s="111"/>
      <c r="F12" s="111"/>
      <c r="G12" s="112"/>
    </row>
    <row r="13" spans="1:11">
      <c r="A13" s="107" t="s">
        <v>15</v>
      </c>
      <c r="B13" s="108"/>
      <c r="C13" s="109"/>
      <c r="D13" s="110" t="s">
        <v>16</v>
      </c>
      <c r="E13" s="111"/>
      <c r="F13" s="111"/>
      <c r="G13" s="112"/>
    </row>
    <row r="14" spans="1:11">
      <c r="A14" s="107" t="s">
        <v>17</v>
      </c>
      <c r="B14" s="108"/>
      <c r="C14" s="109"/>
      <c r="D14" s="110" t="s">
        <v>18</v>
      </c>
      <c r="E14" s="111"/>
      <c r="F14" s="111"/>
      <c r="G14" s="112"/>
    </row>
    <row r="15" spans="1:11">
      <c r="A15" s="107" t="s">
        <v>19</v>
      </c>
      <c r="B15" s="108"/>
      <c r="C15" s="109"/>
      <c r="D15" s="110" t="s">
        <v>20</v>
      </c>
      <c r="E15" s="111"/>
      <c r="F15" s="111"/>
      <c r="G15" s="112"/>
      <c r="I15" s="106" t="s">
        <v>35</v>
      </c>
    </row>
    <row r="16" spans="1:11" ht="13.5" thickBot="1">
      <c r="A16" s="113" t="s">
        <v>21</v>
      </c>
      <c r="B16" s="114" t="s">
        <v>22</v>
      </c>
      <c r="C16" s="115"/>
      <c r="D16" s="116" t="s">
        <v>22</v>
      </c>
      <c r="E16" s="117"/>
      <c r="F16" s="117"/>
      <c r="G16" s="118"/>
    </row>
  </sheetData>
  <mergeCells count="17">
    <mergeCell ref="A2:K2"/>
    <mergeCell ref="A5:K5"/>
    <mergeCell ref="A6:K6"/>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2A70-25F4-4474-8F06-5AC848A66C9E}">
  <dimension ref="A1:G15"/>
  <sheetViews>
    <sheetView workbookViewId="0">
      <selection activeCell="F4" sqref="F4"/>
    </sheetView>
  </sheetViews>
  <sheetFormatPr defaultColWidth="11.42578125" defaultRowHeight="12.75"/>
  <cols>
    <col min="1" max="4" width="8.140625" customWidth="1"/>
  </cols>
  <sheetData>
    <row r="1" spans="1:7" ht="13.5" thickBot="1"/>
    <row r="2" spans="1:7" ht="13.5" thickBot="1">
      <c r="A2" s="139" t="s">
        <v>36</v>
      </c>
      <c r="B2" s="140"/>
      <c r="C2" s="140"/>
      <c r="D2" s="141"/>
    </row>
    <row r="3" spans="1:7" ht="109.5" customHeight="1" thickBot="1">
      <c r="A3" s="40" t="s">
        <v>37</v>
      </c>
      <c r="B3" s="41" t="s">
        <v>38</v>
      </c>
      <c r="C3" s="41" t="s">
        <v>39</v>
      </c>
      <c r="D3" s="42" t="s">
        <v>40</v>
      </c>
    </row>
    <row r="4" spans="1:7" ht="13.5" thickBot="1">
      <c r="A4" s="39">
        <v>0.45999999999999991</v>
      </c>
      <c r="B4" s="6">
        <v>0.57000000000000006</v>
      </c>
      <c r="C4" s="6">
        <v>0.49333333333333335</v>
      </c>
      <c r="D4" s="7">
        <v>0.43</v>
      </c>
    </row>
    <row r="5" spans="1:7" ht="13.5" thickBot="1">
      <c r="A5" s="142">
        <f>+ROUND(AVERAGE(A4:D4),2)</f>
        <v>0.49</v>
      </c>
      <c r="B5" s="143"/>
      <c r="C5" s="143"/>
      <c r="D5" s="144"/>
    </row>
    <row r="6" spans="1:7" ht="13.5" thickBot="1">
      <c r="A6" s="125" t="s">
        <v>41</v>
      </c>
      <c r="B6" s="145"/>
      <c r="C6" s="145"/>
      <c r="D6" s="146"/>
    </row>
    <row r="8" spans="1:7" ht="13.5" thickBot="1"/>
    <row r="9" spans="1:7" ht="21" customHeight="1" thickBot="1">
      <c r="A9" s="128" t="s">
        <v>9</v>
      </c>
      <c r="B9" s="129"/>
      <c r="C9" s="130"/>
      <c r="D9" s="131" t="s">
        <v>10</v>
      </c>
      <c r="E9" s="129"/>
      <c r="F9" s="129"/>
      <c r="G9" s="132"/>
    </row>
    <row r="10" spans="1:7">
      <c r="A10" s="107" t="s">
        <v>11</v>
      </c>
      <c r="B10" s="108"/>
      <c r="C10" s="109"/>
      <c r="D10" s="110" t="s">
        <v>12</v>
      </c>
      <c r="E10" s="111"/>
      <c r="F10" s="111"/>
      <c r="G10" s="112"/>
    </row>
    <row r="11" spans="1:7">
      <c r="A11" s="107" t="s">
        <v>13</v>
      </c>
      <c r="B11" s="108"/>
      <c r="C11" s="109"/>
      <c r="D11" s="110" t="s">
        <v>14</v>
      </c>
      <c r="E11" s="111"/>
      <c r="F11" s="111"/>
      <c r="G11" s="112"/>
    </row>
    <row r="12" spans="1:7">
      <c r="A12" s="107" t="s">
        <v>15</v>
      </c>
      <c r="B12" s="108"/>
      <c r="C12" s="109"/>
      <c r="D12" s="110" t="s">
        <v>16</v>
      </c>
      <c r="E12" s="111"/>
      <c r="F12" s="111"/>
      <c r="G12" s="112"/>
    </row>
    <row r="13" spans="1:7">
      <c r="A13" s="107" t="s">
        <v>17</v>
      </c>
      <c r="B13" s="108"/>
      <c r="C13" s="109"/>
      <c r="D13" s="110" t="s">
        <v>18</v>
      </c>
      <c r="E13" s="111"/>
      <c r="F13" s="111"/>
      <c r="G13" s="112"/>
    </row>
    <row r="14" spans="1:7">
      <c r="A14" s="107" t="s">
        <v>19</v>
      </c>
      <c r="B14" s="108"/>
      <c r="C14" s="109"/>
      <c r="D14" s="110" t="s">
        <v>20</v>
      </c>
      <c r="E14" s="111"/>
      <c r="F14" s="111"/>
      <c r="G14" s="112"/>
    </row>
    <row r="15" spans="1:7" ht="13.5" thickBot="1">
      <c r="A15" s="113" t="s">
        <v>21</v>
      </c>
      <c r="B15" s="114" t="s">
        <v>22</v>
      </c>
      <c r="C15" s="115"/>
      <c r="D15" s="116" t="s">
        <v>22</v>
      </c>
      <c r="E15" s="117"/>
      <c r="F15" s="117"/>
      <c r="G15" s="118"/>
    </row>
  </sheetData>
  <mergeCells count="17">
    <mergeCell ref="A10:C10"/>
    <mergeCell ref="D10:G10"/>
    <mergeCell ref="A5:D5"/>
    <mergeCell ref="A6:D6"/>
    <mergeCell ref="A2:D2"/>
    <mergeCell ref="A9:C9"/>
    <mergeCell ref="D9:G9"/>
    <mergeCell ref="A14:C14"/>
    <mergeCell ref="D14:G14"/>
    <mergeCell ref="A15:C15"/>
    <mergeCell ref="D15:G15"/>
    <mergeCell ref="A11:C11"/>
    <mergeCell ref="D11:G11"/>
    <mergeCell ref="A12:C12"/>
    <mergeCell ref="D12:G12"/>
    <mergeCell ref="A13:C13"/>
    <mergeCell ref="D13:G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539A1-6138-4FDF-BBF5-64473F3CCC80}">
  <dimension ref="A1:N15"/>
  <sheetViews>
    <sheetView workbookViewId="0">
      <selection activeCell="E4" sqref="E4"/>
    </sheetView>
  </sheetViews>
  <sheetFormatPr defaultColWidth="11.42578125" defaultRowHeight="12.75"/>
  <cols>
    <col min="1" max="4" width="6.5703125" customWidth="1"/>
    <col min="5" max="5" width="9.42578125" customWidth="1"/>
    <col min="6" max="14" width="6.5703125" customWidth="1"/>
  </cols>
  <sheetData>
    <row r="1" spans="1:14" ht="13.5" thickBot="1"/>
    <row r="2" spans="1:14" ht="13.5" thickBot="1">
      <c r="A2" s="150" t="s">
        <v>42</v>
      </c>
      <c r="B2" s="151"/>
      <c r="C2" s="151"/>
      <c r="D2" s="151"/>
      <c r="E2" s="151"/>
      <c r="F2" s="151"/>
      <c r="G2" s="151"/>
      <c r="H2" s="151"/>
      <c r="I2" s="151"/>
      <c r="J2" s="151"/>
      <c r="K2" s="151"/>
      <c r="L2" s="151"/>
      <c r="M2" s="151"/>
      <c r="N2" s="152"/>
    </row>
    <row r="3" spans="1:14" ht="125.25" customHeight="1">
      <c r="A3" s="40" t="s">
        <v>43</v>
      </c>
      <c r="B3" s="41" t="s">
        <v>44</v>
      </c>
      <c r="C3" s="41" t="s">
        <v>45</v>
      </c>
      <c r="D3" s="41" t="s">
        <v>46</v>
      </c>
      <c r="E3" s="41" t="s">
        <v>47</v>
      </c>
      <c r="F3" s="41" t="s">
        <v>48</v>
      </c>
      <c r="G3" s="41" t="s">
        <v>49</v>
      </c>
      <c r="H3" s="41" t="s">
        <v>50</v>
      </c>
      <c r="I3" s="41" t="s">
        <v>51</v>
      </c>
      <c r="J3" s="41" t="s">
        <v>52</v>
      </c>
      <c r="K3" s="41" t="s">
        <v>53</v>
      </c>
      <c r="L3" s="41" t="s">
        <v>54</v>
      </c>
      <c r="M3" s="41" t="s">
        <v>55</v>
      </c>
      <c r="N3" s="42" t="s">
        <v>56</v>
      </c>
    </row>
    <row r="4" spans="1:14" ht="13.5" thickBot="1">
      <c r="A4" s="96">
        <v>0.52333333333333321</v>
      </c>
      <c r="B4" s="97">
        <v>0.66666666666666674</v>
      </c>
      <c r="C4" s="97">
        <v>0.49333333333333335</v>
      </c>
      <c r="D4" s="105">
        <v>0.15999999999999998</v>
      </c>
      <c r="E4" s="105">
        <v>0.34999999999999992</v>
      </c>
      <c r="F4" s="97">
        <v>0.43</v>
      </c>
      <c r="G4" s="97">
        <v>0.4433333333333333</v>
      </c>
      <c r="H4" s="97">
        <v>0.61999999999999988</v>
      </c>
      <c r="I4" s="97">
        <v>0.49333333333333335</v>
      </c>
      <c r="J4" s="97">
        <v>0.57000000000000006</v>
      </c>
      <c r="K4" s="97">
        <v>0.5066666666666666</v>
      </c>
      <c r="L4" s="97">
        <v>0.49333333333333335</v>
      </c>
      <c r="M4" s="49">
        <v>0.52333333333333321</v>
      </c>
      <c r="N4" s="50">
        <v>0.49333333333333335</v>
      </c>
    </row>
    <row r="5" spans="1:14" ht="13.5" thickBot="1">
      <c r="A5" s="147">
        <f>+ROUND(AVERAGE(A4:N4),2)</f>
        <v>0.48</v>
      </c>
      <c r="B5" s="148"/>
      <c r="C5" s="148"/>
      <c r="D5" s="148"/>
      <c r="E5" s="148"/>
      <c r="F5" s="148"/>
      <c r="G5" s="148"/>
      <c r="H5" s="148"/>
      <c r="I5" s="148"/>
      <c r="J5" s="148"/>
      <c r="K5" s="148"/>
      <c r="L5" s="148"/>
      <c r="M5" s="148"/>
      <c r="N5" s="149"/>
    </row>
    <row r="6" spans="1:14" ht="13.5" thickBot="1">
      <c r="A6" s="125" t="s">
        <v>41</v>
      </c>
      <c r="B6" s="126"/>
      <c r="C6" s="126"/>
      <c r="D6" s="126"/>
      <c r="E6" s="126"/>
      <c r="F6" s="126"/>
      <c r="G6" s="126"/>
      <c r="H6" s="126"/>
      <c r="I6" s="126"/>
      <c r="J6" s="126"/>
      <c r="K6" s="126"/>
      <c r="L6" s="126"/>
      <c r="M6" s="126"/>
      <c r="N6" s="127"/>
    </row>
    <row r="8" spans="1:14" ht="13.5" thickBot="1"/>
    <row r="9" spans="1:14" ht="13.5" thickBot="1">
      <c r="A9" s="128" t="s">
        <v>9</v>
      </c>
      <c r="B9" s="129"/>
      <c r="C9" s="130"/>
      <c r="D9" s="131" t="s">
        <v>10</v>
      </c>
      <c r="E9" s="129"/>
      <c r="F9" s="129"/>
      <c r="G9" s="132"/>
    </row>
    <row r="10" spans="1:14">
      <c r="A10" s="107" t="s">
        <v>11</v>
      </c>
      <c r="B10" s="108"/>
      <c r="C10" s="109"/>
      <c r="D10" s="110" t="s">
        <v>12</v>
      </c>
      <c r="E10" s="111"/>
      <c r="F10" s="111"/>
      <c r="G10" s="112"/>
    </row>
    <row r="11" spans="1:14">
      <c r="A11" s="107" t="s">
        <v>13</v>
      </c>
      <c r="B11" s="108"/>
      <c r="C11" s="109"/>
      <c r="D11" s="110" t="s">
        <v>14</v>
      </c>
      <c r="E11" s="111"/>
      <c r="F11" s="111"/>
      <c r="G11" s="112"/>
    </row>
    <row r="12" spans="1:14">
      <c r="A12" s="107" t="s">
        <v>15</v>
      </c>
      <c r="B12" s="108"/>
      <c r="C12" s="109"/>
      <c r="D12" s="110" t="s">
        <v>16</v>
      </c>
      <c r="E12" s="111"/>
      <c r="F12" s="111"/>
      <c r="G12" s="112"/>
    </row>
    <row r="13" spans="1:14">
      <c r="A13" s="107" t="s">
        <v>17</v>
      </c>
      <c r="B13" s="108"/>
      <c r="C13" s="109"/>
      <c r="D13" s="110" t="s">
        <v>18</v>
      </c>
      <c r="E13" s="111"/>
      <c r="F13" s="111"/>
      <c r="G13" s="112"/>
    </row>
    <row r="14" spans="1:14">
      <c r="A14" s="107" t="s">
        <v>19</v>
      </c>
      <c r="B14" s="108"/>
      <c r="C14" s="109"/>
      <c r="D14" s="110" t="s">
        <v>20</v>
      </c>
      <c r="E14" s="111"/>
      <c r="F14" s="111"/>
      <c r="G14" s="112"/>
    </row>
    <row r="15" spans="1:14" ht="13.5" thickBot="1">
      <c r="A15" s="113" t="s">
        <v>21</v>
      </c>
      <c r="B15" s="114" t="s">
        <v>22</v>
      </c>
      <c r="C15" s="115"/>
      <c r="D15" s="116" t="s">
        <v>22</v>
      </c>
      <c r="E15" s="117"/>
      <c r="F15" s="117"/>
      <c r="G15" s="118"/>
    </row>
  </sheetData>
  <mergeCells count="17">
    <mergeCell ref="A10:C10"/>
    <mergeCell ref="D10:G10"/>
    <mergeCell ref="A5:N5"/>
    <mergeCell ref="A6:N6"/>
    <mergeCell ref="A2:N2"/>
    <mergeCell ref="A9:C9"/>
    <mergeCell ref="D9:G9"/>
    <mergeCell ref="A14:C14"/>
    <mergeCell ref="D14:G14"/>
    <mergeCell ref="A15:C15"/>
    <mergeCell ref="D15:G15"/>
    <mergeCell ref="A11:C11"/>
    <mergeCell ref="D11:G11"/>
    <mergeCell ref="A12:C12"/>
    <mergeCell ref="D12:G12"/>
    <mergeCell ref="A13:C13"/>
    <mergeCell ref="D13:G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4F3C9-EBCA-42B6-822F-CE73B3762560}">
  <dimension ref="A1:G16"/>
  <sheetViews>
    <sheetView topLeftCell="A10" workbookViewId="0">
      <selection activeCell="E3" sqref="E3"/>
    </sheetView>
  </sheetViews>
  <sheetFormatPr defaultColWidth="11.42578125" defaultRowHeight="12.75"/>
  <cols>
    <col min="1" max="1" width="6.7109375" customWidth="1"/>
    <col min="2" max="2" width="11.7109375" customWidth="1"/>
    <col min="3" max="3" width="9.5703125" customWidth="1"/>
    <col min="4" max="4" width="9.28515625" customWidth="1"/>
    <col min="5" max="5" width="6.7109375" customWidth="1"/>
    <col min="6" max="6" width="9.42578125" customWidth="1"/>
    <col min="7" max="7" width="6.7109375" customWidth="1"/>
  </cols>
  <sheetData>
    <row r="1" spans="1:7" ht="13.5" thickBot="1"/>
    <row r="2" spans="1:7" ht="13.5" thickBot="1">
      <c r="A2" s="150" t="s">
        <v>57</v>
      </c>
      <c r="B2" s="151"/>
      <c r="C2" s="151"/>
      <c r="D2" s="151"/>
      <c r="E2" s="151"/>
      <c r="F2" s="151"/>
      <c r="G2" s="152"/>
    </row>
    <row r="3" spans="1:7" ht="90" customHeight="1" thickBot="1">
      <c r="A3" s="40" t="s">
        <v>58</v>
      </c>
      <c r="B3" s="41" t="s">
        <v>59</v>
      </c>
      <c r="C3" s="41" t="s">
        <v>60</v>
      </c>
      <c r="D3" s="41" t="s">
        <v>61</v>
      </c>
      <c r="E3" s="41" t="s">
        <v>62</v>
      </c>
      <c r="F3" s="41" t="s">
        <v>63</v>
      </c>
      <c r="G3" s="42" t="s">
        <v>64</v>
      </c>
    </row>
    <row r="4" spans="1:7" ht="13.5" thickBot="1">
      <c r="A4" s="98">
        <v>0.4433333333333333</v>
      </c>
      <c r="B4" s="100">
        <v>0.58666666666666667</v>
      </c>
      <c r="C4" s="51">
        <v>0.55666666666666664</v>
      </c>
      <c r="D4" s="51">
        <v>0.47666666666666674</v>
      </c>
      <c r="E4" s="99">
        <v>0.5066666666666666</v>
      </c>
      <c r="F4" s="51">
        <v>0.52333333333333321</v>
      </c>
      <c r="G4" s="52">
        <v>0.55666666666666664</v>
      </c>
    </row>
    <row r="5" spans="1:7" ht="13.5" thickBot="1">
      <c r="A5" s="153">
        <v>0.52</v>
      </c>
      <c r="B5" s="154"/>
      <c r="C5" s="154"/>
      <c r="D5" s="154"/>
      <c r="E5" s="154"/>
      <c r="F5" s="154"/>
      <c r="G5" s="155"/>
    </row>
    <row r="6" spans="1:7" ht="13.5" thickBot="1">
      <c r="A6" s="125" t="s">
        <v>8</v>
      </c>
      <c r="B6" s="126"/>
      <c r="C6" s="126"/>
      <c r="D6" s="126"/>
      <c r="E6" s="126"/>
      <c r="F6" s="126"/>
      <c r="G6" s="127"/>
    </row>
    <row r="9" spans="1:7" ht="13.5" thickBot="1"/>
    <row r="10" spans="1:7" ht="33" customHeight="1" thickBot="1">
      <c r="A10" s="128" t="s">
        <v>9</v>
      </c>
      <c r="B10" s="129"/>
      <c r="C10" s="130"/>
      <c r="D10" s="131" t="s">
        <v>10</v>
      </c>
      <c r="E10" s="129"/>
      <c r="F10" s="129"/>
      <c r="G10" s="132"/>
    </row>
    <row r="11" spans="1:7">
      <c r="A11" s="107" t="s">
        <v>11</v>
      </c>
      <c r="B11" s="108"/>
      <c r="C11" s="109"/>
      <c r="D11" s="110" t="s">
        <v>12</v>
      </c>
      <c r="E11" s="111"/>
      <c r="F11" s="111"/>
      <c r="G11" s="112"/>
    </row>
    <row r="12" spans="1:7">
      <c r="A12" s="107" t="s">
        <v>13</v>
      </c>
      <c r="B12" s="108"/>
      <c r="C12" s="109"/>
      <c r="D12" s="110" t="s">
        <v>14</v>
      </c>
      <c r="E12" s="111"/>
      <c r="F12" s="111"/>
      <c r="G12" s="112"/>
    </row>
    <row r="13" spans="1:7">
      <c r="A13" s="107" t="s">
        <v>15</v>
      </c>
      <c r="B13" s="108"/>
      <c r="C13" s="109"/>
      <c r="D13" s="110" t="s">
        <v>16</v>
      </c>
      <c r="E13" s="111"/>
      <c r="F13" s="111"/>
      <c r="G13" s="112"/>
    </row>
    <row r="14" spans="1:7">
      <c r="A14" s="107" t="s">
        <v>17</v>
      </c>
      <c r="B14" s="108"/>
      <c r="C14" s="109"/>
      <c r="D14" s="110" t="s">
        <v>18</v>
      </c>
      <c r="E14" s="111"/>
      <c r="F14" s="111"/>
      <c r="G14" s="112"/>
    </row>
    <row r="15" spans="1:7">
      <c r="A15" s="107" t="s">
        <v>19</v>
      </c>
      <c r="B15" s="108"/>
      <c r="C15" s="109"/>
      <c r="D15" s="110" t="s">
        <v>20</v>
      </c>
      <c r="E15" s="111"/>
      <c r="F15" s="111"/>
      <c r="G15" s="112"/>
    </row>
    <row r="16" spans="1:7" ht="13.5" thickBot="1">
      <c r="A16" s="113" t="s">
        <v>21</v>
      </c>
      <c r="B16" s="114" t="s">
        <v>22</v>
      </c>
      <c r="C16" s="115"/>
      <c r="D16" s="116" t="s">
        <v>22</v>
      </c>
      <c r="E16" s="117"/>
      <c r="F16" s="117"/>
      <c r="G16" s="118"/>
    </row>
  </sheetData>
  <mergeCells count="17">
    <mergeCell ref="A12:C12"/>
    <mergeCell ref="A2:G2"/>
    <mergeCell ref="A5:G5"/>
    <mergeCell ref="A6:G6"/>
    <mergeCell ref="A10:C10"/>
    <mergeCell ref="A11:C11"/>
    <mergeCell ref="D10:G10"/>
    <mergeCell ref="D11:G11"/>
    <mergeCell ref="D12:G12"/>
    <mergeCell ref="D13:G13"/>
    <mergeCell ref="D14:G14"/>
    <mergeCell ref="D15:G15"/>
    <mergeCell ref="D16:G16"/>
    <mergeCell ref="A13:C13"/>
    <mergeCell ref="A14:C14"/>
    <mergeCell ref="A15:C15"/>
    <mergeCell ref="A16:C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4677-ADA6-4A0B-B688-7AD4BF6F7F39}">
  <dimension ref="A1:G15"/>
  <sheetViews>
    <sheetView workbookViewId="0">
      <selection activeCell="A3" sqref="A3:C3"/>
    </sheetView>
  </sheetViews>
  <sheetFormatPr defaultColWidth="11.42578125" defaultRowHeight="12.75"/>
  <cols>
    <col min="1" max="3" width="7.5703125" customWidth="1"/>
  </cols>
  <sheetData>
    <row r="1" spans="1:7" ht="13.5" thickBot="1"/>
    <row r="2" spans="1:7" ht="13.5" thickBot="1">
      <c r="A2" s="150" t="s">
        <v>65</v>
      </c>
      <c r="B2" s="151"/>
      <c r="C2" s="152"/>
    </row>
    <row r="3" spans="1:7" ht="94.5" customHeight="1" thickBot="1">
      <c r="A3" s="40" t="s">
        <v>66</v>
      </c>
      <c r="B3" s="41" t="s">
        <v>67</v>
      </c>
      <c r="C3" s="42" t="s">
        <v>68</v>
      </c>
    </row>
    <row r="4" spans="1:7" ht="13.5" thickBot="1">
      <c r="A4" s="39">
        <v>0.65000000000000013</v>
      </c>
      <c r="B4" s="6">
        <v>0.49333333333333335</v>
      </c>
      <c r="C4" s="7">
        <v>0.57000000000000006</v>
      </c>
    </row>
    <row r="5" spans="1:7" ht="13.5" thickBot="1">
      <c r="A5" s="156">
        <f>+ROUND(AVERAGE(A4:C4),2)</f>
        <v>0.56999999999999995</v>
      </c>
      <c r="B5" s="157"/>
      <c r="C5" s="158"/>
      <c r="D5" s="53"/>
      <c r="E5" s="53"/>
      <c r="F5" s="53"/>
      <c r="G5" s="53"/>
    </row>
    <row r="6" spans="1:7" ht="13.5" thickBot="1">
      <c r="A6" s="125" t="s">
        <v>8</v>
      </c>
      <c r="B6" s="145"/>
      <c r="C6" s="146"/>
      <c r="D6" s="53"/>
      <c r="E6" s="53"/>
      <c r="F6" s="53"/>
      <c r="G6" s="53"/>
    </row>
    <row r="7" spans="1:7">
      <c r="A7" s="53"/>
      <c r="B7" s="53"/>
      <c r="C7" s="53"/>
      <c r="D7" s="53"/>
      <c r="E7" s="53"/>
      <c r="F7" s="53"/>
      <c r="G7" s="53"/>
    </row>
    <row r="8" spans="1:7" ht="13.5" thickBot="1"/>
    <row r="9" spans="1:7" ht="13.5" thickBot="1">
      <c r="A9" s="128" t="s">
        <v>9</v>
      </c>
      <c r="B9" s="129"/>
      <c r="C9" s="130"/>
      <c r="D9" s="131" t="s">
        <v>10</v>
      </c>
      <c r="E9" s="129"/>
      <c r="F9" s="129"/>
      <c r="G9" s="132"/>
    </row>
    <row r="10" spans="1:7">
      <c r="A10" s="107" t="s">
        <v>11</v>
      </c>
      <c r="B10" s="108"/>
      <c r="C10" s="109"/>
      <c r="D10" s="110" t="s">
        <v>12</v>
      </c>
      <c r="E10" s="111"/>
      <c r="F10" s="111"/>
      <c r="G10" s="112"/>
    </row>
    <row r="11" spans="1:7">
      <c r="A11" s="107" t="s">
        <v>13</v>
      </c>
      <c r="B11" s="108"/>
      <c r="C11" s="109"/>
      <c r="D11" s="110" t="s">
        <v>14</v>
      </c>
      <c r="E11" s="111"/>
      <c r="F11" s="111"/>
      <c r="G11" s="112"/>
    </row>
    <row r="12" spans="1:7">
      <c r="A12" s="107" t="s">
        <v>15</v>
      </c>
      <c r="B12" s="108"/>
      <c r="C12" s="109"/>
      <c r="D12" s="110" t="s">
        <v>16</v>
      </c>
      <c r="E12" s="111"/>
      <c r="F12" s="111"/>
      <c r="G12" s="112"/>
    </row>
    <row r="13" spans="1:7">
      <c r="A13" s="107" t="s">
        <v>17</v>
      </c>
      <c r="B13" s="108"/>
      <c r="C13" s="109"/>
      <c r="D13" s="110" t="s">
        <v>18</v>
      </c>
      <c r="E13" s="111"/>
      <c r="F13" s="111"/>
      <c r="G13" s="112"/>
    </row>
    <row r="14" spans="1:7">
      <c r="A14" s="107" t="s">
        <v>19</v>
      </c>
      <c r="B14" s="108"/>
      <c r="C14" s="109"/>
      <c r="D14" s="110" t="s">
        <v>20</v>
      </c>
      <c r="E14" s="111"/>
      <c r="F14" s="111"/>
      <c r="G14" s="112"/>
    </row>
    <row r="15" spans="1:7" ht="13.5" thickBot="1">
      <c r="A15" s="113" t="s">
        <v>21</v>
      </c>
      <c r="B15" s="114" t="s">
        <v>22</v>
      </c>
      <c r="C15" s="115"/>
      <c r="D15" s="116" t="s">
        <v>22</v>
      </c>
      <c r="E15" s="117"/>
      <c r="F15" s="117"/>
      <c r="G15" s="118"/>
    </row>
  </sheetData>
  <mergeCells count="17">
    <mergeCell ref="A2:C2"/>
    <mergeCell ref="A5:C5"/>
    <mergeCell ref="A6:C6"/>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0737D-133C-4401-8313-CC9ED326165F}">
  <dimension ref="A1:G15"/>
  <sheetViews>
    <sheetView workbookViewId="0">
      <selection activeCell="A3" sqref="A3:F3"/>
    </sheetView>
  </sheetViews>
  <sheetFormatPr defaultColWidth="11.42578125" defaultRowHeight="12.75"/>
  <cols>
    <col min="1" max="6" width="6.5703125" customWidth="1"/>
  </cols>
  <sheetData>
    <row r="1" spans="1:7" ht="13.5" thickBot="1"/>
    <row r="2" spans="1:7" ht="13.5" thickBot="1">
      <c r="A2" s="150" t="s">
        <v>69</v>
      </c>
      <c r="B2" s="151"/>
      <c r="C2" s="151"/>
      <c r="D2" s="151"/>
      <c r="E2" s="151"/>
      <c r="F2" s="152"/>
    </row>
    <row r="3" spans="1:7" ht="117" customHeight="1" thickBot="1">
      <c r="A3" s="40" t="s">
        <v>70</v>
      </c>
      <c r="B3" s="41" t="s">
        <v>71</v>
      </c>
      <c r="C3" s="41" t="s">
        <v>72</v>
      </c>
      <c r="D3" s="41" t="s">
        <v>73</v>
      </c>
      <c r="E3" s="41" t="s">
        <v>74</v>
      </c>
      <c r="F3" s="42" t="s">
        <v>75</v>
      </c>
    </row>
    <row r="4" spans="1:7" ht="13.5" thickBot="1">
      <c r="A4" s="39">
        <v>0.58666666666666667</v>
      </c>
      <c r="B4" s="6">
        <v>0.49333333333333335</v>
      </c>
      <c r="C4" s="6">
        <v>0.55666666666666664</v>
      </c>
      <c r="D4" s="88">
        <v>0.47666666666666674</v>
      </c>
      <c r="E4" s="88">
        <v>0.49333333333333335</v>
      </c>
      <c r="F4" s="89">
        <v>0.57000000000000006</v>
      </c>
    </row>
    <row r="5" spans="1:7" ht="13.5" thickBot="1">
      <c r="A5" s="159">
        <f>+ROUND(AVERAGE(A4:F4),2)</f>
        <v>0.53</v>
      </c>
      <c r="B5" s="160"/>
      <c r="C5" s="160"/>
      <c r="D5" s="160"/>
      <c r="E5" s="160"/>
      <c r="F5" s="161"/>
      <c r="G5" s="53"/>
    </row>
    <row r="6" spans="1:7" ht="13.5" thickBot="1">
      <c r="A6" s="125" t="str">
        <f>+D13</f>
        <v>Intermedia alta</v>
      </c>
      <c r="B6" s="145"/>
      <c r="C6" s="145"/>
      <c r="D6" s="145"/>
      <c r="E6" s="145"/>
      <c r="F6" s="146"/>
      <c r="G6" s="53"/>
    </row>
    <row r="7" spans="1:7">
      <c r="A7" s="53"/>
      <c r="B7" s="53"/>
      <c r="C7" s="53"/>
      <c r="D7" s="53"/>
      <c r="E7" s="53"/>
      <c r="F7" s="53"/>
      <c r="G7" s="53"/>
    </row>
    <row r="8" spans="1:7" ht="13.5" thickBot="1"/>
    <row r="9" spans="1:7" ht="13.5" thickBot="1">
      <c r="A9" s="128" t="s">
        <v>9</v>
      </c>
      <c r="B9" s="129"/>
      <c r="C9" s="130"/>
      <c r="D9" s="131" t="s">
        <v>10</v>
      </c>
      <c r="E9" s="129"/>
      <c r="F9" s="129"/>
      <c r="G9" s="132"/>
    </row>
    <row r="10" spans="1:7">
      <c r="A10" s="107" t="s">
        <v>11</v>
      </c>
      <c r="B10" s="108"/>
      <c r="C10" s="109"/>
      <c r="D10" s="110" t="s">
        <v>12</v>
      </c>
      <c r="E10" s="111"/>
      <c r="F10" s="111"/>
      <c r="G10" s="112"/>
    </row>
    <row r="11" spans="1:7">
      <c r="A11" s="107" t="s">
        <v>13</v>
      </c>
      <c r="B11" s="108"/>
      <c r="C11" s="109"/>
      <c r="D11" s="110" t="s">
        <v>14</v>
      </c>
      <c r="E11" s="111"/>
      <c r="F11" s="111"/>
      <c r="G11" s="112"/>
    </row>
    <row r="12" spans="1:7">
      <c r="A12" s="107" t="s">
        <v>15</v>
      </c>
      <c r="B12" s="108"/>
      <c r="C12" s="109"/>
      <c r="D12" s="110" t="s">
        <v>16</v>
      </c>
      <c r="E12" s="111"/>
      <c r="F12" s="111"/>
      <c r="G12" s="112"/>
    </row>
    <row r="13" spans="1:7">
      <c r="A13" s="107" t="s">
        <v>17</v>
      </c>
      <c r="B13" s="108"/>
      <c r="C13" s="109"/>
      <c r="D13" s="110" t="s">
        <v>18</v>
      </c>
      <c r="E13" s="111"/>
      <c r="F13" s="111"/>
      <c r="G13" s="112"/>
    </row>
    <row r="14" spans="1:7">
      <c r="A14" s="107" t="s">
        <v>19</v>
      </c>
      <c r="B14" s="108"/>
      <c r="C14" s="109"/>
      <c r="D14" s="110" t="s">
        <v>20</v>
      </c>
      <c r="E14" s="111"/>
      <c r="F14" s="111"/>
      <c r="G14" s="112"/>
    </row>
    <row r="15" spans="1:7" ht="13.5" thickBot="1">
      <c r="A15" s="113" t="s">
        <v>21</v>
      </c>
      <c r="B15" s="114" t="s">
        <v>22</v>
      </c>
      <c r="C15" s="115"/>
      <c r="D15" s="116" t="s">
        <v>22</v>
      </c>
      <c r="E15" s="117"/>
      <c r="F15" s="117"/>
      <c r="G15" s="118"/>
    </row>
  </sheetData>
  <mergeCells count="17">
    <mergeCell ref="A14:C14"/>
    <mergeCell ref="D14:G14"/>
    <mergeCell ref="A15:C15"/>
    <mergeCell ref="D15:G15"/>
    <mergeCell ref="A12:C12"/>
    <mergeCell ref="D12:G12"/>
    <mergeCell ref="A13:C13"/>
    <mergeCell ref="D13:G13"/>
    <mergeCell ref="A2:F2"/>
    <mergeCell ref="A5:F5"/>
    <mergeCell ref="A6:F6"/>
    <mergeCell ref="A11:C11"/>
    <mergeCell ref="D11:G11"/>
    <mergeCell ref="A9:C9"/>
    <mergeCell ref="D9:G9"/>
    <mergeCell ref="A10:C10"/>
    <mergeCell ref="D10:G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B5C1-B02A-4785-8EAB-6551A4C9A806}">
  <dimension ref="A1:I15"/>
  <sheetViews>
    <sheetView topLeftCell="A3" zoomScale="70" zoomScaleNormal="70" workbookViewId="0">
      <selection activeCell="D12" sqref="D12:G12"/>
    </sheetView>
  </sheetViews>
  <sheetFormatPr defaultColWidth="11.42578125" defaultRowHeight="12.75"/>
  <cols>
    <col min="1" max="8" width="7.140625" customWidth="1"/>
  </cols>
  <sheetData>
    <row r="1" spans="1:9" ht="13.5" thickBot="1">
      <c r="A1" s="56"/>
      <c r="B1" s="56"/>
      <c r="C1" s="56"/>
      <c r="D1" s="56"/>
      <c r="E1" s="56"/>
      <c r="F1" s="56"/>
      <c r="G1" s="56"/>
    </row>
    <row r="2" spans="1:9" ht="13.5" thickBot="1">
      <c r="A2" s="162" t="s">
        <v>76</v>
      </c>
      <c r="B2" s="163"/>
      <c r="C2" s="163"/>
      <c r="D2" s="163"/>
      <c r="E2" s="163"/>
      <c r="F2" s="163"/>
      <c r="G2" s="163"/>
      <c r="H2" s="164"/>
    </row>
    <row r="3" spans="1:9" ht="140.25" customHeight="1" thickBot="1">
      <c r="A3" s="40" t="s">
        <v>77</v>
      </c>
      <c r="B3" s="41" t="s">
        <v>78</v>
      </c>
      <c r="C3" s="41" t="s">
        <v>79</v>
      </c>
      <c r="D3" s="41" t="s">
        <v>80</v>
      </c>
      <c r="E3" s="41" t="s">
        <v>81</v>
      </c>
      <c r="F3" s="41" t="s">
        <v>82</v>
      </c>
      <c r="G3" s="41" t="s">
        <v>83</v>
      </c>
      <c r="H3" s="42" t="s">
        <v>84</v>
      </c>
      <c r="I3" s="55"/>
    </row>
    <row r="4" spans="1:9" ht="13.5" thickBot="1">
      <c r="A4" s="57">
        <v>0.5066666666666666</v>
      </c>
      <c r="B4" s="58">
        <v>0.61999999999999988</v>
      </c>
      <c r="C4" s="58">
        <v>0.52333333333333321</v>
      </c>
      <c r="D4" s="58">
        <v>0.52333333333333321</v>
      </c>
      <c r="E4" s="58">
        <v>0.52333333333333321</v>
      </c>
      <c r="F4" s="58">
        <v>0.57000000000000006</v>
      </c>
      <c r="G4" s="58">
        <v>0.57000000000000006</v>
      </c>
      <c r="H4" s="50">
        <v>0.58666666666666667</v>
      </c>
    </row>
    <row r="5" spans="1:9" ht="13.5" thickBot="1">
      <c r="A5" s="165">
        <f>+ROUND(AVERAGE(A4:H4),2)</f>
        <v>0.55000000000000004</v>
      </c>
      <c r="B5" s="166"/>
      <c r="C5" s="166"/>
      <c r="D5" s="166"/>
      <c r="E5" s="166"/>
      <c r="F5" s="166"/>
      <c r="G5" s="166"/>
      <c r="H5" s="167"/>
    </row>
    <row r="6" spans="1:9" ht="13.5" thickBot="1">
      <c r="A6" s="168" t="str">
        <f>+D13</f>
        <v>Intermedia alta</v>
      </c>
      <c r="B6" s="169"/>
      <c r="C6" s="169"/>
      <c r="D6" s="169"/>
      <c r="E6" s="169"/>
      <c r="F6" s="169"/>
      <c r="G6" s="169"/>
      <c r="H6" s="170"/>
    </row>
    <row r="7" spans="1:9">
      <c r="A7" s="53"/>
      <c r="B7" s="53"/>
      <c r="C7" s="53"/>
      <c r="D7" s="53"/>
      <c r="E7" s="53"/>
      <c r="F7" s="53"/>
      <c r="G7" s="53"/>
    </row>
    <row r="8" spans="1:9" ht="13.5" thickBot="1"/>
    <row r="9" spans="1:9" ht="39" customHeight="1" thickBot="1">
      <c r="A9" s="128" t="s">
        <v>9</v>
      </c>
      <c r="B9" s="129"/>
      <c r="C9" s="130"/>
      <c r="D9" s="131" t="s">
        <v>10</v>
      </c>
      <c r="E9" s="129"/>
      <c r="F9" s="129"/>
      <c r="G9" s="132"/>
    </row>
    <row r="10" spans="1:9">
      <c r="A10" s="107" t="s">
        <v>11</v>
      </c>
      <c r="B10" s="108"/>
      <c r="C10" s="109"/>
      <c r="D10" s="110" t="s">
        <v>12</v>
      </c>
      <c r="E10" s="111"/>
      <c r="F10" s="111"/>
      <c r="G10" s="112"/>
    </row>
    <row r="11" spans="1:9">
      <c r="A11" s="107" t="s">
        <v>13</v>
      </c>
      <c r="B11" s="108"/>
      <c r="C11" s="109"/>
      <c r="D11" s="110" t="s">
        <v>14</v>
      </c>
      <c r="E11" s="111"/>
      <c r="F11" s="111"/>
      <c r="G11" s="112"/>
    </row>
    <row r="12" spans="1:9">
      <c r="A12" s="107" t="s">
        <v>15</v>
      </c>
      <c r="B12" s="108"/>
      <c r="C12" s="109"/>
      <c r="D12" s="110" t="s">
        <v>16</v>
      </c>
      <c r="E12" s="111"/>
      <c r="F12" s="111"/>
      <c r="G12" s="112"/>
    </row>
    <row r="13" spans="1:9">
      <c r="A13" s="107" t="s">
        <v>17</v>
      </c>
      <c r="B13" s="108"/>
      <c r="C13" s="109"/>
      <c r="D13" s="110" t="s">
        <v>18</v>
      </c>
      <c r="E13" s="111"/>
      <c r="F13" s="111"/>
      <c r="G13" s="112"/>
    </row>
    <row r="14" spans="1:9">
      <c r="A14" s="107" t="s">
        <v>19</v>
      </c>
      <c r="B14" s="108"/>
      <c r="C14" s="109"/>
      <c r="D14" s="110" t="s">
        <v>20</v>
      </c>
      <c r="E14" s="111"/>
      <c r="F14" s="111"/>
      <c r="G14" s="112"/>
    </row>
    <row r="15" spans="1:9" ht="13.5" thickBot="1">
      <c r="A15" s="113" t="s">
        <v>21</v>
      </c>
      <c r="B15" s="114" t="s">
        <v>22</v>
      </c>
      <c r="C15" s="115"/>
      <c r="D15" s="116" t="s">
        <v>22</v>
      </c>
      <c r="E15" s="117"/>
      <c r="F15" s="117"/>
      <c r="G15" s="118"/>
    </row>
  </sheetData>
  <mergeCells count="17">
    <mergeCell ref="A14:C14"/>
    <mergeCell ref="D14:G14"/>
    <mergeCell ref="A15:C15"/>
    <mergeCell ref="D15:G15"/>
    <mergeCell ref="A12:C12"/>
    <mergeCell ref="D12:G12"/>
    <mergeCell ref="A13:C13"/>
    <mergeCell ref="D13:G13"/>
    <mergeCell ref="A2:H2"/>
    <mergeCell ref="A5:H5"/>
    <mergeCell ref="A6:H6"/>
    <mergeCell ref="A11:C11"/>
    <mergeCell ref="D11:G11"/>
    <mergeCell ref="A9:C9"/>
    <mergeCell ref="D9:G9"/>
    <mergeCell ref="A10:C10"/>
    <mergeCell ref="D10:G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7177C-4424-4908-830C-86935FCF49A5}">
  <dimension ref="A1:C46"/>
  <sheetViews>
    <sheetView zoomScale="85" zoomScaleNormal="85" workbookViewId="0">
      <selection activeCell="M29" sqref="M29"/>
    </sheetView>
  </sheetViews>
  <sheetFormatPr defaultColWidth="11.42578125" defaultRowHeight="12.75"/>
  <cols>
    <col min="1" max="1" width="34.42578125" style="59" customWidth="1"/>
    <col min="2" max="2" width="18.42578125" style="60" customWidth="1"/>
    <col min="3" max="3" width="35.5703125" style="60" customWidth="1"/>
    <col min="4" max="16384" width="11.42578125" style="59"/>
  </cols>
  <sheetData>
    <row r="1" spans="1:3" ht="13.5" thickBot="1"/>
    <row r="2" spans="1:3" ht="13.5" thickBot="1">
      <c r="B2" s="66" t="s">
        <v>85</v>
      </c>
      <c r="C2" s="67" t="s">
        <v>86</v>
      </c>
    </row>
    <row r="3" spans="1:3">
      <c r="A3" s="59" t="s">
        <v>87</v>
      </c>
      <c r="B3" s="62" t="str">
        <f>+'Datos Consolidados'!E6</f>
        <v>CULTURA</v>
      </c>
      <c r="C3" s="63">
        <f>+'Analisís Cultura'!B7</f>
        <v>0.56999999999999995</v>
      </c>
    </row>
    <row r="4" spans="1:3">
      <c r="A4" s="59" t="s">
        <v>87</v>
      </c>
      <c r="B4" s="62" t="str">
        <f>+'Datos Consolidados'!L6</f>
        <v>ESTRUCTURA</v>
      </c>
      <c r="C4" s="68">
        <f>+'Analisís de la Estructura'!A5</f>
        <v>0.51060606060606062</v>
      </c>
    </row>
    <row r="5" spans="1:3">
      <c r="A5" s="59" t="s">
        <v>87</v>
      </c>
      <c r="B5" s="62" t="str">
        <f>+'Datos Consolidados'!W6</f>
        <v>RECURSOS HUMANOS</v>
      </c>
      <c r="C5" s="63">
        <f>+'Analisís de Recursos Humanos'!A5</f>
        <v>0.48</v>
      </c>
    </row>
    <row r="6" spans="1:3">
      <c r="A6" s="59" t="s">
        <v>87</v>
      </c>
      <c r="B6" s="62" t="str">
        <f>+'Datos Consolidados'!AK6</f>
        <v>TECNOLOGÍA</v>
      </c>
      <c r="C6" s="63">
        <f>+'Analisís de Tecnología'!A5</f>
        <v>0.49</v>
      </c>
    </row>
    <row r="7" spans="1:3">
      <c r="A7" s="59" t="s">
        <v>88</v>
      </c>
      <c r="B7" s="62" t="str">
        <f>+'Datos Consolidados'!AO6</f>
        <v>ESTANDARIZAR</v>
      </c>
      <c r="C7" s="63">
        <f>+'Analisís Estandarizar'!A5</f>
        <v>0.52</v>
      </c>
    </row>
    <row r="8" spans="1:3">
      <c r="A8" s="59" t="s">
        <v>88</v>
      </c>
      <c r="B8" s="62" t="str">
        <f>+'Datos Consolidados'!AV6</f>
        <v>MEDIR</v>
      </c>
      <c r="C8" s="63">
        <f>+'Analisís Medir'!A5</f>
        <v>0.56999999999999995</v>
      </c>
    </row>
    <row r="9" spans="1:3">
      <c r="A9" s="59" t="s">
        <v>88</v>
      </c>
      <c r="B9" s="62" t="str">
        <f>+'Datos Consolidados'!AY6</f>
        <v>CONTROLAR</v>
      </c>
      <c r="C9" s="63">
        <f>+'Analisís Controlar'!A5</f>
        <v>0.53</v>
      </c>
    </row>
    <row r="10" spans="1:3" ht="13.5" thickBot="1">
      <c r="A10" s="59" t="s">
        <v>88</v>
      </c>
      <c r="B10" s="64" t="str">
        <f>+'Datos Consolidados'!BE6</f>
        <v>MEJORAR</v>
      </c>
      <c r="C10" s="65">
        <f>+'Analisís Mejorar'!$A$5</f>
        <v>0.55000000000000004</v>
      </c>
    </row>
    <row r="11" spans="1:3">
      <c r="B11" s="61"/>
    </row>
    <row r="12" spans="1:3">
      <c r="B12" s="61"/>
    </row>
    <row r="13" spans="1:3">
      <c r="B13" s="61"/>
    </row>
    <row r="14" spans="1:3">
      <c r="B14" s="61"/>
    </row>
    <row r="15" spans="1:3">
      <c r="B15" s="61"/>
    </row>
    <row r="16" spans="1:3">
      <c r="B16" s="61"/>
    </row>
    <row r="17" spans="2:3">
      <c r="B17" s="61"/>
    </row>
    <row r="18" spans="2:3">
      <c r="B18" s="61"/>
    </row>
    <row r="19" spans="2:3">
      <c r="B19" s="61"/>
    </row>
    <row r="20" spans="2:3">
      <c r="B20" s="61"/>
    </row>
    <row r="21" spans="2:3">
      <c r="B21" s="61"/>
    </row>
    <row r="22" spans="2:3">
      <c r="B22" s="74" t="s">
        <v>85</v>
      </c>
      <c r="C22" t="s">
        <v>89</v>
      </c>
    </row>
    <row r="23" spans="2:3">
      <c r="B23" t="s">
        <v>65</v>
      </c>
      <c r="C23" s="83">
        <v>0.56999999999999995</v>
      </c>
    </row>
    <row r="24" spans="2:3">
      <c r="B24" t="s">
        <v>0</v>
      </c>
      <c r="C24" s="83">
        <v>0.56999999999999995</v>
      </c>
    </row>
    <row r="25" spans="2:3">
      <c r="B25" t="s">
        <v>76</v>
      </c>
      <c r="C25" s="83">
        <v>0.55000000000000004</v>
      </c>
    </row>
    <row r="26" spans="2:3">
      <c r="B26" t="s">
        <v>69</v>
      </c>
      <c r="C26" s="83">
        <v>0.53</v>
      </c>
    </row>
    <row r="27" spans="2:3">
      <c r="B27" t="s">
        <v>57</v>
      </c>
      <c r="C27" s="83">
        <v>0.52</v>
      </c>
    </row>
    <row r="28" spans="2:3">
      <c r="B28" t="s">
        <v>23</v>
      </c>
      <c r="C28" s="83">
        <v>0.51060606060606062</v>
      </c>
    </row>
    <row r="29" spans="2:3">
      <c r="B29" t="s">
        <v>36</v>
      </c>
      <c r="C29" s="83">
        <v>0.49</v>
      </c>
    </row>
    <row r="30" spans="2:3">
      <c r="B30" t="s">
        <v>42</v>
      </c>
      <c r="C30" s="83">
        <v>0.48</v>
      </c>
    </row>
    <row r="31" spans="2:3">
      <c r="B31" t="s">
        <v>90</v>
      </c>
      <c r="C31" s="73">
        <v>0.52757575757575759</v>
      </c>
    </row>
    <row r="39" spans="2:3" ht="13.5" thickBot="1"/>
    <row r="40" spans="2:3" s="60" customFormat="1" ht="30" customHeight="1" thickBot="1">
      <c r="B40" s="54" t="s">
        <v>9</v>
      </c>
      <c r="C40" s="82" t="s">
        <v>10</v>
      </c>
    </row>
    <row r="41" spans="2:3">
      <c r="B41" s="79" t="s">
        <v>11</v>
      </c>
      <c r="C41" s="80" t="s">
        <v>12</v>
      </c>
    </row>
    <row r="42" spans="2:3">
      <c r="B42" s="77" t="s">
        <v>13</v>
      </c>
      <c r="C42" s="80" t="s">
        <v>14</v>
      </c>
    </row>
    <row r="43" spans="2:3">
      <c r="B43" s="77" t="s">
        <v>15</v>
      </c>
      <c r="C43" s="80" t="s">
        <v>16</v>
      </c>
    </row>
    <row r="44" spans="2:3">
      <c r="B44" s="77" t="s">
        <v>17</v>
      </c>
      <c r="C44" s="80" t="s">
        <v>18</v>
      </c>
    </row>
    <row r="45" spans="2:3">
      <c r="B45" s="77" t="s">
        <v>19</v>
      </c>
      <c r="C45" s="80" t="s">
        <v>20</v>
      </c>
    </row>
    <row r="46" spans="2:3" ht="13.5" thickBot="1">
      <c r="B46" s="78" t="s">
        <v>21</v>
      </c>
      <c r="C46" s="81" t="s">
        <v>22</v>
      </c>
    </row>
  </sheetData>
  <hyperlinks>
    <hyperlink ref="B3" location="'Analisís Cultura'!A1" display="'Analisís Cultura'!A1" xr:uid="{9D1C47DF-3996-45B9-9E9A-384E3A939A1E}"/>
    <hyperlink ref="B4" location="'Analisís de la Estructura'!A1" display="'Analisís de la Estructura'!A1" xr:uid="{DA07AC4C-4125-4472-92EA-0CAF9FEC9B89}"/>
    <hyperlink ref="B5" location="'Analisís de Recursos Humanos'!A1" display="'Analisís de Recursos Humanos'!A1" xr:uid="{759F4215-8B95-46C2-88B7-ED1E1BBCCBC2}"/>
    <hyperlink ref="B6" location="'Analisís de Tecnología'!A1" display="'Analisís de Tecnología'!A1" xr:uid="{5E4D6BD4-A008-405F-B60D-02200D48A9C8}"/>
    <hyperlink ref="B7" location="'Analisís Estandarizar'!A1" display="'Analisís Estandarizar'!A1" xr:uid="{D55F820C-96B8-4417-90E7-31C400B71EEE}"/>
    <hyperlink ref="B8" location="'Analisís Medir'!A1" display="'Analisís Medir'!A1" xr:uid="{29C473D4-72AF-4D10-A0CF-E2F01B8F2714}"/>
    <hyperlink ref="B9" location="'Analisís Controlar'!A1" display="'Analisís Controlar'!A1" xr:uid="{592AAAD0-200A-46C9-AAFC-E3AD36801324}"/>
    <hyperlink ref="B10" location="'Analisís Mejorar'!A1" display="'Analisís Mejorar'!A1" xr:uid="{470A04A7-2B44-49F0-9221-7E3A18BC2D69}"/>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401880-d17f-4d05-8e46-210b944fd776">
      <Terms xmlns="http://schemas.microsoft.com/office/infopath/2007/PartnerControls"/>
    </lcf76f155ced4ddcb4097134ff3c332f>
    <TaxCatchAll xmlns="5d17b3f5-9a5f-40ba-8d31-66b548f6430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K g D A A B Q S w M E F A A C A A g A R b G z V i M F t T + k A A A A 9 g A A A B I A H A B D b 2 5 m a W c v U G F j a 2 F n Z S 5 4 b W w g o h g A K K A U A A A A A A A A A A A A A A A A A A A A A A A A A A A A h Y 9 N D o I w G E S v Q r q n P 0 i M I R 9 l w V a i i Y l x 2 5 Q K j V A M L Z a 7 u f B I X k G M o u 5 c z p u 3 m L l f b 5 C N b R N c V G 9 1 Z 1 L E M E W B M r I r t a l S N L h j u E I Z h 6 2 Q J 1 G p Y J K N T U Z b p q h 2 7 p w Q 4 r 3 H f o G 7 v i I R p Y w c i v V O 1 q o V 6 C P r / 3 K o j X X C S I U 4 7 F 9 j e I Q Z W + K Y x p g C m S E U 2 n y F a N r 7 b H 8 g 5 E P j h l 5 x Z c N 8 A 2 S O Q N 4 f + A N Q S w M E F A A C A A g A R b G z 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W x s 1 a / M K z S o g A A A N k A A A A T A B w A R m 9 y b X V s Y X M v U 2 V j d G l v b j E u b S C i G A A o o B Q A A A A A A A A A A A A A A A A A A A A A A A A A A A B t j b 0 K g z A U h f d A 3 i G k i 4 I I d h U n 6 d o O D X Q Q h 6 i 3 b T D J l S S C R X z 3 p m T t X Q 6 c n + 9 6 G I N C y + 5 J q 5 o S S v x b O p i Y k I O W Z 9 Y w D Y E S F u / m 1 A t s d C 7 b C L p s V + f A h g e 6 e U C c s 3 z v r t J A w 9 O S 9 0 f X o g 2 x 0 h c J c O J C L c h G a Q Y l J + Q R 9 e t C K Z y 0 / o n O t K h X Y 8 V n A Z + l d 8 W + 8 + T K i h c s x I g F 2 M J x 5 J Q o + x 9 c f w F Q S w E C L Q A U A A I A C A B F s b N W I w W 1 P 6 Q A A A D 2 A A A A E g A A A A A A A A A A A A A A A A A A A A A A Q 2 9 u Z m l n L 1 B h Y 2 t h Z 2 U u e G 1 s U E s B A i 0 A F A A C A A g A R b G z V g / K 6 a u k A A A A 6 Q A A A B M A A A A A A A A A A A A A A A A A 8 A A A A F t D b 2 5 0 Z W 5 0 X 1 R 5 c G V z X S 5 4 b W x Q S w E C L Q A U A A I A C A B F s b N W v z C s 0 q I A A A D Z A A A A E w A A A A A A A A A A A A A A A A D h A Q A A R m 9 y b X V s Y X M v U 2 V j d G l v b j E u b V B L B Q Y A A A A A A w A D A M I A A A D Q 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I B w A A A A A A A K Y 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E 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z L T A 1 L T I w V D A z O j A 4 O j A 2 L j A y N j Q 0 N j J 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h M i 9 B d X R v U m V t b 3 Z l Z E N v b H V t b n M x L n t D b 2 x 1 b W 5 h M S w w f S Z x d W 9 0 O 1 0 s J n F 1 b 3 Q 7 Q 2 9 s d W 1 u Q 2 9 1 b n Q m c X V v d D s 6 M S w m c X V v d D t L Z X l D b 2 x 1 b W 5 O Y W 1 l c y Z x d W 9 0 O z p b X S w m c X V v d D t D b 2 x 1 b W 5 J Z G V u d G l 0 a W V z J n F 1 b 3 Q 7 O l s m c X V v d D t T Z W N 0 a W 9 u M S 9 U Y W J s Y T I v Q X V 0 b 1 J l b W 9 2 Z W R D b 2 x 1 b W 5 z M S 5 7 Q 2 9 s d W 1 u Y T E s M H 0 m c X V v d D t d L C Z x d W 9 0 O 1 J l b G F 0 a W 9 u c 2 h p c E l u Z m 8 m c X V v d D s 6 W 1 1 9 I i A v P j w v U 3 R h Y m x l R W 5 0 c m l l c z 4 8 L 0 l 0 Z W 0 + P E l 0 Z W 0 + P E l 0 Z W 1 M b 2 N h d G l v b j 4 8 S X R l b V R 5 c G U + R m 9 y b X V s Y T w v S X R l b V R 5 c G U + P E l 0 Z W 1 Q Y X R o P l N l Y 3 R p b 2 4 x L 1 R h Y m x h M i 9 P c m l n Z W 4 8 L 0 l 0 Z W 1 Q Y X R o P j w v S X R l b U x v Y 2 F 0 a W 9 u P j x T d G F i b G V F b n R y a W V z I C 8 + P C 9 J d G V t P j x J d G V t P j x J d G V t T G 9 j Y X R p b 2 4 + P E l 0 Z W 1 U e X B l P k Z v c m 1 1 b G E 8 L 0 l 0 Z W 1 U e X B l P j x J d G V t U G F 0 a D 5 T Z W N 0 a W 9 u M S 9 U Y W J s Y T I v V G l w b y U y M G N h b W J p Y W R v P C 9 J d G V t U G F 0 a D 4 8 L 0 l 0 Z W 1 M b 2 N h d G l v b j 4 8 U 3 R h Y m x l R W 5 0 c m l l c y A v P j w v S X R l b T 4 8 L 0 l 0 Z W 1 z P j w v T G 9 j Y W x Q Y W N r Y W d l T W V 0 Y W R h d G F G a W x l P h Y A A A B Q S w U G A A A A A A A A A A A A A A A A A A A A A A A A 2 g A A A A E A A A D Q j J 3 f A R X R E Y x 6 A M B P w p f r A Q A A A J k I N V Q C 8 I p K v + X x j u w 5 J U k A A A A A A g A A A A A A A 2 Y A A M A A A A A Q A A A A v u P x T y 0 g 0 n 5 T O 8 + r u 7 U g m A A A A A A E g A A A o A A A A B A A A A B U x 8 F 9 f C F a 0 + n N n Z a m p s q 3 U A A A A G D I h 4 A f 3 1 U c w D v x 2 T 7 p o h l l R x u + p N w h 6 G J R N A o b G f j i 8 B I K q + F e m x f f l r 6 5 2 M k T d y M m + Q g K b o P W 9 W 5 s o I X V X x M i x L Y g 2 0 V 5 1 e b V W S p y P O + N F A A A A L R M k u O y g V X h s q I z b c e W k S 8 b X y m J < / 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7C1E8EE2B813504D96523E43E9871D35" ma:contentTypeVersion="13" ma:contentTypeDescription="Crear nuevo documento." ma:contentTypeScope="" ma:versionID="ccb3e13f9ca98e628f9964a67574f25c">
  <xsd:schema xmlns:xsd="http://www.w3.org/2001/XMLSchema" xmlns:xs="http://www.w3.org/2001/XMLSchema" xmlns:p="http://schemas.microsoft.com/office/2006/metadata/properties" xmlns:ns2="eb401880-d17f-4d05-8e46-210b944fd776" xmlns:ns3="5d17b3f5-9a5f-40ba-8d31-66b548f64306" targetNamespace="http://schemas.microsoft.com/office/2006/metadata/properties" ma:root="true" ma:fieldsID="d6013e0c5e3062546e97a7a3c8156c65" ns2:_="" ns3:_="">
    <xsd:import namespace="eb401880-d17f-4d05-8e46-210b944fd776"/>
    <xsd:import namespace="5d17b3f5-9a5f-40ba-8d31-66b548f6430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01880-d17f-4d05-8e46-210b944fd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17b3f5-9a5f-40ba-8d31-66b548f6430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ac5fd7c-e090-4b42-ba43-0e4c12724031}" ma:internalName="TaxCatchAll" ma:showField="CatchAllData" ma:web="5d17b3f5-9a5f-40ba-8d31-66b548f6430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B16E5-4D54-4B3E-9611-EA50E765F387}"/>
</file>

<file path=customXml/itemProps2.xml><?xml version="1.0" encoding="utf-8"?>
<ds:datastoreItem xmlns:ds="http://schemas.openxmlformats.org/officeDocument/2006/customXml" ds:itemID="{89F5E412-935D-41A1-8B83-11CF7087BDD6}"/>
</file>

<file path=customXml/itemProps3.xml><?xml version="1.0" encoding="utf-8"?>
<ds:datastoreItem xmlns:ds="http://schemas.openxmlformats.org/officeDocument/2006/customXml" ds:itemID="{AA19D419-C010-44C7-B73F-9C6222E63EE1}"/>
</file>

<file path=customXml/itemProps4.xml><?xml version="1.0" encoding="utf-8"?>
<ds:datastoreItem xmlns:ds="http://schemas.openxmlformats.org/officeDocument/2006/customXml" ds:itemID="{A1B6BE8F-6968-45EC-AADA-42EB146EDB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Berrio</dc:creator>
  <cp:keywords/>
  <dc:description/>
  <cp:lastModifiedBy>LUZ PIEDAD GALLEGO OSORIO</cp:lastModifiedBy>
  <cp:revision/>
  <dcterms:created xsi:type="dcterms:W3CDTF">2023-05-09T04:17:08Z</dcterms:created>
  <dcterms:modified xsi:type="dcterms:W3CDTF">2023-07-20T21:45:29Z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0x0101007C1E8EE2B813504D96523E43E9871D35</vt:lpwstr>
  </property>
  <property fmtid="{D5CDD505-2E9C-101B-9397-08002B2CF9AE}" pid="3" name="MediaServiceImageTags">
    <vt:lpwstr/>
  </property>
</Properties>
</file>