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ARO\Downloads\"/>
    </mc:Choice>
  </mc:AlternateContent>
  <xr:revisionPtr revIDLastSave="0" documentId="13_ncr:1_{11B37357-D63A-4727-96A3-8AFC1E66F94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  <sheet name="Hoja1 (2)" sheetId="3" r:id="rId2"/>
  </sheets>
  <definedNames>
    <definedName name="SegmentaciónDeDatos_Estrato_socioeconómico1">#N/A</definedName>
    <definedName name="SegmentaciónDeDatos_Nivel_educativo1">#N/A</definedName>
  </definedNames>
  <calcPr calcId="191029"/>
  <pivotCaches>
    <pivotCache cacheId="0" r:id="rId3"/>
    <pivotCache cacheId="1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15" i="1" l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P108" i="1"/>
  <c r="O108" i="1"/>
  <c r="Z108" i="1"/>
  <c r="Y108" i="1"/>
  <c r="X108" i="1"/>
  <c r="W108" i="1"/>
  <c r="V108" i="1"/>
  <c r="U108" i="1"/>
  <c r="T108" i="1"/>
  <c r="S108" i="1"/>
  <c r="R108" i="1"/>
  <c r="Q108" i="1"/>
  <c r="N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N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Z107" i="1"/>
  <c r="Y107" i="1"/>
  <c r="X107" i="1"/>
  <c r="W107" i="1"/>
  <c r="V107" i="1"/>
  <c r="U107" i="1"/>
  <c r="T107" i="1"/>
  <c r="S107" i="1"/>
  <c r="R107" i="1"/>
  <c r="Q107" i="1"/>
  <c r="P107" i="1"/>
  <c r="O107" i="1"/>
</calcChain>
</file>

<file path=xl/sharedStrings.xml><?xml version="1.0" encoding="utf-8"?>
<sst xmlns="http://schemas.openxmlformats.org/spreadsheetml/2006/main" count="4454" uniqueCount="148">
  <si>
    <t>ID</t>
  </si>
  <si>
    <t>Edad</t>
  </si>
  <si>
    <t>Género</t>
  </si>
  <si>
    <t>Estado civil</t>
  </si>
  <si>
    <t>Tiene personas a cargo (Diferente a hijos)</t>
  </si>
  <si>
    <t>Parentesco</t>
  </si>
  <si>
    <t>Tiene hijos </t>
  </si>
  <si>
    <t>Número de hijos</t>
  </si>
  <si>
    <t>Rangos de edad hijos</t>
  </si>
  <si>
    <t>Nivel educativo</t>
  </si>
  <si>
    <t>Estrato socioeconómico</t>
  </si>
  <si>
    <t>Nivel del cargo</t>
  </si>
  <si>
    <t>Regional</t>
  </si>
  <si>
    <t>Puedo adaptar mi horario de trabajo según mis necesidades personales</t>
  </si>
  <si>
    <t>La flexibilidad laboral podría aumentar mi motivación en el trabajo</t>
  </si>
  <si>
    <t>Me gustaría que Colpensiones ofreciera más alternativas de trabajo flexible</t>
  </si>
  <si>
    <t>Creo que el trabajo remoto (total o parcial) puede ser tan productivo como el presencial</t>
  </si>
  <si>
    <t>Me adaptaría sin problema a un modelo de trabajo remoto (total o parcial)</t>
  </si>
  <si>
    <t>Me siento capaz de organizar mi tiempo y mis tareas sin supervisión constante</t>
  </si>
  <si>
    <t>La posibilidad de tener flexibilidad laboral influiría en mi decisión de permanecer en Colpensiones</t>
  </si>
  <si>
    <t>La mayoría de mis tareas no requieren estar físicamente presente todo el tiempo en las instalaciones de Colpensiones</t>
  </si>
  <si>
    <t>Me gustaría que Colpensiones propusiera cambios en la legislación interna relacionada con modalidades de trabajo flexible </t>
  </si>
  <si>
    <t>Mi modalidad de trabajo actual me permite mantener un equilibrio adecuado entre mi vida personal y laboral </t>
  </si>
  <si>
    <t>Siento que mi nivel de energía y bienestar se ven afectados por el modelo de trabajo actual </t>
  </si>
  <si>
    <t>En mi actual modalidad de trabajo cuento con las herramientas y condiciones adecuadas para desempeñar mis funciones </t>
  </si>
  <si>
    <t>Considero que el tiempo y el costo de desplazamiento al lugar de trabajo tienen un impacto negativo en mi bienestar general </t>
  </si>
  <si>
    <t>Mi nivel de estrés en la modalidad de trabajo actual es: </t>
  </si>
  <si>
    <t>Mi modalidad de trabajo favorece la comunicación y las relaciones interpersonales positivas con mis compañeros </t>
  </si>
  <si>
    <t>Me siento motivado/a con la modalidad de trabajo que tengo actualmente </t>
  </si>
  <si>
    <t>Considero que puedo desconectarme del trabajo fuera del horario laboral </t>
  </si>
  <si>
    <t>Mi modelo de trabajo actual me permite mantener hábitos saludables (ejercicio, alimentación, descanso) </t>
  </si>
  <si>
    <t>Considero que tengo autonomía para organizar mi tiempo y tareas en mi modalidad de trabajo actual </t>
  </si>
  <si>
    <t>Pude completar mis tareas de manera más rápida y efectiva en teletrabajo </t>
  </si>
  <si>
    <t>El teletrabajo me permitió cumplir con los plazos de entrega de manera más eficiente </t>
  </si>
  <si>
    <t>El teletrabajo me permitió adaptarme mejor a cambios en las tareas y proyectos </t>
  </si>
  <si>
    <t>El teletrabajo facilitó mi adaptación a nuevas herramientas y tecnologías </t>
  </si>
  <si>
    <t>Las herramientas de comunicación utilizadas en el teletrabajo fueron efectivas para coordinar tareas </t>
  </si>
  <si>
    <t>Pude participar activamente en reuniones y discusiones en teletrabajo </t>
  </si>
  <si>
    <t>El teletrabajo aumentó mi compromiso con mis responsabilidades laborales. </t>
  </si>
  <si>
    <t>El entorno de teletrabajo me permitió pensar de manera más creativa </t>
  </si>
  <si>
    <t>Recibí retroalimentación constructiva sobre mi desempeño en teletrabajo </t>
  </si>
  <si>
    <t>Colpensiones proporcionó los recursos necesarios para mantener mi productividad en teletrabajo </t>
  </si>
  <si>
    <t>26 - 30 años</t>
  </si>
  <si>
    <t>Femenino</t>
  </si>
  <si>
    <t>Soltero (a)</t>
  </si>
  <si>
    <t>No</t>
  </si>
  <si>
    <t>Ninguno;</t>
  </si>
  <si>
    <t>Especialización</t>
  </si>
  <si>
    <t>3</t>
  </si>
  <si>
    <t>Asistencial</t>
  </si>
  <si>
    <t>Bogotá</t>
  </si>
  <si>
    <t>SI</t>
  </si>
  <si>
    <t>BAJO</t>
  </si>
  <si>
    <t>41 - 45 años</t>
  </si>
  <si>
    <t>Padre ;Madre ;</t>
  </si>
  <si>
    <t>Maestría</t>
  </si>
  <si>
    <t>Profesional</t>
  </si>
  <si>
    <t>Eje cafetero</t>
  </si>
  <si>
    <t>NO</t>
  </si>
  <si>
    <t>ALTO</t>
  </si>
  <si>
    <t>Si</t>
  </si>
  <si>
    <t>Madre ;</t>
  </si>
  <si>
    <t>0</t>
  </si>
  <si>
    <t>N/A;</t>
  </si>
  <si>
    <t>46 - 50 años</t>
  </si>
  <si>
    <t>Casado (a)</t>
  </si>
  <si>
    <t>Madre ;Otro ;</t>
  </si>
  <si>
    <t>11 - 15 años ;</t>
  </si>
  <si>
    <t>Tecnólogo</t>
  </si>
  <si>
    <t>31 - 35 años</t>
  </si>
  <si>
    <t>Pregrado</t>
  </si>
  <si>
    <t>2</t>
  </si>
  <si>
    <t>Unión Libre </t>
  </si>
  <si>
    <t>1</t>
  </si>
  <si>
    <t>Menores de 1 año ;</t>
  </si>
  <si>
    <t>MUY ALTO</t>
  </si>
  <si>
    <t>36 - 40 años</t>
  </si>
  <si>
    <t>6 - 10 años ;Masde15años ;</t>
  </si>
  <si>
    <t>Padre ;</t>
  </si>
  <si>
    <t>Bachillerato</t>
  </si>
  <si>
    <t>Masculino</t>
  </si>
  <si>
    <t>Divorciado (a)</t>
  </si>
  <si>
    <t>11 - 15 años ;1 - 5 años ;</t>
  </si>
  <si>
    <t>Asesor</t>
  </si>
  <si>
    <t>6 - 10 años ;</t>
  </si>
  <si>
    <t>Otro ;</t>
  </si>
  <si>
    <t>4</t>
  </si>
  <si>
    <t>5</t>
  </si>
  <si>
    <t>Masde15años ;</t>
  </si>
  <si>
    <t>11 - 15 años ;6 - 10 años ;</t>
  </si>
  <si>
    <t>1 - 5 años ;</t>
  </si>
  <si>
    <t>Técnico</t>
  </si>
  <si>
    <t>18 - 25 años</t>
  </si>
  <si>
    <t>Antioquia</t>
  </si>
  <si>
    <t>Caribe</t>
  </si>
  <si>
    <t>Doctorado</t>
  </si>
  <si>
    <t>Directivo</t>
  </si>
  <si>
    <t>Centro</t>
  </si>
  <si>
    <t>Prefiero no responder</t>
  </si>
  <si>
    <t>Viudo (a)</t>
  </si>
  <si>
    <t>6</t>
  </si>
  <si>
    <t>1 - 5 años ;6 - 10 años ;</t>
  </si>
  <si>
    <t>Occidente</t>
  </si>
  <si>
    <t>Madre ;Hermano (s) ;</t>
  </si>
  <si>
    <t>51 años en adelante</t>
  </si>
  <si>
    <t>6 - 10 años ;1 - 5 años ;</t>
  </si>
  <si>
    <t>Madre ;Padre ;Hermano (s) ;</t>
  </si>
  <si>
    <t>6 - 10 años ;11 - 15 años ;</t>
  </si>
  <si>
    <t>Sur</t>
  </si>
  <si>
    <t>Masde15años ;11 - 15 años ;6 - 10 años ;</t>
  </si>
  <si>
    <t>Etiquetas de fila</t>
  </si>
  <si>
    <t>Total general</t>
  </si>
  <si>
    <t>Cuenta de ID</t>
  </si>
  <si>
    <t>Etiquetas de columna</t>
  </si>
  <si>
    <t>Cuenta de Tiene personas a cargo (Diferente a hijos)</t>
  </si>
  <si>
    <t>ESTRATO</t>
  </si>
  <si>
    <t>Valores</t>
  </si>
  <si>
    <t>(Todas)</t>
  </si>
  <si>
    <t>RESPUESTA</t>
  </si>
  <si>
    <t xml:space="preserve"> Puedo adaptar mi horario de trabajo según mis necesidades personales</t>
  </si>
  <si>
    <t xml:space="preserve"> La flexibilidad laboral podría aumentar mi motivación en el trabajo</t>
  </si>
  <si>
    <t xml:space="preserve"> El entorno de teletrabajo me permitió pensar de manera más creativa </t>
  </si>
  <si>
    <t xml:space="preserve"> Pude completar mis tareas de manera más rápida y efectiva en teletrabajo </t>
  </si>
  <si>
    <t xml:space="preserve"> Recibí retroalimentación constructiva sobre mi desempeño en teletrabajo </t>
  </si>
  <si>
    <t xml:space="preserve"> El teletrabajo facilitó mi adaptación a nuevas herramientas y tecnologías </t>
  </si>
  <si>
    <t xml:space="preserve"> Mi modalidad de trabajo favorece la comunicación y las relaciones interpersonales positivas con mis compañeros </t>
  </si>
  <si>
    <t xml:space="preserve"> Considero que tengo autonomía para organizar mi tiempo y tareas en mi modalidad de trabajo actual </t>
  </si>
  <si>
    <t xml:space="preserve"> Mi modelo de trabajo actual me permite mantener hábitos saludables (ejercicio, alimentación, descanso) </t>
  </si>
  <si>
    <t xml:space="preserve"> Me siento motivado/a con la modalidad de trabajo que tengo actualmente </t>
  </si>
  <si>
    <t xml:space="preserve"> Siento que mi nivel de energía y bienestar se ven afectados por el modelo de trabajo actual </t>
  </si>
  <si>
    <t xml:space="preserve"> Considero que el tiempo y el costo de desplazamiento al lugar de trabajo tienen un impacto negativo en mi bienestar general </t>
  </si>
  <si>
    <t xml:space="preserve"> La mayoría de mis tareas no requieren estar físicamente presente todo el tiempo en las instalaciones de Colpensiones</t>
  </si>
  <si>
    <t xml:space="preserve"> En mi actual modalidad de trabajo cuento con las herramientas y condiciones adecuadas para desempeñar mis funciones </t>
  </si>
  <si>
    <t xml:space="preserve"> Me gustaría que Colpensiones ofreciera más alternativas de trabajo flexible</t>
  </si>
  <si>
    <t xml:space="preserve"> Creo que el trabajo remoto (total o parcial) puede ser tan productivo como el presencial</t>
  </si>
  <si>
    <t xml:space="preserve"> Me adaptaría sin problema a un modelo de trabajo remoto (total o parcial)</t>
  </si>
  <si>
    <t xml:space="preserve"> Me siento capaz de organizar mi tiempo y mis tareas sin supervisión constante</t>
  </si>
  <si>
    <t xml:space="preserve"> La posibilidad de tener flexibilidad laboral influiría en mi decisión de permanecer en Colpensiones</t>
  </si>
  <si>
    <t xml:space="preserve"> Me gustaría que Colpensiones propusiera cambios en la legislación interna relacionada con modalidades de trabajo flexible </t>
  </si>
  <si>
    <t xml:space="preserve"> Mi modalidad de trabajo actual me permite mantener un equilibrio adecuado entre mi vida personal y laboral </t>
  </si>
  <si>
    <t xml:space="preserve"> Considero que puedo desconectarme del trabajo fuera del horario laboral </t>
  </si>
  <si>
    <t xml:space="preserve"> El teletrabajo me permitió cumplir con los plazos de entrega de manera más eficiente </t>
  </si>
  <si>
    <t xml:space="preserve"> El teletrabajo me permitió adaptarme mejor a cambios en las tareas y proyectos </t>
  </si>
  <si>
    <t xml:space="preserve"> Las herramientas de comunicación utilizadas en el teletrabajo fueron efectivas para coordinar tareas </t>
  </si>
  <si>
    <t xml:space="preserve"> Pude participar activamente en reuniones y discusiones en teletrabajo </t>
  </si>
  <si>
    <t xml:space="preserve"> El teletrabajo aumentó mi compromiso con mis responsabilidades laborales. </t>
  </si>
  <si>
    <t xml:space="preserve"> Colpensiones proporcionó los recursos necesarios para mantener mi productividad en teletrabajo </t>
  </si>
  <si>
    <t>Cuenta de Tiene hijos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</si>
</sst>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/>
    <xf numFmtId="9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100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3" formatCode="0%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pivotCacheDefinition" Target="pivotCache/pivotCacheDefinition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5" Type="http://schemas.microsoft.com/office/2007/relationships/slicerCache" Target="slicerCaches/slicerCach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[Resultados_Encuesta_Colpensiones.xlsx]Hoja1 (2)!TablaDinámica1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125473688987724E-2"/>
          <c:y val="4.4520547945205477E-2"/>
          <c:w val="0.93422190201729105"/>
          <c:h val="0.7509199428363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'Hoja1 (2)'!$B$3:$B$4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'Hoja1 (2)'!$A$5:$A$12</c:f>
              <c:strCache>
                <c:ptCount val="7"/>
                <c:pt idx="0">
                  <c:v>18 - 25 años</c:v>
                </c:pt>
                <c:pt idx="1">
                  <c:v>26 - 30 años</c:v>
                </c:pt>
                <c:pt idx="2">
                  <c:v>31 - 35 años</c:v>
                </c:pt>
                <c:pt idx="3">
                  <c:v>36 - 40 años</c:v>
                </c:pt>
                <c:pt idx="4">
                  <c:v>41 - 45 años</c:v>
                </c:pt>
                <c:pt idx="5">
                  <c:v>46 - 50 años</c:v>
                </c:pt>
                <c:pt idx="6">
                  <c:v>51 años en adelante</c:v>
                </c:pt>
              </c:strCache>
            </c:strRef>
          </c:cat>
          <c:val>
            <c:numRef>
              <c:f>'Hoja1 (2)'!$B$5:$B$12</c:f>
              <c:numCache>
                <c:formatCode>General</c:formatCode>
                <c:ptCount val="7"/>
                <c:pt idx="0">
                  <c:v>4</c:v>
                </c:pt>
                <c:pt idx="1">
                  <c:v>16</c:v>
                </c:pt>
                <c:pt idx="2">
                  <c:v>23</c:v>
                </c:pt>
                <c:pt idx="3">
                  <c:v>13</c:v>
                </c:pt>
                <c:pt idx="4">
                  <c:v>6</c:v>
                </c:pt>
                <c:pt idx="5">
                  <c:v>5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6-6E44-A247-E6866CFC2403}"/>
            </c:ext>
          </c:extLst>
        </c:ser>
        <c:ser>
          <c:idx val="1"/>
          <c:order val="1"/>
          <c:tx>
            <c:strRef>
              <c:f>'Hoja1 (2)'!$C$3:$C$4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'Hoja1 (2)'!$A$5:$A$12</c:f>
              <c:strCache>
                <c:ptCount val="7"/>
                <c:pt idx="0">
                  <c:v>18 - 25 años</c:v>
                </c:pt>
                <c:pt idx="1">
                  <c:v>26 - 30 años</c:v>
                </c:pt>
                <c:pt idx="2">
                  <c:v>31 - 35 años</c:v>
                </c:pt>
                <c:pt idx="3">
                  <c:v>36 - 40 años</c:v>
                </c:pt>
                <c:pt idx="4">
                  <c:v>41 - 45 años</c:v>
                </c:pt>
                <c:pt idx="5">
                  <c:v>46 - 50 años</c:v>
                </c:pt>
                <c:pt idx="6">
                  <c:v>51 años en adelante</c:v>
                </c:pt>
              </c:strCache>
            </c:strRef>
          </c:cat>
          <c:val>
            <c:numRef>
              <c:f>'Hoja1 (2)'!$C$5:$C$12</c:f>
              <c:numCache>
                <c:formatCode>General</c:formatCode>
                <c:ptCount val="7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8</c:v>
                </c:pt>
                <c:pt idx="4">
                  <c:v>9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06-6E44-A247-E6866CFC2403}"/>
            </c:ext>
          </c:extLst>
        </c:ser>
        <c:ser>
          <c:idx val="2"/>
          <c:order val="2"/>
          <c:tx>
            <c:strRef>
              <c:f>'Hoja1 (2)'!$D$3:$D$4</c:f>
              <c:strCache>
                <c:ptCount val="1"/>
                <c:pt idx="0">
                  <c:v>Prefiero no responder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'Hoja1 (2)'!$A$5:$A$12</c:f>
              <c:strCache>
                <c:ptCount val="7"/>
                <c:pt idx="0">
                  <c:v>18 - 25 años</c:v>
                </c:pt>
                <c:pt idx="1">
                  <c:v>26 - 30 años</c:v>
                </c:pt>
                <c:pt idx="2">
                  <c:v>31 - 35 años</c:v>
                </c:pt>
                <c:pt idx="3">
                  <c:v>36 - 40 años</c:v>
                </c:pt>
                <c:pt idx="4">
                  <c:v>41 - 45 años</c:v>
                </c:pt>
                <c:pt idx="5">
                  <c:v>46 - 50 años</c:v>
                </c:pt>
                <c:pt idx="6">
                  <c:v>51 años en adelante</c:v>
                </c:pt>
              </c:strCache>
            </c:strRef>
          </c:cat>
          <c:val>
            <c:numRef>
              <c:f>'Hoja1 (2)'!$D$5:$D$12</c:f>
              <c:numCache>
                <c:formatCode>General</c:formatCode>
                <c:ptCount val="7"/>
                <c:pt idx="0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06-6E44-A247-E6866CFC2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1132447"/>
        <c:axId val="819499295"/>
      </c:barChart>
      <c:catAx>
        <c:axId val="1321132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9499295"/>
        <c:crosses val="autoZero"/>
        <c:auto val="1"/>
        <c:lblAlgn val="ctr"/>
        <c:lblOffset val="100"/>
        <c:noMultiLvlLbl val="0"/>
      </c:catAx>
      <c:valAx>
        <c:axId val="81949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1132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681204474800883"/>
          <c:y val="0.90860369322162127"/>
          <c:w val="0.43238013115795687"/>
          <c:h val="5.2250399305069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[Resultados_Encuesta_Colpensiones.xlsx]Hoja1 (2)!TablaDinámica2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3441919258420465E-2"/>
          <c:y val="2.266339959253345E-2"/>
          <c:w val="0.92267931770487699"/>
          <c:h val="0.762050117822863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'Hoja1 (2)'!$B$23:$B$24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'Hoja1 (2)'!$A$25:$A$28</c:f>
              <c:strCache>
                <c:ptCount val="3"/>
                <c:pt idx="0">
                  <c:v>Casado (a)</c:v>
                </c:pt>
                <c:pt idx="1">
                  <c:v>Divorciado (a)</c:v>
                </c:pt>
                <c:pt idx="2">
                  <c:v>Soltero (a)</c:v>
                </c:pt>
              </c:strCache>
            </c:strRef>
          </c:cat>
          <c:val>
            <c:numRef>
              <c:f>'Hoja1 (2)'!$B$25:$B$28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81-3E4D-BF3F-45115A5226D4}"/>
            </c:ext>
          </c:extLst>
        </c:ser>
        <c:ser>
          <c:idx val="1"/>
          <c:order val="1"/>
          <c:tx>
            <c:strRef>
              <c:f>'Hoja1 (2)'!$C$23:$C$24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'Hoja1 (2)'!$A$25:$A$28</c:f>
              <c:strCache>
                <c:ptCount val="3"/>
                <c:pt idx="0">
                  <c:v>Casado (a)</c:v>
                </c:pt>
                <c:pt idx="1">
                  <c:v>Divorciado (a)</c:v>
                </c:pt>
                <c:pt idx="2">
                  <c:v>Soltero (a)</c:v>
                </c:pt>
              </c:strCache>
            </c:strRef>
          </c:cat>
          <c:val>
            <c:numRef>
              <c:f>'Hoja1 (2)'!$C$25:$C$28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9-470B-9C91-2A2D6DD9E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6112351"/>
        <c:axId val="686014015"/>
      </c:barChart>
      <c:catAx>
        <c:axId val="68611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6014015"/>
        <c:crosses val="autoZero"/>
        <c:auto val="1"/>
        <c:lblAlgn val="ctr"/>
        <c:lblOffset val="100"/>
        <c:noMultiLvlLbl val="0"/>
      </c:catAx>
      <c:valAx>
        <c:axId val="686014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611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34346513137471"/>
          <c:y val="0.86230645948017559"/>
          <c:w val="0.286472121948883"/>
          <c:h val="0.137693561764110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0</xdr:row>
      <xdr:rowOff>0</xdr:rowOff>
    </xdr:from>
    <xdr:to>
      <xdr:col>8</xdr:col>
      <xdr:colOff>7112000</xdr:colOff>
      <xdr:row>18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F3CE6B-D23D-2F41-8A64-508D510F7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266700</xdr:colOff>
      <xdr:row>22</xdr:row>
      <xdr:rowOff>50800</xdr:rowOff>
    </xdr:from>
    <xdr:to>
      <xdr:col>11</xdr:col>
      <xdr:colOff>152397</xdr:colOff>
      <xdr:row>35</xdr:row>
      <xdr:rowOff>3169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ivel educativo 1">
              <a:extLst>
                <a:ext uri="{FF2B5EF4-FFF2-40B4-BE49-F238E27FC236}">
                  <a16:creationId xmlns:a16="http://schemas.microsoft.com/office/drawing/2014/main" id="{9D224D39-A4F8-E940-87F3-1E2218BDD70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l educativ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380200" y="4241800"/>
              <a:ext cx="1828800" cy="24288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355600</xdr:colOff>
      <xdr:row>22</xdr:row>
      <xdr:rowOff>63500</xdr:rowOff>
    </xdr:from>
    <xdr:to>
      <xdr:col>13</xdr:col>
      <xdr:colOff>1320803</xdr:colOff>
      <xdr:row>35</xdr:row>
      <xdr:rowOff>15869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Estrato socioeconómico 1">
              <a:extLst>
                <a:ext uri="{FF2B5EF4-FFF2-40B4-BE49-F238E27FC236}">
                  <a16:creationId xmlns:a16="http://schemas.microsoft.com/office/drawing/2014/main" id="{EAE03C9F-EAFC-1147-99C6-4F26A9A983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strato socioeconómic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297900" y="4254500"/>
              <a:ext cx="1828800" cy="24288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15</xdr:row>
      <xdr:rowOff>63500</xdr:rowOff>
    </xdr:from>
    <xdr:to>
      <xdr:col>4</xdr:col>
      <xdr:colOff>6667500</xdr:colOff>
      <xdr:row>37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2333DC5-7D25-DB4C-84AF-DF3E0046B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ir" refreshedDate="45798.800580787036" createdVersion="8" refreshedVersion="8" minRefreshableVersion="3" recordCount="105" xr:uid="{D9107E2B-FCBB-CC4D-8DD3-A71BC2F671CB}">
  <cacheSource type="worksheet">
    <worksheetSource name="Table1"/>
  </cacheSource>
  <cacheFields count="42">
    <cacheField name="ID" numFmtId="0">
      <sharedItems containsSemiMixedTypes="0" containsString="0" containsNumber="1" containsInteger="1" minValue="1" maxValue="105" count="10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</sharedItems>
    </cacheField>
    <cacheField name="Edad" numFmtId="0">
      <sharedItems containsBlank="1" count="8">
        <s v="26 - 30 años"/>
        <s v="41 - 45 años"/>
        <s v="46 - 50 años"/>
        <s v="31 - 35 años"/>
        <s v="36 - 40 años"/>
        <s v="18 - 25 años"/>
        <s v="51 años en adelante"/>
        <m u="1"/>
      </sharedItems>
    </cacheField>
    <cacheField name="Género" numFmtId="0">
      <sharedItems count="3">
        <s v="Femenino"/>
        <s v="Masculino"/>
        <s v="Prefiero no responder"/>
      </sharedItems>
    </cacheField>
    <cacheField name="Estado civil" numFmtId="0">
      <sharedItems count="5">
        <s v="Soltero (a)"/>
        <s v="Casado (a)"/>
        <s v="Unión Libre "/>
        <s v="Divorciado (a)"/>
        <s v="Viudo (a)"/>
      </sharedItems>
    </cacheField>
    <cacheField name="Tiene personas a cargo (Diferente a hijos)" numFmtId="0">
      <sharedItems count="2">
        <s v="No"/>
        <s v="Si"/>
      </sharedItems>
    </cacheField>
    <cacheField name="Parentesco" numFmtId="0">
      <sharedItems count="8">
        <s v="Ninguno;"/>
        <s v="Padre ;Madre ;"/>
        <s v="Madre ;"/>
        <s v="Madre ;Otro ;"/>
        <s v="Padre ;"/>
        <s v="Otro ;"/>
        <s v="Madre ;Hermano (s) ;"/>
        <s v="Madre ;Padre ;Hermano (s) ;"/>
      </sharedItems>
    </cacheField>
    <cacheField name="Tiene hijos " numFmtId="0">
      <sharedItems count="2">
        <s v="No"/>
        <s v="Si"/>
      </sharedItems>
    </cacheField>
    <cacheField name="Número de hijos" numFmtId="0">
      <sharedItems count="4">
        <s v="0"/>
        <s v="3"/>
        <s v="1"/>
        <s v="2"/>
      </sharedItems>
    </cacheField>
    <cacheField name="Rangos de edad hijos" numFmtId="0">
      <sharedItems/>
    </cacheField>
    <cacheField name="Nivel educativo" numFmtId="0">
      <sharedItems count="7">
        <s v="Especialización"/>
        <s v="Maestría"/>
        <s v="Tecnólogo"/>
        <s v="Pregrado"/>
        <s v="Bachillerato"/>
        <s v="Doctorado"/>
        <s v="Técnico"/>
      </sharedItems>
    </cacheField>
    <cacheField name="Estrato socioeconómico" numFmtId="0">
      <sharedItems count="5">
        <s v="3"/>
        <s v="2"/>
        <s v="4"/>
        <s v="5"/>
        <s v="6"/>
      </sharedItems>
    </cacheField>
    <cacheField name="Nivel del cargo" numFmtId="0">
      <sharedItems/>
    </cacheField>
    <cacheField name="Regional" numFmtId="0">
      <sharedItems/>
    </cacheField>
    <cacheField name="Puedo adaptar mi horario de trabajo según mis necesidades personales" numFmtId="0">
      <sharedItems count="2">
        <s v="SI"/>
        <s v="NO"/>
      </sharedItems>
    </cacheField>
    <cacheField name="La flexibilidad laboral podría aumentar mi motivación en el trabajo" numFmtId="0">
      <sharedItems count="2">
        <s v="SI"/>
        <s v="NO"/>
      </sharedItems>
    </cacheField>
    <cacheField name="Me gustaría que Colpensiones ofreciera más alternativas de trabajo flexible" numFmtId="0">
      <sharedItems count="2">
        <s v="SI"/>
        <s v="NO"/>
      </sharedItems>
    </cacheField>
    <cacheField name="Creo que el trabajo remoto (total o parcial) puede ser tan productivo como el presencial" numFmtId="0">
      <sharedItems count="2">
        <s v="SI"/>
        <s v="NO"/>
      </sharedItems>
    </cacheField>
    <cacheField name="Me adaptaría sin problema a un modelo de trabajo remoto (total o parcial)" numFmtId="0">
      <sharedItems count="2">
        <s v="SI"/>
        <s v="NO"/>
      </sharedItems>
    </cacheField>
    <cacheField name="Me siento capaz de organizar mi tiempo y mis tareas sin supervisión constante" numFmtId="0">
      <sharedItems count="2">
        <s v="SI"/>
        <s v="NO"/>
      </sharedItems>
    </cacheField>
    <cacheField name="La posibilidad de tener flexibilidad laboral influiría en mi decisión de permanecer en Colpensiones" numFmtId="0">
      <sharedItems count="2">
        <s v="SI"/>
        <s v="NO"/>
      </sharedItems>
    </cacheField>
    <cacheField name="La mayoría de mis tareas no requieren estar físicamente presente todo el tiempo en las instalaciones de Colpensiones" numFmtId="0">
      <sharedItems count="2">
        <s v="SI"/>
        <s v="NO"/>
      </sharedItems>
    </cacheField>
    <cacheField name="Me gustaría que Colpensiones propusiera cambios en la legislación interna relacionada con modalidades de trabajo flexible " numFmtId="0">
      <sharedItems count="2">
        <s v="SI"/>
        <s v="NO"/>
      </sharedItems>
    </cacheField>
    <cacheField name="Mi modalidad de trabajo actual me permite mantener un equilibrio adecuado entre mi vida personal y laboral " numFmtId="0">
      <sharedItems count="2">
        <s v="SI"/>
        <s v="NO"/>
      </sharedItems>
    </cacheField>
    <cacheField name="Siento que mi nivel de energía y bienestar se ven afectados por el modelo de trabajo actual " numFmtId="0">
      <sharedItems count="2">
        <s v="SI"/>
        <s v="NO"/>
      </sharedItems>
    </cacheField>
    <cacheField name="En mi actual modalidad de trabajo cuento con las herramientas y condiciones adecuadas para desempeñar mis funciones " numFmtId="0">
      <sharedItems count="2">
        <s v="SI"/>
        <s v="NO"/>
      </sharedItems>
    </cacheField>
    <cacheField name="Considero que el tiempo y el costo de desplazamiento al lugar de trabajo tienen un impacto negativo en mi bienestar general " numFmtId="0">
      <sharedItems count="2">
        <s v="SI"/>
        <s v="NO"/>
      </sharedItems>
    </cacheField>
    <cacheField name="Mi nivel de estrés en la modalidad de trabajo actual es: " numFmtId="0">
      <sharedItems count="3">
        <s v="BAJO"/>
        <s v="ALTO"/>
        <s v="MUY ALTO"/>
      </sharedItems>
    </cacheField>
    <cacheField name="Mi modalidad de trabajo favorece la comunicación y las relaciones interpersonales positivas con mis compañeros " numFmtId="0">
      <sharedItems count="2">
        <s v="SI"/>
        <s v="NO"/>
      </sharedItems>
    </cacheField>
    <cacheField name="Me siento motivado/a con la modalidad de trabajo que tengo actualmente " numFmtId="0">
      <sharedItems count="2">
        <s v="SI"/>
        <s v="NO"/>
      </sharedItems>
    </cacheField>
    <cacheField name="Considero que puedo desconectarme del trabajo fuera del horario laboral " numFmtId="0">
      <sharedItems count="2">
        <s v="SI"/>
        <s v="NO"/>
      </sharedItems>
    </cacheField>
    <cacheField name="Mi modelo de trabajo actual me permite mantener hábitos saludables (ejercicio, alimentación, descanso) " numFmtId="0">
      <sharedItems count="2">
        <s v="SI"/>
        <s v="NO"/>
      </sharedItems>
    </cacheField>
    <cacheField name="Considero que tengo autonomía para organizar mi tiempo y tareas en mi modalidad de trabajo actual " numFmtId="0">
      <sharedItems count="2">
        <s v="SI"/>
        <s v="NO"/>
      </sharedItems>
    </cacheField>
    <cacheField name="Pude completar mis tareas de manera más rápida y efectiva en teletrabajo " numFmtId="0">
      <sharedItems count="2">
        <s v="SI"/>
        <s v="NO"/>
      </sharedItems>
    </cacheField>
    <cacheField name="El teletrabajo me permitió cumplir con los plazos de entrega de manera más eficiente " numFmtId="0">
      <sharedItems count="2">
        <s v="SI"/>
        <s v="NO"/>
      </sharedItems>
    </cacheField>
    <cacheField name="El teletrabajo me permitió adaptarme mejor a cambios en las tareas y proyectos " numFmtId="0">
      <sharedItems count="2">
        <s v="SI"/>
        <s v="NO"/>
      </sharedItems>
    </cacheField>
    <cacheField name="El teletrabajo facilitó mi adaptación a nuevas herramientas y tecnologías " numFmtId="0">
      <sharedItems count="2">
        <s v="SI"/>
        <s v="NO"/>
      </sharedItems>
    </cacheField>
    <cacheField name="Las herramientas de comunicación utilizadas en el teletrabajo fueron efectivas para coordinar tareas " numFmtId="0">
      <sharedItems count="2">
        <s v="SI"/>
        <s v="NO"/>
      </sharedItems>
    </cacheField>
    <cacheField name="Pude participar activamente en reuniones y discusiones en teletrabajo " numFmtId="0">
      <sharedItems count="2">
        <s v="SI"/>
        <s v="NO"/>
      </sharedItems>
    </cacheField>
    <cacheField name="El teletrabajo aumentó mi compromiso con mis responsabilidades laborales. " numFmtId="0">
      <sharedItems count="2">
        <s v="SI"/>
        <s v="NO"/>
      </sharedItems>
    </cacheField>
    <cacheField name="El entorno de teletrabajo me permitió pensar de manera más creativa " numFmtId="0">
      <sharedItems count="2">
        <s v="SI"/>
        <s v="NO"/>
      </sharedItems>
    </cacheField>
    <cacheField name="Recibí retroalimentación constructiva sobre mi desempeño en teletrabajo " numFmtId="0">
      <sharedItems count="2">
        <s v="SI"/>
        <s v="NO"/>
      </sharedItems>
    </cacheField>
    <cacheField name="Colpensiones proporcionó los recursos necesarios para mantener mi productividad en teletrabajo " numFmtId="0">
      <sharedItems count="2">
        <s v="SI"/>
        <s v="NO"/>
      </sharedItems>
    </cacheField>
  </cacheFields>
  <extLst>
    <ext xmlns:x14="http://schemas.microsoft.com/office/spreadsheetml/2009/9/main" uri="{725AE2AE-9491-48be-B2B4-4EB974FC3084}">
      <x14:pivotCacheDefinition pivotCacheId="1267971844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ir" refreshedDate="45799.831648842592" createdVersion="8" refreshedVersion="8" minRefreshableVersion="3" recordCount="2" xr:uid="{099518CC-0406-9949-A0EC-0F81D81BE2D5}">
  <cacheSource type="worksheet">
    <worksheetSource ref="M113:AO115" sheet="Sheet1"/>
  </cacheSource>
  <cacheFields count="29">
    <cacheField name="RESPUESTA" numFmtId="0">
      <sharedItems count="2">
        <s v="Si"/>
        <s v="No"/>
      </sharedItems>
    </cacheField>
    <cacheField name="Puedo adaptar mi horario de trabajo según mis necesidades personales" numFmtId="0">
      <sharedItems containsSemiMixedTypes="0" containsString="0" containsNumber="1" containsInteger="1" minValue="52" maxValue="53"/>
    </cacheField>
    <cacheField name="La flexibilidad laboral podría aumentar mi motivación en el trabajo" numFmtId="0">
      <sharedItems containsSemiMixedTypes="0" containsString="0" containsNumber="1" containsInteger="1" minValue="7" maxValue="98"/>
    </cacheField>
    <cacheField name="Me gustaría que Colpensiones ofreciera más alternativas de trabajo flexible" numFmtId="0">
      <sharedItems containsSemiMixedTypes="0" containsString="0" containsNumber="1" containsInteger="1" minValue="5" maxValue="100"/>
    </cacheField>
    <cacheField name="Creo que el trabajo remoto (total o parcial) puede ser tan productivo como el presencial" numFmtId="0">
      <sharedItems containsSemiMixedTypes="0" containsString="0" containsNumber="1" containsInteger="1" minValue="5" maxValue="100"/>
    </cacheField>
    <cacheField name="Me adaptaría sin problema a un modelo de trabajo remoto (total o parcial)" numFmtId="0">
      <sharedItems containsSemiMixedTypes="0" containsString="0" containsNumber="1" containsInteger="1" minValue="4" maxValue="101"/>
    </cacheField>
    <cacheField name="Me siento capaz de organizar mi tiempo y mis tareas sin supervisión constante" numFmtId="0">
      <sharedItems containsSemiMixedTypes="0" containsString="0" containsNumber="1" containsInteger="1" minValue="3" maxValue="102"/>
    </cacheField>
    <cacheField name="La posibilidad de tener flexibilidad laboral influiría en mi decisión de permanecer en Colpensiones" numFmtId="0">
      <sharedItems containsSemiMixedTypes="0" containsString="0" containsNumber="1" containsInteger="1" minValue="22" maxValue="83"/>
    </cacheField>
    <cacheField name="La mayoría de mis tareas no requieren estar físicamente presente todo el tiempo en las instalaciones de Colpensiones" numFmtId="0">
      <sharedItems containsSemiMixedTypes="0" containsString="0" containsNumber="1" containsInteger="1" minValue="30" maxValue="75"/>
    </cacheField>
    <cacheField name="Me gustaría que Colpensiones propusiera cambios en la legislación interna relacionada con modalidades de trabajo flexible " numFmtId="0">
      <sharedItems containsSemiMixedTypes="0" containsString="0" containsNumber="1" containsInteger="1" minValue="3" maxValue="102"/>
    </cacheField>
    <cacheField name="Mi modalidad de trabajo actual me permite mantener un equilibrio adecuado entre mi vida personal y laboral " numFmtId="0">
      <sharedItems containsSemiMixedTypes="0" containsString="0" containsNumber="1" containsInteger="1" minValue="51" maxValue="54"/>
    </cacheField>
    <cacheField name="Siento que mi nivel de energía y bienestar se ven afectados por el modelo de trabajo actual " numFmtId="0">
      <sharedItems containsSemiMixedTypes="0" containsString="0" containsNumber="1" containsInteger="1" minValue="11" maxValue="94"/>
    </cacheField>
    <cacheField name="En mi actual modalidad de trabajo cuento con las herramientas y condiciones adecuadas para desempeñar mis funciones " numFmtId="0">
      <sharedItems containsSemiMixedTypes="0" containsString="0" containsNumber="1" containsInteger="1" minValue="7" maxValue="98"/>
    </cacheField>
    <cacheField name="Considero que el tiempo y el costo de desplazamiento al lugar de trabajo tienen un impacto negativo en mi bienestar general " numFmtId="0">
      <sharedItems containsSemiMixedTypes="0" containsString="0" containsNumber="1" containsInteger="1" minValue="7" maxValue="98"/>
    </cacheField>
    <cacheField name="Mi modalidad de trabajo favorece la comunicación y las relaciones interpersonales positivas con mis compañeros " numFmtId="0">
      <sharedItems containsSemiMixedTypes="0" containsString="0" containsNumber="1" containsInteger="1" minValue="17" maxValue="88"/>
    </cacheField>
    <cacheField name="Me siento motivado/a con la modalidad de trabajo que tengo actualmente " numFmtId="0">
      <sharedItems containsSemiMixedTypes="0" containsString="0" containsNumber="1" containsInteger="1" minValue="45" maxValue="60"/>
    </cacheField>
    <cacheField name="Considero que puedo desconectarme del trabajo fuera del horario laboral " numFmtId="0">
      <sharedItems containsSemiMixedTypes="0" containsString="0" containsNumber="1" containsInteger="1" minValue="29" maxValue="76"/>
    </cacheField>
    <cacheField name="Mi modelo de trabajo actual me permite mantener hábitos saludables (ejercicio, alimentación, descanso) " numFmtId="0">
      <sharedItems containsSemiMixedTypes="0" containsString="0" containsNumber="1" containsInteger="1" minValue="42" maxValue="63"/>
    </cacheField>
    <cacheField name="Considero que tengo autonomía para organizar mi tiempo y tareas en mi modalidad de trabajo actual " numFmtId="0">
      <sharedItems containsSemiMixedTypes="0" containsString="0" containsNumber="1" containsInteger="1" minValue="52" maxValue="53"/>
    </cacheField>
    <cacheField name="Pude completar mis tareas de manera más rápida y efectiva en teletrabajo " numFmtId="0">
      <sharedItems containsSemiMixedTypes="0" containsString="0" containsNumber="1" containsInteger="1" minValue="7" maxValue="98"/>
    </cacheField>
    <cacheField name="El teletrabajo me permitió cumplir con los plazos de entrega de manera más eficiente " numFmtId="0">
      <sharedItems containsSemiMixedTypes="0" containsString="0" containsNumber="1" containsInteger="1" minValue="6" maxValue="99"/>
    </cacheField>
    <cacheField name="El teletrabajo me permitió adaptarme mejor a cambios en las tareas y proyectos " numFmtId="0">
      <sharedItems containsSemiMixedTypes="0" containsString="0" containsNumber="1" containsInteger="1" minValue="6" maxValue="99"/>
    </cacheField>
    <cacheField name="El teletrabajo facilitó mi adaptación a nuevas herramientas y tecnologías " numFmtId="0">
      <sharedItems containsSemiMixedTypes="0" containsString="0" containsNumber="1" containsInteger="1" minValue="5" maxValue="100"/>
    </cacheField>
    <cacheField name="Las herramientas de comunicación utilizadas en el teletrabajo fueron efectivas para coordinar tareas " numFmtId="0">
      <sharedItems containsSemiMixedTypes="0" containsString="0" containsNumber="1" containsInteger="1" minValue="13" maxValue="92"/>
    </cacheField>
    <cacheField name="Pude participar activamente en reuniones y discusiones en teletrabajo " numFmtId="0">
      <sharedItems containsSemiMixedTypes="0" containsString="0" containsNumber="1" containsInteger="1" minValue="5" maxValue="100"/>
    </cacheField>
    <cacheField name="El teletrabajo aumentó mi compromiso con mis responsabilidades laborales. " numFmtId="0">
      <sharedItems containsSemiMixedTypes="0" containsString="0" containsNumber="1" containsInteger="1" minValue="10" maxValue="95"/>
    </cacheField>
    <cacheField name="El entorno de teletrabajo me permitió pensar de manera más creativa " numFmtId="0">
      <sharedItems containsSemiMixedTypes="0" containsString="0" containsNumber="1" containsInteger="1" minValue="9" maxValue="96"/>
    </cacheField>
    <cacheField name="Recibí retroalimentación constructiva sobre mi desempeño en teletrabajo " numFmtId="0">
      <sharedItems containsSemiMixedTypes="0" containsString="0" containsNumber="1" containsInteger="1" minValue="19" maxValue="86"/>
    </cacheField>
    <cacheField name="Colpensiones proporcionó los recursos necesarios para mantener mi productividad en teletrabajo " numFmtId="0">
      <sharedItems containsSemiMixedTypes="0" containsString="0" containsNumber="1" containsInteger="1" minValue="9" maxValue="96"/>
    </cacheField>
  </cacheFields>
  <extLst>
    <ext xmlns:x14="http://schemas.microsoft.com/office/spreadsheetml/2009/9/main" uri="{725AE2AE-9491-48be-B2B4-4EB974FC3084}">
      <x14:pivotCacheDefinition pivotCacheId="38654338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">
  <r>
    <x v="0"/>
    <x v="0"/>
    <x v="0"/>
    <x v="0"/>
    <x v="0"/>
    <x v="0"/>
    <x v="0"/>
    <x v="0"/>
    <s v="N/A;"/>
    <x v="0"/>
    <x v="0"/>
    <s v="Asistencial"/>
    <s v="Bogotá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0"/>
    <x v="0"/>
    <x v="1"/>
    <x v="0"/>
    <x v="0"/>
    <s v="N/A;"/>
    <x v="1"/>
    <x v="0"/>
    <s v="Profesional"/>
    <s v="Eje cafetero"/>
    <x v="0"/>
    <x v="0"/>
    <x v="0"/>
    <x v="0"/>
    <x v="0"/>
    <x v="0"/>
    <x v="0"/>
    <x v="1"/>
    <x v="0"/>
    <x v="1"/>
    <x v="0"/>
    <x v="0"/>
    <x v="0"/>
    <x v="1"/>
    <x v="0"/>
    <x v="1"/>
    <x v="1"/>
    <x v="1"/>
    <x v="1"/>
    <x v="0"/>
    <x v="0"/>
    <x v="0"/>
    <x v="0"/>
    <x v="0"/>
    <x v="0"/>
    <x v="0"/>
    <x v="0"/>
    <x v="0"/>
    <x v="0"/>
  </r>
  <r>
    <x v="2"/>
    <x v="1"/>
    <x v="0"/>
    <x v="0"/>
    <x v="1"/>
    <x v="2"/>
    <x v="0"/>
    <x v="0"/>
    <s v="N/A;"/>
    <x v="0"/>
    <x v="0"/>
    <s v="Profesional"/>
    <s v="Bogotá"/>
    <x v="1"/>
    <x v="0"/>
    <x v="0"/>
    <x v="0"/>
    <x v="0"/>
    <x v="0"/>
    <x v="0"/>
    <x v="1"/>
    <x v="0"/>
    <x v="1"/>
    <x v="0"/>
    <x v="0"/>
    <x v="0"/>
    <x v="1"/>
    <x v="0"/>
    <x v="1"/>
    <x v="1"/>
    <x v="1"/>
    <x v="1"/>
    <x v="0"/>
    <x v="0"/>
    <x v="0"/>
    <x v="0"/>
    <x v="0"/>
    <x v="0"/>
    <x v="0"/>
    <x v="0"/>
    <x v="0"/>
    <x v="0"/>
  </r>
  <r>
    <x v="3"/>
    <x v="2"/>
    <x v="0"/>
    <x v="1"/>
    <x v="0"/>
    <x v="3"/>
    <x v="1"/>
    <x v="1"/>
    <s v="11 - 15 años ;"/>
    <x v="2"/>
    <x v="0"/>
    <s v="Asistencial"/>
    <s v="Bogotá"/>
    <x v="1"/>
    <x v="0"/>
    <x v="0"/>
    <x v="0"/>
    <x v="0"/>
    <x v="0"/>
    <x v="0"/>
    <x v="1"/>
    <x v="0"/>
    <x v="1"/>
    <x v="0"/>
    <x v="0"/>
    <x v="0"/>
    <x v="1"/>
    <x v="1"/>
    <x v="1"/>
    <x v="1"/>
    <x v="1"/>
    <x v="0"/>
    <x v="0"/>
    <x v="0"/>
    <x v="0"/>
    <x v="0"/>
    <x v="0"/>
    <x v="0"/>
    <x v="0"/>
    <x v="0"/>
    <x v="0"/>
    <x v="0"/>
  </r>
  <r>
    <x v="4"/>
    <x v="3"/>
    <x v="0"/>
    <x v="0"/>
    <x v="0"/>
    <x v="0"/>
    <x v="0"/>
    <x v="0"/>
    <s v="N/A;"/>
    <x v="3"/>
    <x v="1"/>
    <s v="Profesional"/>
    <s v="Bogotá"/>
    <x v="0"/>
    <x v="0"/>
    <x v="0"/>
    <x v="0"/>
    <x v="0"/>
    <x v="0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5"/>
    <x v="3"/>
    <x v="0"/>
    <x v="2"/>
    <x v="0"/>
    <x v="0"/>
    <x v="1"/>
    <x v="2"/>
    <s v="Menores de 1 año ;"/>
    <x v="3"/>
    <x v="0"/>
    <s v="Profesional"/>
    <s v="Bogotá"/>
    <x v="1"/>
    <x v="0"/>
    <x v="0"/>
    <x v="0"/>
    <x v="0"/>
    <x v="0"/>
    <x v="0"/>
    <x v="0"/>
    <x v="0"/>
    <x v="0"/>
    <x v="0"/>
    <x v="0"/>
    <x v="0"/>
    <x v="1"/>
    <x v="0"/>
    <x v="0"/>
    <x v="0"/>
    <x v="1"/>
    <x v="1"/>
    <x v="0"/>
    <x v="0"/>
    <x v="0"/>
    <x v="0"/>
    <x v="0"/>
    <x v="0"/>
    <x v="0"/>
    <x v="0"/>
    <x v="0"/>
    <x v="0"/>
  </r>
  <r>
    <x v="6"/>
    <x v="0"/>
    <x v="0"/>
    <x v="2"/>
    <x v="0"/>
    <x v="0"/>
    <x v="0"/>
    <x v="0"/>
    <s v="N/A;"/>
    <x v="3"/>
    <x v="0"/>
    <s v="Asistencial"/>
    <s v="Bogotá"/>
    <x v="1"/>
    <x v="0"/>
    <x v="0"/>
    <x v="0"/>
    <x v="0"/>
    <x v="0"/>
    <x v="0"/>
    <x v="0"/>
    <x v="0"/>
    <x v="1"/>
    <x v="0"/>
    <x v="0"/>
    <x v="0"/>
    <x v="1"/>
    <x v="1"/>
    <x v="1"/>
    <x v="1"/>
    <x v="1"/>
    <x v="1"/>
    <x v="0"/>
    <x v="0"/>
    <x v="0"/>
    <x v="0"/>
    <x v="0"/>
    <x v="0"/>
    <x v="0"/>
    <x v="0"/>
    <x v="0"/>
    <x v="0"/>
  </r>
  <r>
    <x v="7"/>
    <x v="0"/>
    <x v="0"/>
    <x v="1"/>
    <x v="1"/>
    <x v="2"/>
    <x v="0"/>
    <x v="0"/>
    <s v="N/A;"/>
    <x v="3"/>
    <x v="0"/>
    <s v="Profesional"/>
    <s v="Bogotá"/>
    <x v="0"/>
    <x v="0"/>
    <x v="0"/>
    <x v="0"/>
    <x v="0"/>
    <x v="0"/>
    <x v="0"/>
    <x v="0"/>
    <x v="0"/>
    <x v="0"/>
    <x v="0"/>
    <x v="0"/>
    <x v="0"/>
    <x v="2"/>
    <x v="0"/>
    <x v="0"/>
    <x v="0"/>
    <x v="1"/>
    <x v="0"/>
    <x v="0"/>
    <x v="0"/>
    <x v="0"/>
    <x v="0"/>
    <x v="0"/>
    <x v="0"/>
    <x v="0"/>
    <x v="1"/>
    <x v="0"/>
    <x v="0"/>
  </r>
  <r>
    <x v="8"/>
    <x v="3"/>
    <x v="0"/>
    <x v="2"/>
    <x v="0"/>
    <x v="0"/>
    <x v="1"/>
    <x v="2"/>
    <s v="11 - 15 años ;"/>
    <x v="1"/>
    <x v="0"/>
    <s v="Profesional"/>
    <s v="Bogotá"/>
    <x v="1"/>
    <x v="0"/>
    <x v="0"/>
    <x v="0"/>
    <x v="0"/>
    <x v="0"/>
    <x v="0"/>
    <x v="0"/>
    <x v="0"/>
    <x v="0"/>
    <x v="0"/>
    <x v="0"/>
    <x v="0"/>
    <x v="2"/>
    <x v="0"/>
    <x v="1"/>
    <x v="0"/>
    <x v="0"/>
    <x v="0"/>
    <x v="0"/>
    <x v="0"/>
    <x v="0"/>
    <x v="0"/>
    <x v="0"/>
    <x v="0"/>
    <x v="0"/>
    <x v="0"/>
    <x v="1"/>
    <x v="1"/>
  </r>
  <r>
    <x v="9"/>
    <x v="4"/>
    <x v="0"/>
    <x v="2"/>
    <x v="1"/>
    <x v="2"/>
    <x v="1"/>
    <x v="3"/>
    <s v="6 - 10 años ;Masde15años ;"/>
    <x v="3"/>
    <x v="0"/>
    <s v="Profesional"/>
    <s v="Bogotá"/>
    <x v="0"/>
    <x v="0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1"/>
    <x v="0"/>
    <x v="0"/>
    <x v="0"/>
  </r>
  <r>
    <x v="10"/>
    <x v="3"/>
    <x v="0"/>
    <x v="0"/>
    <x v="1"/>
    <x v="4"/>
    <x v="1"/>
    <x v="3"/>
    <s v="11 - 15 años ;"/>
    <x v="4"/>
    <x v="1"/>
    <s v="Tecnólogo"/>
    <s v="Bogotá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1"/>
    <x v="0"/>
    <x v="0"/>
    <x v="1"/>
    <x v="0"/>
    <x v="1"/>
    <x v="0"/>
    <x v="0"/>
    <x v="1"/>
  </r>
  <r>
    <x v="11"/>
    <x v="2"/>
    <x v="1"/>
    <x v="3"/>
    <x v="0"/>
    <x v="0"/>
    <x v="1"/>
    <x v="3"/>
    <s v="11 - 15 años ;1 - 5 años ;"/>
    <x v="4"/>
    <x v="0"/>
    <s v="Asesor"/>
    <s v="Eje cafetero"/>
    <x v="0"/>
    <x v="0"/>
    <x v="0"/>
    <x v="0"/>
    <x v="0"/>
    <x v="0"/>
    <x v="0"/>
    <x v="0"/>
    <x v="0"/>
    <x v="0"/>
    <x v="1"/>
    <x v="0"/>
    <x v="0"/>
    <x v="1"/>
    <x v="0"/>
    <x v="1"/>
    <x v="0"/>
    <x v="1"/>
    <x v="0"/>
    <x v="0"/>
    <x v="0"/>
    <x v="0"/>
    <x v="0"/>
    <x v="0"/>
    <x v="0"/>
    <x v="0"/>
    <x v="0"/>
    <x v="0"/>
    <x v="0"/>
  </r>
  <r>
    <x v="12"/>
    <x v="2"/>
    <x v="1"/>
    <x v="1"/>
    <x v="1"/>
    <x v="1"/>
    <x v="1"/>
    <x v="3"/>
    <s v="6 - 10 años ;"/>
    <x v="3"/>
    <x v="2"/>
    <s v="Profesional"/>
    <s v="Bogotá"/>
    <x v="1"/>
    <x v="0"/>
    <x v="0"/>
    <x v="0"/>
    <x v="0"/>
    <x v="0"/>
    <x v="0"/>
    <x v="0"/>
    <x v="0"/>
    <x v="1"/>
    <x v="0"/>
    <x v="0"/>
    <x v="0"/>
    <x v="2"/>
    <x v="1"/>
    <x v="1"/>
    <x v="1"/>
    <x v="1"/>
    <x v="1"/>
    <x v="0"/>
    <x v="0"/>
    <x v="0"/>
    <x v="0"/>
    <x v="0"/>
    <x v="0"/>
    <x v="0"/>
    <x v="0"/>
    <x v="0"/>
    <x v="0"/>
  </r>
  <r>
    <x v="13"/>
    <x v="0"/>
    <x v="0"/>
    <x v="0"/>
    <x v="0"/>
    <x v="0"/>
    <x v="0"/>
    <x v="0"/>
    <s v="N/A;"/>
    <x v="3"/>
    <x v="0"/>
    <s v="Profesional"/>
    <s v="Bogotá"/>
    <x v="1"/>
    <x v="0"/>
    <x v="0"/>
    <x v="0"/>
    <x v="0"/>
    <x v="0"/>
    <x v="0"/>
    <x v="0"/>
    <x v="0"/>
    <x v="1"/>
    <x v="0"/>
    <x v="0"/>
    <x v="0"/>
    <x v="2"/>
    <x v="1"/>
    <x v="1"/>
    <x v="1"/>
    <x v="1"/>
    <x v="1"/>
    <x v="0"/>
    <x v="0"/>
    <x v="0"/>
    <x v="0"/>
    <x v="0"/>
    <x v="0"/>
    <x v="0"/>
    <x v="0"/>
    <x v="0"/>
    <x v="0"/>
  </r>
  <r>
    <x v="14"/>
    <x v="1"/>
    <x v="0"/>
    <x v="0"/>
    <x v="1"/>
    <x v="5"/>
    <x v="1"/>
    <x v="2"/>
    <s v="11 - 15 años ;"/>
    <x v="0"/>
    <x v="0"/>
    <s v="Profesional"/>
    <s v="Eje cafetero"/>
    <x v="0"/>
    <x v="0"/>
    <x v="0"/>
    <x v="0"/>
    <x v="0"/>
    <x v="0"/>
    <x v="1"/>
    <x v="0"/>
    <x v="0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1"/>
    <x v="0"/>
  </r>
  <r>
    <x v="15"/>
    <x v="4"/>
    <x v="0"/>
    <x v="1"/>
    <x v="0"/>
    <x v="0"/>
    <x v="1"/>
    <x v="3"/>
    <s v="6 - 10 años ;"/>
    <x v="0"/>
    <x v="2"/>
    <s v="Profesional"/>
    <s v="Bogotá"/>
    <x v="0"/>
    <x v="0"/>
    <x v="0"/>
    <x v="0"/>
    <x v="0"/>
    <x v="0"/>
    <x v="0"/>
    <x v="0"/>
    <x v="0"/>
    <x v="0"/>
    <x v="0"/>
    <x v="0"/>
    <x v="1"/>
    <x v="0"/>
    <x v="0"/>
    <x v="0"/>
    <x v="0"/>
    <x v="0"/>
    <x v="0"/>
    <x v="1"/>
    <x v="1"/>
    <x v="0"/>
    <x v="0"/>
    <x v="1"/>
    <x v="1"/>
    <x v="0"/>
    <x v="0"/>
    <x v="1"/>
    <x v="0"/>
  </r>
  <r>
    <x v="16"/>
    <x v="3"/>
    <x v="0"/>
    <x v="0"/>
    <x v="1"/>
    <x v="3"/>
    <x v="0"/>
    <x v="0"/>
    <s v="N/A;"/>
    <x v="3"/>
    <x v="0"/>
    <s v="Asistencial"/>
    <s v="Bogotá"/>
    <x v="1"/>
    <x v="0"/>
    <x v="0"/>
    <x v="0"/>
    <x v="0"/>
    <x v="0"/>
    <x v="0"/>
    <x v="0"/>
    <x v="0"/>
    <x v="1"/>
    <x v="0"/>
    <x v="0"/>
    <x v="0"/>
    <x v="2"/>
    <x v="1"/>
    <x v="1"/>
    <x v="1"/>
    <x v="1"/>
    <x v="1"/>
    <x v="0"/>
    <x v="0"/>
    <x v="0"/>
    <x v="0"/>
    <x v="0"/>
    <x v="0"/>
    <x v="0"/>
    <x v="0"/>
    <x v="1"/>
    <x v="1"/>
  </r>
  <r>
    <x v="17"/>
    <x v="4"/>
    <x v="0"/>
    <x v="0"/>
    <x v="0"/>
    <x v="0"/>
    <x v="0"/>
    <x v="0"/>
    <s v="N/A;"/>
    <x v="0"/>
    <x v="3"/>
    <s v="Profesional"/>
    <s v="Bogotá"/>
    <x v="0"/>
    <x v="0"/>
    <x v="0"/>
    <x v="0"/>
    <x v="0"/>
    <x v="0"/>
    <x v="0"/>
    <x v="0"/>
    <x v="0"/>
    <x v="1"/>
    <x v="0"/>
    <x v="1"/>
    <x v="0"/>
    <x v="1"/>
    <x v="0"/>
    <x v="1"/>
    <x v="0"/>
    <x v="1"/>
    <x v="1"/>
    <x v="0"/>
    <x v="0"/>
    <x v="0"/>
    <x v="0"/>
    <x v="0"/>
    <x v="0"/>
    <x v="0"/>
    <x v="0"/>
    <x v="0"/>
    <x v="1"/>
  </r>
  <r>
    <x v="18"/>
    <x v="4"/>
    <x v="0"/>
    <x v="0"/>
    <x v="0"/>
    <x v="0"/>
    <x v="0"/>
    <x v="0"/>
    <s v="N/A;"/>
    <x v="0"/>
    <x v="1"/>
    <s v="Asistencial"/>
    <s v="Bogotá"/>
    <x v="1"/>
    <x v="0"/>
    <x v="0"/>
    <x v="0"/>
    <x v="0"/>
    <x v="0"/>
    <x v="0"/>
    <x v="0"/>
    <x v="0"/>
    <x v="1"/>
    <x v="0"/>
    <x v="0"/>
    <x v="0"/>
    <x v="1"/>
    <x v="0"/>
    <x v="1"/>
    <x v="1"/>
    <x v="1"/>
    <x v="1"/>
    <x v="0"/>
    <x v="0"/>
    <x v="0"/>
    <x v="0"/>
    <x v="0"/>
    <x v="0"/>
    <x v="0"/>
    <x v="0"/>
    <x v="0"/>
    <x v="0"/>
  </r>
  <r>
    <x v="19"/>
    <x v="4"/>
    <x v="0"/>
    <x v="0"/>
    <x v="0"/>
    <x v="0"/>
    <x v="0"/>
    <x v="0"/>
    <s v="N/A;"/>
    <x v="0"/>
    <x v="0"/>
    <s v="Profesional"/>
    <s v="Bogotá"/>
    <x v="1"/>
    <x v="0"/>
    <x v="0"/>
    <x v="0"/>
    <x v="0"/>
    <x v="0"/>
    <x v="1"/>
    <x v="1"/>
    <x v="0"/>
    <x v="1"/>
    <x v="1"/>
    <x v="0"/>
    <x v="0"/>
    <x v="1"/>
    <x v="0"/>
    <x v="1"/>
    <x v="0"/>
    <x v="1"/>
    <x v="1"/>
    <x v="0"/>
    <x v="0"/>
    <x v="1"/>
    <x v="1"/>
    <x v="1"/>
    <x v="0"/>
    <x v="1"/>
    <x v="1"/>
    <x v="1"/>
    <x v="0"/>
  </r>
  <r>
    <x v="20"/>
    <x v="1"/>
    <x v="0"/>
    <x v="0"/>
    <x v="0"/>
    <x v="0"/>
    <x v="1"/>
    <x v="3"/>
    <s v="Masde15años ;"/>
    <x v="3"/>
    <x v="0"/>
    <s v="Profesional"/>
    <s v="Bogotá"/>
    <x v="1"/>
    <x v="0"/>
    <x v="0"/>
    <x v="0"/>
    <x v="0"/>
    <x v="0"/>
    <x v="1"/>
    <x v="0"/>
    <x v="0"/>
    <x v="0"/>
    <x v="0"/>
    <x v="0"/>
    <x v="0"/>
    <x v="1"/>
    <x v="1"/>
    <x v="1"/>
    <x v="1"/>
    <x v="1"/>
    <x v="1"/>
    <x v="0"/>
    <x v="0"/>
    <x v="0"/>
    <x v="0"/>
    <x v="0"/>
    <x v="0"/>
    <x v="0"/>
    <x v="0"/>
    <x v="1"/>
    <x v="1"/>
  </r>
  <r>
    <x v="21"/>
    <x v="3"/>
    <x v="0"/>
    <x v="0"/>
    <x v="0"/>
    <x v="0"/>
    <x v="1"/>
    <x v="3"/>
    <s v="11 - 15 años ;6 - 10 años ;"/>
    <x v="3"/>
    <x v="3"/>
    <s v="Profesional"/>
    <s v="Bogotá"/>
    <x v="0"/>
    <x v="0"/>
    <x v="0"/>
    <x v="0"/>
    <x v="0"/>
    <x v="0"/>
    <x v="1"/>
    <x v="0"/>
    <x v="0"/>
    <x v="1"/>
    <x v="0"/>
    <x v="0"/>
    <x v="0"/>
    <x v="1"/>
    <x v="0"/>
    <x v="1"/>
    <x v="0"/>
    <x v="1"/>
    <x v="1"/>
    <x v="0"/>
    <x v="0"/>
    <x v="0"/>
    <x v="0"/>
    <x v="0"/>
    <x v="0"/>
    <x v="0"/>
    <x v="0"/>
    <x v="0"/>
    <x v="0"/>
  </r>
  <r>
    <x v="22"/>
    <x v="3"/>
    <x v="0"/>
    <x v="2"/>
    <x v="0"/>
    <x v="0"/>
    <x v="1"/>
    <x v="2"/>
    <s v="1 - 5 años ;"/>
    <x v="1"/>
    <x v="0"/>
    <s v="Técnico"/>
    <s v="Bogotá"/>
    <x v="1"/>
    <x v="0"/>
    <x v="0"/>
    <x v="0"/>
    <x v="0"/>
    <x v="0"/>
    <x v="0"/>
    <x v="0"/>
    <x v="0"/>
    <x v="0"/>
    <x v="0"/>
    <x v="0"/>
    <x v="0"/>
    <x v="1"/>
    <x v="1"/>
    <x v="1"/>
    <x v="0"/>
    <x v="1"/>
    <x v="0"/>
    <x v="0"/>
    <x v="0"/>
    <x v="0"/>
    <x v="0"/>
    <x v="0"/>
    <x v="0"/>
    <x v="0"/>
    <x v="0"/>
    <x v="0"/>
    <x v="0"/>
  </r>
  <r>
    <x v="23"/>
    <x v="0"/>
    <x v="0"/>
    <x v="2"/>
    <x v="0"/>
    <x v="0"/>
    <x v="1"/>
    <x v="2"/>
    <s v="1 - 5 años ;"/>
    <x v="3"/>
    <x v="0"/>
    <s v="Tecnólogo"/>
    <s v="Bogotá"/>
    <x v="0"/>
    <x v="0"/>
    <x v="0"/>
    <x v="0"/>
    <x v="0"/>
    <x v="0"/>
    <x v="0"/>
    <x v="0"/>
    <x v="0"/>
    <x v="0"/>
    <x v="0"/>
    <x v="0"/>
    <x v="0"/>
    <x v="1"/>
    <x v="0"/>
    <x v="1"/>
    <x v="0"/>
    <x v="0"/>
    <x v="1"/>
    <x v="0"/>
    <x v="0"/>
    <x v="0"/>
    <x v="0"/>
    <x v="0"/>
    <x v="0"/>
    <x v="0"/>
    <x v="0"/>
    <x v="0"/>
    <x v="0"/>
  </r>
  <r>
    <x v="24"/>
    <x v="1"/>
    <x v="0"/>
    <x v="1"/>
    <x v="1"/>
    <x v="0"/>
    <x v="1"/>
    <x v="3"/>
    <s v="Masde15años ;"/>
    <x v="4"/>
    <x v="0"/>
    <s v="Tecnólogo"/>
    <s v="Bogotá"/>
    <x v="1"/>
    <x v="0"/>
    <x v="0"/>
    <x v="0"/>
    <x v="0"/>
    <x v="0"/>
    <x v="0"/>
    <x v="1"/>
    <x v="0"/>
    <x v="1"/>
    <x v="0"/>
    <x v="0"/>
    <x v="0"/>
    <x v="2"/>
    <x v="0"/>
    <x v="1"/>
    <x v="0"/>
    <x v="1"/>
    <x v="1"/>
    <x v="0"/>
    <x v="0"/>
    <x v="0"/>
    <x v="0"/>
    <x v="0"/>
    <x v="0"/>
    <x v="0"/>
    <x v="0"/>
    <x v="0"/>
    <x v="0"/>
  </r>
  <r>
    <x v="25"/>
    <x v="4"/>
    <x v="0"/>
    <x v="2"/>
    <x v="1"/>
    <x v="2"/>
    <x v="1"/>
    <x v="1"/>
    <s v="11 - 15 años ;6 - 10 años ;"/>
    <x v="3"/>
    <x v="0"/>
    <s v="Profesional"/>
    <s v="Bogotá"/>
    <x v="1"/>
    <x v="0"/>
    <x v="0"/>
    <x v="0"/>
    <x v="0"/>
    <x v="0"/>
    <x v="0"/>
    <x v="0"/>
    <x v="0"/>
    <x v="0"/>
    <x v="0"/>
    <x v="0"/>
    <x v="0"/>
    <x v="2"/>
    <x v="0"/>
    <x v="1"/>
    <x v="1"/>
    <x v="1"/>
    <x v="1"/>
    <x v="0"/>
    <x v="0"/>
    <x v="0"/>
    <x v="0"/>
    <x v="0"/>
    <x v="0"/>
    <x v="0"/>
    <x v="0"/>
    <x v="0"/>
    <x v="0"/>
  </r>
  <r>
    <x v="26"/>
    <x v="1"/>
    <x v="1"/>
    <x v="0"/>
    <x v="0"/>
    <x v="0"/>
    <x v="0"/>
    <x v="0"/>
    <s v="N/A;"/>
    <x v="3"/>
    <x v="1"/>
    <s v="Profesional"/>
    <s v="Bogotá"/>
    <x v="1"/>
    <x v="0"/>
    <x v="0"/>
    <x v="0"/>
    <x v="0"/>
    <x v="0"/>
    <x v="0"/>
    <x v="0"/>
    <x v="0"/>
    <x v="1"/>
    <x v="0"/>
    <x v="0"/>
    <x v="0"/>
    <x v="0"/>
    <x v="0"/>
    <x v="1"/>
    <x v="0"/>
    <x v="1"/>
    <x v="1"/>
    <x v="0"/>
    <x v="0"/>
    <x v="0"/>
    <x v="0"/>
    <x v="0"/>
    <x v="0"/>
    <x v="0"/>
    <x v="0"/>
    <x v="0"/>
    <x v="0"/>
  </r>
  <r>
    <x v="27"/>
    <x v="5"/>
    <x v="1"/>
    <x v="0"/>
    <x v="0"/>
    <x v="0"/>
    <x v="0"/>
    <x v="0"/>
    <s v="N/A;"/>
    <x v="0"/>
    <x v="2"/>
    <s v="Profesional"/>
    <s v="Antioquia"/>
    <x v="0"/>
    <x v="0"/>
    <x v="0"/>
    <x v="0"/>
    <x v="0"/>
    <x v="0"/>
    <x v="0"/>
    <x v="0"/>
    <x v="0"/>
    <x v="1"/>
    <x v="0"/>
    <x v="0"/>
    <x v="0"/>
    <x v="1"/>
    <x v="0"/>
    <x v="1"/>
    <x v="1"/>
    <x v="1"/>
    <x v="1"/>
    <x v="0"/>
    <x v="0"/>
    <x v="0"/>
    <x v="0"/>
    <x v="1"/>
    <x v="0"/>
    <x v="0"/>
    <x v="0"/>
    <x v="0"/>
    <x v="0"/>
  </r>
  <r>
    <x v="28"/>
    <x v="3"/>
    <x v="0"/>
    <x v="2"/>
    <x v="1"/>
    <x v="1"/>
    <x v="1"/>
    <x v="2"/>
    <s v="1 - 5 años ;"/>
    <x v="3"/>
    <x v="0"/>
    <s v="Profesional"/>
    <s v="Bogotá"/>
    <x v="1"/>
    <x v="0"/>
    <x v="0"/>
    <x v="0"/>
    <x v="0"/>
    <x v="0"/>
    <x v="0"/>
    <x v="0"/>
    <x v="0"/>
    <x v="1"/>
    <x v="0"/>
    <x v="0"/>
    <x v="0"/>
    <x v="1"/>
    <x v="0"/>
    <x v="1"/>
    <x v="0"/>
    <x v="1"/>
    <x v="1"/>
    <x v="0"/>
    <x v="0"/>
    <x v="0"/>
    <x v="0"/>
    <x v="0"/>
    <x v="0"/>
    <x v="0"/>
    <x v="0"/>
    <x v="0"/>
    <x v="0"/>
  </r>
  <r>
    <x v="29"/>
    <x v="4"/>
    <x v="0"/>
    <x v="2"/>
    <x v="0"/>
    <x v="0"/>
    <x v="1"/>
    <x v="2"/>
    <s v="Menores de 1 año ;"/>
    <x v="0"/>
    <x v="0"/>
    <s v="Profesional"/>
    <s v="Bogotá"/>
    <x v="1"/>
    <x v="0"/>
    <x v="0"/>
    <x v="0"/>
    <x v="0"/>
    <x v="0"/>
    <x v="0"/>
    <x v="0"/>
    <x v="0"/>
    <x v="0"/>
    <x v="0"/>
    <x v="0"/>
    <x v="0"/>
    <x v="0"/>
    <x v="1"/>
    <x v="1"/>
    <x v="1"/>
    <x v="1"/>
    <x v="1"/>
    <x v="0"/>
    <x v="0"/>
    <x v="0"/>
    <x v="0"/>
    <x v="0"/>
    <x v="0"/>
    <x v="0"/>
    <x v="0"/>
    <x v="0"/>
    <x v="0"/>
  </r>
  <r>
    <x v="30"/>
    <x v="5"/>
    <x v="1"/>
    <x v="0"/>
    <x v="1"/>
    <x v="1"/>
    <x v="0"/>
    <x v="0"/>
    <s v="N/A;"/>
    <x v="0"/>
    <x v="0"/>
    <s v="Profesional"/>
    <s v="Bogotá"/>
    <x v="1"/>
    <x v="0"/>
    <x v="0"/>
    <x v="0"/>
    <x v="0"/>
    <x v="0"/>
    <x v="0"/>
    <x v="0"/>
    <x v="0"/>
    <x v="1"/>
    <x v="0"/>
    <x v="0"/>
    <x v="0"/>
    <x v="1"/>
    <x v="0"/>
    <x v="1"/>
    <x v="0"/>
    <x v="1"/>
    <x v="1"/>
    <x v="0"/>
    <x v="0"/>
    <x v="0"/>
    <x v="0"/>
    <x v="0"/>
    <x v="0"/>
    <x v="0"/>
    <x v="0"/>
    <x v="0"/>
    <x v="0"/>
  </r>
  <r>
    <x v="31"/>
    <x v="3"/>
    <x v="0"/>
    <x v="1"/>
    <x v="1"/>
    <x v="2"/>
    <x v="0"/>
    <x v="0"/>
    <s v="N/A;"/>
    <x v="0"/>
    <x v="0"/>
    <s v="Profesional"/>
    <s v="Bogotá"/>
    <x v="0"/>
    <x v="0"/>
    <x v="1"/>
    <x v="1"/>
    <x v="0"/>
    <x v="1"/>
    <x v="0"/>
    <x v="1"/>
    <x v="0"/>
    <x v="1"/>
    <x v="0"/>
    <x v="1"/>
    <x v="0"/>
    <x v="2"/>
    <x v="1"/>
    <x v="1"/>
    <x v="1"/>
    <x v="0"/>
    <x v="1"/>
    <x v="0"/>
    <x v="1"/>
    <x v="1"/>
    <x v="0"/>
    <x v="1"/>
    <x v="0"/>
    <x v="1"/>
    <x v="1"/>
    <x v="0"/>
    <x v="0"/>
  </r>
  <r>
    <x v="32"/>
    <x v="4"/>
    <x v="1"/>
    <x v="0"/>
    <x v="1"/>
    <x v="2"/>
    <x v="1"/>
    <x v="3"/>
    <s v="Masde15años ;"/>
    <x v="0"/>
    <x v="2"/>
    <s v="Profesional"/>
    <s v="Caribe"/>
    <x v="0"/>
    <x v="1"/>
    <x v="0"/>
    <x v="1"/>
    <x v="0"/>
    <x v="1"/>
    <x v="0"/>
    <x v="1"/>
    <x v="0"/>
    <x v="1"/>
    <x v="0"/>
    <x v="1"/>
    <x v="0"/>
    <x v="1"/>
    <x v="0"/>
    <x v="1"/>
    <x v="0"/>
    <x v="1"/>
    <x v="0"/>
    <x v="1"/>
    <x v="1"/>
    <x v="0"/>
    <x v="1"/>
    <x v="0"/>
    <x v="0"/>
    <x v="1"/>
    <x v="0"/>
    <x v="0"/>
    <x v="0"/>
  </r>
  <r>
    <x v="33"/>
    <x v="2"/>
    <x v="1"/>
    <x v="1"/>
    <x v="0"/>
    <x v="0"/>
    <x v="0"/>
    <x v="0"/>
    <s v="N/A;"/>
    <x v="5"/>
    <x v="3"/>
    <s v="Directivo"/>
    <s v="Antioquia"/>
    <x v="1"/>
    <x v="0"/>
    <x v="1"/>
    <x v="0"/>
    <x v="1"/>
    <x v="0"/>
    <x v="1"/>
    <x v="0"/>
    <x v="1"/>
    <x v="0"/>
    <x v="1"/>
    <x v="0"/>
    <x v="1"/>
    <x v="2"/>
    <x v="0"/>
    <x v="1"/>
    <x v="1"/>
    <x v="0"/>
    <x v="0"/>
    <x v="1"/>
    <x v="0"/>
    <x v="1"/>
    <x v="0"/>
    <x v="1"/>
    <x v="0"/>
    <x v="0"/>
    <x v="1"/>
    <x v="0"/>
    <x v="1"/>
  </r>
  <r>
    <x v="34"/>
    <x v="0"/>
    <x v="0"/>
    <x v="0"/>
    <x v="1"/>
    <x v="2"/>
    <x v="0"/>
    <x v="0"/>
    <s v="N/A;"/>
    <x v="3"/>
    <x v="0"/>
    <s v="Asistencial"/>
    <s v="Centro"/>
    <x v="0"/>
    <x v="1"/>
    <x v="0"/>
    <x v="1"/>
    <x v="0"/>
    <x v="1"/>
    <x v="0"/>
    <x v="1"/>
    <x v="0"/>
    <x v="1"/>
    <x v="0"/>
    <x v="1"/>
    <x v="0"/>
    <x v="0"/>
    <x v="0"/>
    <x v="1"/>
    <x v="1"/>
    <x v="0"/>
    <x v="1"/>
    <x v="0"/>
    <x v="1"/>
    <x v="0"/>
    <x v="0"/>
    <x v="1"/>
    <x v="0"/>
    <x v="0"/>
    <x v="0"/>
    <x v="0"/>
    <x v="0"/>
  </r>
  <r>
    <x v="35"/>
    <x v="2"/>
    <x v="2"/>
    <x v="4"/>
    <x v="0"/>
    <x v="4"/>
    <x v="1"/>
    <x v="2"/>
    <s v="Masde15años ;"/>
    <x v="1"/>
    <x v="2"/>
    <s v="Directivo"/>
    <s v="Bogotá"/>
    <x v="1"/>
    <x v="0"/>
    <x v="1"/>
    <x v="0"/>
    <x v="1"/>
    <x v="0"/>
    <x v="1"/>
    <x v="0"/>
    <x v="0"/>
    <x v="1"/>
    <x v="0"/>
    <x v="1"/>
    <x v="0"/>
    <x v="1"/>
    <x v="0"/>
    <x v="1"/>
    <x v="0"/>
    <x v="0"/>
    <x v="1"/>
    <x v="1"/>
    <x v="0"/>
    <x v="1"/>
    <x v="1"/>
    <x v="1"/>
    <x v="0"/>
    <x v="0"/>
    <x v="1"/>
    <x v="0"/>
    <x v="1"/>
  </r>
  <r>
    <x v="36"/>
    <x v="4"/>
    <x v="0"/>
    <x v="2"/>
    <x v="0"/>
    <x v="0"/>
    <x v="1"/>
    <x v="2"/>
    <s v="6 - 10 años ;"/>
    <x v="0"/>
    <x v="2"/>
    <s v="Técnico"/>
    <s v="Centro"/>
    <x v="1"/>
    <x v="0"/>
    <x v="0"/>
    <x v="0"/>
    <x v="0"/>
    <x v="0"/>
    <x v="0"/>
    <x v="0"/>
    <x v="0"/>
    <x v="1"/>
    <x v="0"/>
    <x v="0"/>
    <x v="0"/>
    <x v="2"/>
    <x v="0"/>
    <x v="1"/>
    <x v="0"/>
    <x v="1"/>
    <x v="1"/>
    <x v="0"/>
    <x v="0"/>
    <x v="0"/>
    <x v="0"/>
    <x v="0"/>
    <x v="0"/>
    <x v="0"/>
    <x v="0"/>
    <x v="1"/>
    <x v="0"/>
  </r>
  <r>
    <x v="37"/>
    <x v="4"/>
    <x v="1"/>
    <x v="0"/>
    <x v="0"/>
    <x v="0"/>
    <x v="0"/>
    <x v="0"/>
    <s v="N/A;"/>
    <x v="0"/>
    <x v="4"/>
    <s v="Técnico"/>
    <s v="Bogotá"/>
    <x v="1"/>
    <x v="0"/>
    <x v="0"/>
    <x v="0"/>
    <x v="0"/>
    <x v="0"/>
    <x v="0"/>
    <x v="0"/>
    <x v="0"/>
    <x v="1"/>
    <x v="0"/>
    <x v="1"/>
    <x v="0"/>
    <x v="2"/>
    <x v="0"/>
    <x v="1"/>
    <x v="0"/>
    <x v="1"/>
    <x v="1"/>
    <x v="0"/>
    <x v="0"/>
    <x v="0"/>
    <x v="0"/>
    <x v="0"/>
    <x v="0"/>
    <x v="0"/>
    <x v="0"/>
    <x v="0"/>
    <x v="0"/>
  </r>
  <r>
    <x v="38"/>
    <x v="1"/>
    <x v="1"/>
    <x v="1"/>
    <x v="0"/>
    <x v="0"/>
    <x v="0"/>
    <x v="0"/>
    <s v="N/A;"/>
    <x v="3"/>
    <x v="0"/>
    <s v="Técnico"/>
    <s v="Antioquia"/>
    <x v="0"/>
    <x v="0"/>
    <x v="0"/>
    <x v="0"/>
    <x v="0"/>
    <x v="0"/>
    <x v="0"/>
    <x v="0"/>
    <x v="0"/>
    <x v="1"/>
    <x v="0"/>
    <x v="0"/>
    <x v="0"/>
    <x v="1"/>
    <x v="1"/>
    <x v="1"/>
    <x v="1"/>
    <x v="1"/>
    <x v="1"/>
    <x v="0"/>
    <x v="0"/>
    <x v="0"/>
    <x v="0"/>
    <x v="1"/>
    <x v="0"/>
    <x v="0"/>
    <x v="0"/>
    <x v="1"/>
    <x v="0"/>
  </r>
  <r>
    <x v="39"/>
    <x v="5"/>
    <x v="0"/>
    <x v="0"/>
    <x v="1"/>
    <x v="2"/>
    <x v="0"/>
    <x v="0"/>
    <s v="N/A;"/>
    <x v="3"/>
    <x v="0"/>
    <s v="Asistencial"/>
    <s v="Bogotá"/>
    <x v="1"/>
    <x v="0"/>
    <x v="0"/>
    <x v="0"/>
    <x v="0"/>
    <x v="0"/>
    <x v="0"/>
    <x v="0"/>
    <x v="0"/>
    <x v="1"/>
    <x v="0"/>
    <x v="0"/>
    <x v="0"/>
    <x v="2"/>
    <x v="0"/>
    <x v="1"/>
    <x v="0"/>
    <x v="1"/>
    <x v="0"/>
    <x v="0"/>
    <x v="0"/>
    <x v="0"/>
    <x v="0"/>
    <x v="0"/>
    <x v="0"/>
    <x v="0"/>
    <x v="0"/>
    <x v="1"/>
    <x v="0"/>
  </r>
  <r>
    <x v="40"/>
    <x v="4"/>
    <x v="1"/>
    <x v="1"/>
    <x v="0"/>
    <x v="0"/>
    <x v="1"/>
    <x v="3"/>
    <s v="1 - 5 años ;6 - 10 años ;"/>
    <x v="0"/>
    <x v="2"/>
    <s v="Profesional"/>
    <s v="Antioquia"/>
    <x v="1"/>
    <x v="0"/>
    <x v="0"/>
    <x v="0"/>
    <x v="0"/>
    <x v="0"/>
    <x v="0"/>
    <x v="0"/>
    <x v="0"/>
    <x v="1"/>
    <x v="0"/>
    <x v="0"/>
    <x v="0"/>
    <x v="2"/>
    <x v="1"/>
    <x v="1"/>
    <x v="1"/>
    <x v="1"/>
    <x v="1"/>
    <x v="0"/>
    <x v="0"/>
    <x v="0"/>
    <x v="0"/>
    <x v="0"/>
    <x v="0"/>
    <x v="0"/>
    <x v="1"/>
    <x v="0"/>
    <x v="0"/>
  </r>
  <r>
    <x v="41"/>
    <x v="0"/>
    <x v="0"/>
    <x v="1"/>
    <x v="0"/>
    <x v="0"/>
    <x v="0"/>
    <x v="0"/>
    <s v="N/A;"/>
    <x v="3"/>
    <x v="0"/>
    <s v="Técnico"/>
    <s v="Bogotá"/>
    <x v="0"/>
    <x v="0"/>
    <x v="0"/>
    <x v="0"/>
    <x v="0"/>
    <x v="0"/>
    <x v="0"/>
    <x v="0"/>
    <x v="0"/>
    <x v="1"/>
    <x v="0"/>
    <x v="0"/>
    <x v="0"/>
    <x v="2"/>
    <x v="0"/>
    <x v="1"/>
    <x v="1"/>
    <x v="1"/>
    <x v="0"/>
    <x v="0"/>
    <x v="0"/>
    <x v="0"/>
    <x v="0"/>
    <x v="0"/>
    <x v="0"/>
    <x v="0"/>
    <x v="0"/>
    <x v="1"/>
    <x v="0"/>
  </r>
  <r>
    <x v="42"/>
    <x v="1"/>
    <x v="1"/>
    <x v="2"/>
    <x v="0"/>
    <x v="0"/>
    <x v="0"/>
    <x v="0"/>
    <s v="N/A;"/>
    <x v="5"/>
    <x v="3"/>
    <s v="Directivo"/>
    <s v="Bogotá"/>
    <x v="0"/>
    <x v="0"/>
    <x v="0"/>
    <x v="0"/>
    <x v="0"/>
    <x v="0"/>
    <x v="0"/>
    <x v="0"/>
    <x v="0"/>
    <x v="1"/>
    <x v="0"/>
    <x v="0"/>
    <x v="0"/>
    <x v="2"/>
    <x v="0"/>
    <x v="0"/>
    <x v="0"/>
    <x v="0"/>
    <x v="0"/>
    <x v="0"/>
    <x v="0"/>
    <x v="0"/>
    <x v="0"/>
    <x v="0"/>
    <x v="0"/>
    <x v="0"/>
    <x v="0"/>
    <x v="1"/>
    <x v="0"/>
  </r>
  <r>
    <x v="43"/>
    <x v="3"/>
    <x v="0"/>
    <x v="0"/>
    <x v="0"/>
    <x v="0"/>
    <x v="0"/>
    <x v="0"/>
    <s v="N/A;"/>
    <x v="0"/>
    <x v="0"/>
    <s v="Tecnólogo"/>
    <s v="Bogotá"/>
    <x v="0"/>
    <x v="0"/>
    <x v="0"/>
    <x v="0"/>
    <x v="0"/>
    <x v="0"/>
    <x v="1"/>
    <x v="1"/>
    <x v="0"/>
    <x v="1"/>
    <x v="0"/>
    <x v="0"/>
    <x v="0"/>
    <x v="1"/>
    <x v="1"/>
    <x v="1"/>
    <x v="0"/>
    <x v="1"/>
    <x v="1"/>
    <x v="0"/>
    <x v="0"/>
    <x v="0"/>
    <x v="0"/>
    <x v="0"/>
    <x v="0"/>
    <x v="0"/>
    <x v="0"/>
    <x v="0"/>
    <x v="0"/>
  </r>
  <r>
    <x v="44"/>
    <x v="1"/>
    <x v="1"/>
    <x v="1"/>
    <x v="1"/>
    <x v="1"/>
    <x v="0"/>
    <x v="0"/>
    <s v="N/A;"/>
    <x v="0"/>
    <x v="2"/>
    <s v="Profesional"/>
    <s v="Bogotá"/>
    <x v="0"/>
    <x v="0"/>
    <x v="0"/>
    <x v="0"/>
    <x v="0"/>
    <x v="0"/>
    <x v="0"/>
    <x v="0"/>
    <x v="0"/>
    <x v="0"/>
    <x v="1"/>
    <x v="0"/>
    <x v="0"/>
    <x v="2"/>
    <x v="0"/>
    <x v="0"/>
    <x v="0"/>
    <x v="0"/>
    <x v="0"/>
    <x v="0"/>
    <x v="0"/>
    <x v="0"/>
    <x v="0"/>
    <x v="0"/>
    <x v="0"/>
    <x v="1"/>
    <x v="0"/>
    <x v="0"/>
    <x v="0"/>
  </r>
  <r>
    <x v="45"/>
    <x v="4"/>
    <x v="0"/>
    <x v="1"/>
    <x v="0"/>
    <x v="0"/>
    <x v="0"/>
    <x v="0"/>
    <s v="N/A;"/>
    <x v="3"/>
    <x v="0"/>
    <s v="Tecnólogo"/>
    <s v="Bogotá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1"/>
    <x v="0"/>
  </r>
  <r>
    <x v="46"/>
    <x v="3"/>
    <x v="0"/>
    <x v="1"/>
    <x v="1"/>
    <x v="1"/>
    <x v="0"/>
    <x v="0"/>
    <s v="N/A;"/>
    <x v="3"/>
    <x v="0"/>
    <s v="Profesional"/>
    <s v="Bogotá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1"/>
    <x v="0"/>
    <x v="0"/>
    <x v="0"/>
    <x v="0"/>
    <x v="0"/>
    <x v="0"/>
    <x v="0"/>
    <x v="1"/>
    <x v="0"/>
  </r>
  <r>
    <x v="47"/>
    <x v="4"/>
    <x v="1"/>
    <x v="2"/>
    <x v="0"/>
    <x v="0"/>
    <x v="0"/>
    <x v="0"/>
    <s v="N/A;"/>
    <x v="0"/>
    <x v="0"/>
    <s v="Profesional"/>
    <s v="Occident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1"/>
    <x v="0"/>
  </r>
  <r>
    <x v="48"/>
    <x v="0"/>
    <x v="0"/>
    <x v="2"/>
    <x v="1"/>
    <x v="6"/>
    <x v="0"/>
    <x v="0"/>
    <s v="N/A;"/>
    <x v="0"/>
    <x v="0"/>
    <s v="Técnico"/>
    <s v="Caribe"/>
    <x v="1"/>
    <x v="0"/>
    <x v="0"/>
    <x v="0"/>
    <x v="0"/>
    <x v="0"/>
    <x v="0"/>
    <x v="0"/>
    <x v="0"/>
    <x v="0"/>
    <x v="0"/>
    <x v="0"/>
    <x v="0"/>
    <x v="2"/>
    <x v="0"/>
    <x v="1"/>
    <x v="1"/>
    <x v="1"/>
    <x v="1"/>
    <x v="0"/>
    <x v="0"/>
    <x v="0"/>
    <x v="0"/>
    <x v="0"/>
    <x v="0"/>
    <x v="0"/>
    <x v="0"/>
    <x v="0"/>
    <x v="1"/>
  </r>
  <r>
    <x v="49"/>
    <x v="6"/>
    <x v="1"/>
    <x v="1"/>
    <x v="1"/>
    <x v="2"/>
    <x v="1"/>
    <x v="3"/>
    <s v="Masde15años ;"/>
    <x v="3"/>
    <x v="0"/>
    <s v="Profesional"/>
    <s v="Bogotá"/>
    <x v="1"/>
    <x v="1"/>
    <x v="1"/>
    <x v="1"/>
    <x v="1"/>
    <x v="0"/>
    <x v="1"/>
    <x v="0"/>
    <x v="1"/>
    <x v="0"/>
    <x v="1"/>
    <x v="0"/>
    <x v="1"/>
    <x v="0"/>
    <x v="0"/>
    <x v="0"/>
    <x v="0"/>
    <x v="1"/>
    <x v="0"/>
    <x v="1"/>
    <x v="1"/>
    <x v="1"/>
    <x v="1"/>
    <x v="1"/>
    <x v="1"/>
    <x v="1"/>
    <x v="1"/>
    <x v="1"/>
    <x v="0"/>
  </r>
  <r>
    <x v="50"/>
    <x v="2"/>
    <x v="0"/>
    <x v="3"/>
    <x v="1"/>
    <x v="4"/>
    <x v="1"/>
    <x v="2"/>
    <s v="Masde15años ;"/>
    <x v="2"/>
    <x v="0"/>
    <s v="Asistencial"/>
    <s v="Bogotá"/>
    <x v="1"/>
    <x v="0"/>
    <x v="0"/>
    <x v="0"/>
    <x v="0"/>
    <x v="0"/>
    <x v="1"/>
    <x v="0"/>
    <x v="0"/>
    <x v="1"/>
    <x v="0"/>
    <x v="0"/>
    <x v="0"/>
    <x v="1"/>
    <x v="0"/>
    <x v="0"/>
    <x v="0"/>
    <x v="1"/>
    <x v="0"/>
    <x v="0"/>
    <x v="0"/>
    <x v="0"/>
    <x v="0"/>
    <x v="0"/>
    <x v="0"/>
    <x v="1"/>
    <x v="0"/>
    <x v="0"/>
    <x v="0"/>
  </r>
  <r>
    <x v="51"/>
    <x v="2"/>
    <x v="0"/>
    <x v="2"/>
    <x v="1"/>
    <x v="2"/>
    <x v="1"/>
    <x v="2"/>
    <s v="Masde15años ;"/>
    <x v="6"/>
    <x v="0"/>
    <s v="Profesional"/>
    <s v="Bogotá"/>
    <x v="0"/>
    <x v="0"/>
    <x v="0"/>
    <x v="0"/>
    <x v="0"/>
    <x v="0"/>
    <x v="1"/>
    <x v="0"/>
    <x v="0"/>
    <x v="1"/>
    <x v="0"/>
    <x v="0"/>
    <x v="0"/>
    <x v="1"/>
    <x v="0"/>
    <x v="1"/>
    <x v="1"/>
    <x v="0"/>
    <x v="1"/>
    <x v="0"/>
    <x v="0"/>
    <x v="0"/>
    <x v="0"/>
    <x v="0"/>
    <x v="0"/>
    <x v="0"/>
    <x v="0"/>
    <x v="0"/>
    <x v="0"/>
  </r>
  <r>
    <x v="52"/>
    <x v="1"/>
    <x v="1"/>
    <x v="3"/>
    <x v="1"/>
    <x v="2"/>
    <x v="1"/>
    <x v="2"/>
    <s v="6 - 10 años ;"/>
    <x v="3"/>
    <x v="0"/>
    <s v="Profesional"/>
    <s v="Bogotá"/>
    <x v="0"/>
    <x v="0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53"/>
    <x v="3"/>
    <x v="0"/>
    <x v="0"/>
    <x v="0"/>
    <x v="0"/>
    <x v="1"/>
    <x v="2"/>
    <s v="1 - 5 años ;"/>
    <x v="0"/>
    <x v="0"/>
    <s v="Profesional"/>
    <s v="Bogotá"/>
    <x v="1"/>
    <x v="0"/>
    <x v="0"/>
    <x v="0"/>
    <x v="0"/>
    <x v="0"/>
    <x v="1"/>
    <x v="0"/>
    <x v="0"/>
    <x v="1"/>
    <x v="0"/>
    <x v="0"/>
    <x v="0"/>
    <x v="0"/>
    <x v="0"/>
    <x v="1"/>
    <x v="0"/>
    <x v="1"/>
    <x v="0"/>
    <x v="0"/>
    <x v="0"/>
    <x v="0"/>
    <x v="0"/>
    <x v="0"/>
    <x v="0"/>
    <x v="0"/>
    <x v="1"/>
    <x v="0"/>
    <x v="0"/>
  </r>
  <r>
    <x v="54"/>
    <x v="4"/>
    <x v="1"/>
    <x v="2"/>
    <x v="0"/>
    <x v="0"/>
    <x v="1"/>
    <x v="3"/>
    <s v="6 - 10 años ;1 - 5 años ;"/>
    <x v="0"/>
    <x v="2"/>
    <s v="Profesional"/>
    <s v="Bogotá"/>
    <x v="1"/>
    <x v="1"/>
    <x v="0"/>
    <x v="0"/>
    <x v="0"/>
    <x v="0"/>
    <x v="1"/>
    <x v="0"/>
    <x v="0"/>
    <x v="0"/>
    <x v="0"/>
    <x v="0"/>
    <x v="0"/>
    <x v="0"/>
    <x v="0"/>
    <x v="0"/>
    <x v="0"/>
    <x v="1"/>
    <x v="1"/>
    <x v="0"/>
    <x v="0"/>
    <x v="0"/>
    <x v="0"/>
    <x v="0"/>
    <x v="0"/>
    <x v="0"/>
    <x v="0"/>
    <x v="0"/>
    <x v="0"/>
  </r>
  <r>
    <x v="55"/>
    <x v="3"/>
    <x v="0"/>
    <x v="1"/>
    <x v="1"/>
    <x v="2"/>
    <x v="1"/>
    <x v="2"/>
    <s v="1 - 5 años ;"/>
    <x v="2"/>
    <x v="1"/>
    <s v="Asistencial"/>
    <s v="Bogotá"/>
    <x v="1"/>
    <x v="1"/>
    <x v="0"/>
    <x v="0"/>
    <x v="0"/>
    <x v="0"/>
    <x v="1"/>
    <x v="0"/>
    <x v="0"/>
    <x v="1"/>
    <x v="0"/>
    <x v="0"/>
    <x v="0"/>
    <x v="0"/>
    <x v="0"/>
    <x v="0"/>
    <x v="0"/>
    <x v="1"/>
    <x v="1"/>
    <x v="0"/>
    <x v="0"/>
    <x v="0"/>
    <x v="0"/>
    <x v="0"/>
    <x v="0"/>
    <x v="0"/>
    <x v="0"/>
    <x v="0"/>
    <x v="0"/>
  </r>
  <r>
    <x v="56"/>
    <x v="2"/>
    <x v="1"/>
    <x v="1"/>
    <x v="0"/>
    <x v="0"/>
    <x v="1"/>
    <x v="3"/>
    <s v="Masde15años ;"/>
    <x v="3"/>
    <x v="2"/>
    <s v="Profesional"/>
    <s v="Bogotá"/>
    <x v="1"/>
    <x v="0"/>
    <x v="0"/>
    <x v="0"/>
    <x v="0"/>
    <x v="0"/>
    <x v="1"/>
    <x v="1"/>
    <x v="0"/>
    <x v="1"/>
    <x v="0"/>
    <x v="0"/>
    <x v="0"/>
    <x v="1"/>
    <x v="1"/>
    <x v="1"/>
    <x v="0"/>
    <x v="1"/>
    <x v="0"/>
    <x v="1"/>
    <x v="0"/>
    <x v="0"/>
    <x v="0"/>
    <x v="0"/>
    <x v="0"/>
    <x v="1"/>
    <x v="0"/>
    <x v="0"/>
    <x v="0"/>
  </r>
  <r>
    <x v="57"/>
    <x v="5"/>
    <x v="2"/>
    <x v="0"/>
    <x v="0"/>
    <x v="0"/>
    <x v="0"/>
    <x v="0"/>
    <s v="N/A;"/>
    <x v="3"/>
    <x v="2"/>
    <s v="Profesional"/>
    <s v="Bogotá"/>
    <x v="1"/>
    <x v="0"/>
    <x v="0"/>
    <x v="0"/>
    <x v="0"/>
    <x v="0"/>
    <x v="0"/>
    <x v="0"/>
    <x v="0"/>
    <x v="1"/>
    <x v="0"/>
    <x v="0"/>
    <x v="0"/>
    <x v="2"/>
    <x v="0"/>
    <x v="1"/>
    <x v="1"/>
    <x v="1"/>
    <x v="1"/>
    <x v="0"/>
    <x v="0"/>
    <x v="0"/>
    <x v="0"/>
    <x v="0"/>
    <x v="0"/>
    <x v="0"/>
    <x v="0"/>
    <x v="0"/>
    <x v="0"/>
  </r>
  <r>
    <x v="58"/>
    <x v="6"/>
    <x v="0"/>
    <x v="3"/>
    <x v="0"/>
    <x v="0"/>
    <x v="1"/>
    <x v="2"/>
    <s v="Masde15años ;"/>
    <x v="1"/>
    <x v="3"/>
    <s v="Asesor"/>
    <s v="Bogotá"/>
    <x v="0"/>
    <x v="1"/>
    <x v="0"/>
    <x v="0"/>
    <x v="0"/>
    <x v="0"/>
    <x v="1"/>
    <x v="0"/>
    <x v="0"/>
    <x v="0"/>
    <x v="1"/>
    <x v="0"/>
    <x v="1"/>
    <x v="1"/>
    <x v="0"/>
    <x v="0"/>
    <x v="0"/>
    <x v="0"/>
    <x v="0"/>
    <x v="0"/>
    <x v="0"/>
    <x v="0"/>
    <x v="0"/>
    <x v="0"/>
    <x v="0"/>
    <x v="0"/>
    <x v="0"/>
    <x v="0"/>
    <x v="0"/>
  </r>
  <r>
    <x v="59"/>
    <x v="1"/>
    <x v="1"/>
    <x v="2"/>
    <x v="1"/>
    <x v="6"/>
    <x v="1"/>
    <x v="2"/>
    <s v="6 - 10 años ;"/>
    <x v="1"/>
    <x v="2"/>
    <s v="Asesor"/>
    <s v="Bogotá"/>
    <x v="0"/>
    <x v="0"/>
    <x v="0"/>
    <x v="0"/>
    <x v="0"/>
    <x v="0"/>
    <x v="1"/>
    <x v="0"/>
    <x v="0"/>
    <x v="0"/>
    <x v="1"/>
    <x v="0"/>
    <x v="1"/>
    <x v="1"/>
    <x v="0"/>
    <x v="0"/>
    <x v="0"/>
    <x v="1"/>
    <x v="0"/>
    <x v="0"/>
    <x v="0"/>
    <x v="0"/>
    <x v="0"/>
    <x v="0"/>
    <x v="0"/>
    <x v="0"/>
    <x v="0"/>
    <x v="0"/>
    <x v="0"/>
  </r>
  <r>
    <x v="60"/>
    <x v="4"/>
    <x v="0"/>
    <x v="2"/>
    <x v="1"/>
    <x v="7"/>
    <x v="1"/>
    <x v="2"/>
    <s v="1 - 5 años ;"/>
    <x v="0"/>
    <x v="0"/>
    <s v="Profesional"/>
    <s v="Bogotá"/>
    <x v="1"/>
    <x v="0"/>
    <x v="0"/>
    <x v="0"/>
    <x v="0"/>
    <x v="0"/>
    <x v="0"/>
    <x v="1"/>
    <x v="0"/>
    <x v="1"/>
    <x v="0"/>
    <x v="0"/>
    <x v="0"/>
    <x v="1"/>
    <x v="0"/>
    <x v="1"/>
    <x v="1"/>
    <x v="1"/>
    <x v="1"/>
    <x v="0"/>
    <x v="0"/>
    <x v="0"/>
    <x v="0"/>
    <x v="0"/>
    <x v="0"/>
    <x v="0"/>
    <x v="0"/>
    <x v="0"/>
    <x v="0"/>
  </r>
  <r>
    <x v="61"/>
    <x v="2"/>
    <x v="1"/>
    <x v="1"/>
    <x v="0"/>
    <x v="0"/>
    <x v="1"/>
    <x v="3"/>
    <s v="1 - 5 años ;6 - 10 años ;"/>
    <x v="3"/>
    <x v="2"/>
    <s v="Profesional"/>
    <s v="Bogotá"/>
    <x v="1"/>
    <x v="0"/>
    <x v="0"/>
    <x v="0"/>
    <x v="0"/>
    <x v="0"/>
    <x v="0"/>
    <x v="0"/>
    <x v="0"/>
    <x v="1"/>
    <x v="0"/>
    <x v="0"/>
    <x v="0"/>
    <x v="2"/>
    <x v="0"/>
    <x v="1"/>
    <x v="1"/>
    <x v="1"/>
    <x v="1"/>
    <x v="0"/>
    <x v="0"/>
    <x v="0"/>
    <x v="0"/>
    <x v="0"/>
    <x v="0"/>
    <x v="0"/>
    <x v="0"/>
    <x v="0"/>
    <x v="0"/>
  </r>
  <r>
    <x v="62"/>
    <x v="1"/>
    <x v="0"/>
    <x v="0"/>
    <x v="1"/>
    <x v="2"/>
    <x v="0"/>
    <x v="0"/>
    <s v="N/A;"/>
    <x v="0"/>
    <x v="0"/>
    <s v="Profesional"/>
    <s v="Bogotá"/>
    <x v="1"/>
    <x v="0"/>
    <x v="0"/>
    <x v="0"/>
    <x v="0"/>
    <x v="0"/>
    <x v="0"/>
    <x v="0"/>
    <x v="0"/>
    <x v="1"/>
    <x v="0"/>
    <x v="0"/>
    <x v="0"/>
    <x v="1"/>
    <x v="0"/>
    <x v="1"/>
    <x v="1"/>
    <x v="1"/>
    <x v="1"/>
    <x v="0"/>
    <x v="0"/>
    <x v="0"/>
    <x v="0"/>
    <x v="0"/>
    <x v="0"/>
    <x v="0"/>
    <x v="0"/>
    <x v="0"/>
    <x v="0"/>
  </r>
  <r>
    <x v="63"/>
    <x v="2"/>
    <x v="0"/>
    <x v="2"/>
    <x v="1"/>
    <x v="4"/>
    <x v="1"/>
    <x v="2"/>
    <s v="Masde15años ;"/>
    <x v="3"/>
    <x v="2"/>
    <s v="Tecnólogo"/>
    <s v="Bogotá"/>
    <x v="1"/>
    <x v="0"/>
    <x v="0"/>
    <x v="0"/>
    <x v="0"/>
    <x v="0"/>
    <x v="0"/>
    <x v="1"/>
    <x v="0"/>
    <x v="1"/>
    <x v="0"/>
    <x v="0"/>
    <x v="0"/>
    <x v="1"/>
    <x v="1"/>
    <x v="1"/>
    <x v="1"/>
    <x v="1"/>
    <x v="1"/>
    <x v="0"/>
    <x v="0"/>
    <x v="0"/>
    <x v="0"/>
    <x v="0"/>
    <x v="0"/>
    <x v="0"/>
    <x v="0"/>
    <x v="0"/>
    <x v="0"/>
  </r>
  <r>
    <x v="64"/>
    <x v="0"/>
    <x v="1"/>
    <x v="1"/>
    <x v="1"/>
    <x v="4"/>
    <x v="1"/>
    <x v="2"/>
    <s v="1 - 5 años ;"/>
    <x v="0"/>
    <x v="1"/>
    <s v="Tecnólogo"/>
    <s v="Bogotá"/>
    <x v="1"/>
    <x v="0"/>
    <x v="0"/>
    <x v="0"/>
    <x v="0"/>
    <x v="0"/>
    <x v="0"/>
    <x v="1"/>
    <x v="0"/>
    <x v="1"/>
    <x v="0"/>
    <x v="0"/>
    <x v="0"/>
    <x v="2"/>
    <x v="0"/>
    <x v="1"/>
    <x v="1"/>
    <x v="1"/>
    <x v="1"/>
    <x v="0"/>
    <x v="0"/>
    <x v="0"/>
    <x v="0"/>
    <x v="0"/>
    <x v="0"/>
    <x v="0"/>
    <x v="0"/>
    <x v="0"/>
    <x v="0"/>
  </r>
  <r>
    <x v="65"/>
    <x v="1"/>
    <x v="1"/>
    <x v="2"/>
    <x v="0"/>
    <x v="0"/>
    <x v="1"/>
    <x v="3"/>
    <s v="1 - 5 años ;6 - 10 años ;"/>
    <x v="1"/>
    <x v="0"/>
    <s v="Profesional"/>
    <s v="Bogotá"/>
    <x v="1"/>
    <x v="0"/>
    <x v="0"/>
    <x v="0"/>
    <x v="0"/>
    <x v="0"/>
    <x v="0"/>
    <x v="1"/>
    <x v="0"/>
    <x v="1"/>
    <x v="0"/>
    <x v="0"/>
    <x v="0"/>
    <x v="1"/>
    <x v="0"/>
    <x v="1"/>
    <x v="0"/>
    <x v="1"/>
    <x v="0"/>
    <x v="0"/>
    <x v="0"/>
    <x v="0"/>
    <x v="0"/>
    <x v="0"/>
    <x v="0"/>
    <x v="0"/>
    <x v="0"/>
    <x v="0"/>
    <x v="0"/>
  </r>
  <r>
    <x v="66"/>
    <x v="0"/>
    <x v="0"/>
    <x v="0"/>
    <x v="1"/>
    <x v="2"/>
    <x v="0"/>
    <x v="0"/>
    <s v="N/A;"/>
    <x v="2"/>
    <x v="1"/>
    <s v="Asistencial"/>
    <s v="Bogotá"/>
    <x v="1"/>
    <x v="0"/>
    <x v="0"/>
    <x v="0"/>
    <x v="0"/>
    <x v="0"/>
    <x v="0"/>
    <x v="1"/>
    <x v="0"/>
    <x v="1"/>
    <x v="0"/>
    <x v="0"/>
    <x v="0"/>
    <x v="1"/>
    <x v="1"/>
    <x v="1"/>
    <x v="0"/>
    <x v="1"/>
    <x v="1"/>
    <x v="0"/>
    <x v="0"/>
    <x v="0"/>
    <x v="0"/>
    <x v="0"/>
    <x v="0"/>
    <x v="0"/>
    <x v="0"/>
    <x v="0"/>
    <x v="0"/>
  </r>
  <r>
    <x v="67"/>
    <x v="4"/>
    <x v="0"/>
    <x v="2"/>
    <x v="1"/>
    <x v="2"/>
    <x v="0"/>
    <x v="0"/>
    <s v="N/A;"/>
    <x v="3"/>
    <x v="0"/>
    <s v="Asistencial"/>
    <s v="Antioquia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1"/>
    <x v="0"/>
    <x v="0"/>
    <x v="0"/>
    <x v="0"/>
    <x v="0"/>
  </r>
  <r>
    <x v="68"/>
    <x v="3"/>
    <x v="0"/>
    <x v="1"/>
    <x v="0"/>
    <x v="0"/>
    <x v="1"/>
    <x v="3"/>
    <s v="11 - 15 años ;6 - 10 años ;"/>
    <x v="3"/>
    <x v="2"/>
    <s v="Profesional"/>
    <s v="Bogotá"/>
    <x v="1"/>
    <x v="0"/>
    <x v="0"/>
    <x v="0"/>
    <x v="0"/>
    <x v="0"/>
    <x v="0"/>
    <x v="1"/>
    <x v="0"/>
    <x v="1"/>
    <x v="0"/>
    <x v="0"/>
    <x v="0"/>
    <x v="1"/>
    <x v="0"/>
    <x v="1"/>
    <x v="0"/>
    <x v="1"/>
    <x v="1"/>
    <x v="0"/>
    <x v="0"/>
    <x v="0"/>
    <x v="0"/>
    <x v="0"/>
    <x v="0"/>
    <x v="0"/>
    <x v="0"/>
    <x v="1"/>
    <x v="0"/>
  </r>
  <r>
    <x v="69"/>
    <x v="1"/>
    <x v="1"/>
    <x v="1"/>
    <x v="0"/>
    <x v="0"/>
    <x v="1"/>
    <x v="3"/>
    <s v="6 - 10 años ;11 - 15 años ;"/>
    <x v="0"/>
    <x v="2"/>
    <s v="Asesor"/>
    <s v="Bogotá"/>
    <x v="0"/>
    <x v="0"/>
    <x v="0"/>
    <x v="0"/>
    <x v="0"/>
    <x v="0"/>
    <x v="0"/>
    <x v="1"/>
    <x v="0"/>
    <x v="1"/>
    <x v="0"/>
    <x v="0"/>
    <x v="0"/>
    <x v="1"/>
    <x v="0"/>
    <x v="0"/>
    <x v="0"/>
    <x v="1"/>
    <x v="1"/>
    <x v="0"/>
    <x v="0"/>
    <x v="0"/>
    <x v="0"/>
    <x v="0"/>
    <x v="0"/>
    <x v="0"/>
    <x v="0"/>
    <x v="0"/>
    <x v="0"/>
  </r>
  <r>
    <x v="70"/>
    <x v="0"/>
    <x v="0"/>
    <x v="0"/>
    <x v="1"/>
    <x v="2"/>
    <x v="1"/>
    <x v="2"/>
    <s v="1 - 5 años ;"/>
    <x v="2"/>
    <x v="0"/>
    <s v="Tecnólogo"/>
    <s v="Bogotá"/>
    <x v="1"/>
    <x v="0"/>
    <x v="0"/>
    <x v="0"/>
    <x v="0"/>
    <x v="0"/>
    <x v="0"/>
    <x v="1"/>
    <x v="0"/>
    <x v="0"/>
    <x v="0"/>
    <x v="0"/>
    <x v="0"/>
    <x v="1"/>
    <x v="0"/>
    <x v="0"/>
    <x v="0"/>
    <x v="0"/>
    <x v="1"/>
    <x v="0"/>
    <x v="0"/>
    <x v="0"/>
    <x v="0"/>
    <x v="0"/>
    <x v="1"/>
    <x v="0"/>
    <x v="0"/>
    <x v="0"/>
    <x v="0"/>
  </r>
  <r>
    <x v="71"/>
    <x v="3"/>
    <x v="0"/>
    <x v="0"/>
    <x v="0"/>
    <x v="0"/>
    <x v="1"/>
    <x v="2"/>
    <s v="11 - 15 años ;"/>
    <x v="3"/>
    <x v="2"/>
    <s v="Profesional"/>
    <s v="Bogotá"/>
    <x v="1"/>
    <x v="0"/>
    <x v="0"/>
    <x v="0"/>
    <x v="0"/>
    <x v="0"/>
    <x v="1"/>
    <x v="0"/>
    <x v="0"/>
    <x v="1"/>
    <x v="0"/>
    <x v="0"/>
    <x v="0"/>
    <x v="1"/>
    <x v="0"/>
    <x v="1"/>
    <x v="0"/>
    <x v="1"/>
    <x v="1"/>
    <x v="0"/>
    <x v="0"/>
    <x v="0"/>
    <x v="0"/>
    <x v="0"/>
    <x v="0"/>
    <x v="0"/>
    <x v="0"/>
    <x v="0"/>
    <x v="0"/>
  </r>
  <r>
    <x v="72"/>
    <x v="0"/>
    <x v="1"/>
    <x v="0"/>
    <x v="0"/>
    <x v="0"/>
    <x v="0"/>
    <x v="0"/>
    <s v="N/A;"/>
    <x v="3"/>
    <x v="2"/>
    <s v="Profesional"/>
    <s v="Bogotá"/>
    <x v="1"/>
    <x v="0"/>
    <x v="0"/>
    <x v="0"/>
    <x v="0"/>
    <x v="0"/>
    <x v="0"/>
    <x v="1"/>
    <x v="0"/>
    <x v="1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</r>
  <r>
    <x v="73"/>
    <x v="4"/>
    <x v="0"/>
    <x v="1"/>
    <x v="0"/>
    <x v="0"/>
    <x v="1"/>
    <x v="3"/>
    <s v="6 - 10 años ;1 - 5 años ;"/>
    <x v="3"/>
    <x v="2"/>
    <s v="Profesional"/>
    <s v="Bogotá"/>
    <x v="1"/>
    <x v="0"/>
    <x v="0"/>
    <x v="0"/>
    <x v="0"/>
    <x v="0"/>
    <x v="0"/>
    <x v="1"/>
    <x v="0"/>
    <x v="1"/>
    <x v="0"/>
    <x v="0"/>
    <x v="0"/>
    <x v="1"/>
    <x v="0"/>
    <x v="1"/>
    <x v="0"/>
    <x v="1"/>
    <x v="0"/>
    <x v="0"/>
    <x v="0"/>
    <x v="0"/>
    <x v="0"/>
    <x v="0"/>
    <x v="0"/>
    <x v="0"/>
    <x v="0"/>
    <x v="0"/>
    <x v="0"/>
  </r>
  <r>
    <x v="74"/>
    <x v="2"/>
    <x v="0"/>
    <x v="1"/>
    <x v="1"/>
    <x v="1"/>
    <x v="1"/>
    <x v="2"/>
    <s v="Masde15años ;"/>
    <x v="0"/>
    <x v="2"/>
    <s v="Asesor"/>
    <s v="Bogotá"/>
    <x v="1"/>
    <x v="0"/>
    <x v="0"/>
    <x v="0"/>
    <x v="0"/>
    <x v="0"/>
    <x v="0"/>
    <x v="1"/>
    <x v="0"/>
    <x v="1"/>
    <x v="0"/>
    <x v="0"/>
    <x v="0"/>
    <x v="1"/>
    <x v="0"/>
    <x v="1"/>
    <x v="0"/>
    <x v="1"/>
    <x v="1"/>
    <x v="0"/>
    <x v="0"/>
    <x v="0"/>
    <x v="0"/>
    <x v="0"/>
    <x v="0"/>
    <x v="0"/>
    <x v="0"/>
    <x v="0"/>
    <x v="0"/>
  </r>
  <r>
    <x v="75"/>
    <x v="4"/>
    <x v="1"/>
    <x v="1"/>
    <x v="0"/>
    <x v="0"/>
    <x v="1"/>
    <x v="3"/>
    <s v="6 - 10 años ;1 - 5 años ;"/>
    <x v="3"/>
    <x v="0"/>
    <s v="Profesional"/>
    <s v="Bogotá"/>
    <x v="1"/>
    <x v="0"/>
    <x v="0"/>
    <x v="0"/>
    <x v="0"/>
    <x v="0"/>
    <x v="0"/>
    <x v="0"/>
    <x v="0"/>
    <x v="1"/>
    <x v="0"/>
    <x v="0"/>
    <x v="0"/>
    <x v="2"/>
    <x v="1"/>
    <x v="1"/>
    <x v="1"/>
    <x v="1"/>
    <x v="1"/>
    <x v="0"/>
    <x v="0"/>
    <x v="0"/>
    <x v="0"/>
    <x v="0"/>
    <x v="0"/>
    <x v="0"/>
    <x v="0"/>
    <x v="0"/>
    <x v="1"/>
  </r>
  <r>
    <x v="76"/>
    <x v="0"/>
    <x v="0"/>
    <x v="2"/>
    <x v="1"/>
    <x v="1"/>
    <x v="0"/>
    <x v="0"/>
    <s v="N/A;"/>
    <x v="0"/>
    <x v="2"/>
    <s v="Asistencial"/>
    <s v="Centro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77"/>
    <x v="4"/>
    <x v="1"/>
    <x v="0"/>
    <x v="0"/>
    <x v="2"/>
    <x v="0"/>
    <x v="0"/>
    <s v="N/A;"/>
    <x v="0"/>
    <x v="2"/>
    <s v="Profesional"/>
    <s v="Bogotá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78"/>
    <x v="3"/>
    <x v="0"/>
    <x v="1"/>
    <x v="1"/>
    <x v="4"/>
    <x v="1"/>
    <x v="0"/>
    <s v="1 - 5 años ;6 - 10 años ;"/>
    <x v="0"/>
    <x v="0"/>
    <s v="Técnico"/>
    <s v="Carib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79"/>
    <x v="0"/>
    <x v="0"/>
    <x v="2"/>
    <x v="1"/>
    <x v="4"/>
    <x v="1"/>
    <x v="2"/>
    <s v="Menores de 1 año ;"/>
    <x v="0"/>
    <x v="2"/>
    <s v="Profesional"/>
    <s v="Antioquia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0"/>
    <x v="4"/>
    <x v="0"/>
    <x v="2"/>
    <x v="1"/>
    <x v="1"/>
    <x v="0"/>
    <x v="0"/>
    <s v="N/A;"/>
    <x v="3"/>
    <x v="0"/>
    <s v="Asistencial"/>
    <s v="Bogotá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1"/>
    <x v="3"/>
    <x v="1"/>
    <x v="0"/>
    <x v="1"/>
    <x v="4"/>
    <x v="1"/>
    <x v="2"/>
    <s v="6 - 10 años ;"/>
    <x v="3"/>
    <x v="2"/>
    <s v="Profesional"/>
    <s v="Antioquia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2"/>
    <x v="3"/>
    <x v="0"/>
    <x v="1"/>
    <x v="1"/>
    <x v="2"/>
    <x v="0"/>
    <x v="0"/>
    <s v="N/A;"/>
    <x v="0"/>
    <x v="0"/>
    <s v="Asistencial"/>
    <s v="Antioquia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3"/>
    <x v="3"/>
    <x v="0"/>
    <x v="2"/>
    <x v="0"/>
    <x v="0"/>
    <x v="1"/>
    <x v="0"/>
    <s v="Menores de 1 año ;"/>
    <x v="3"/>
    <x v="2"/>
    <s v="Profesional"/>
    <s v="Carib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4"/>
    <x v="3"/>
    <x v="0"/>
    <x v="2"/>
    <x v="0"/>
    <x v="4"/>
    <x v="0"/>
    <x v="0"/>
    <s v="N/A;"/>
    <x v="3"/>
    <x v="0"/>
    <s v="Tecnólogo"/>
    <s v="Carib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5"/>
    <x v="0"/>
    <x v="1"/>
    <x v="2"/>
    <x v="1"/>
    <x v="4"/>
    <x v="1"/>
    <x v="0"/>
    <s v="1 - 5 años ;6 - 10 años ;"/>
    <x v="2"/>
    <x v="0"/>
    <s v="Asistencial"/>
    <s v="Occident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6"/>
    <x v="0"/>
    <x v="0"/>
    <x v="1"/>
    <x v="1"/>
    <x v="4"/>
    <x v="0"/>
    <x v="0"/>
    <s v="N/A;"/>
    <x v="1"/>
    <x v="2"/>
    <s v="Profesional"/>
    <s v="Antioquia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7"/>
    <x v="4"/>
    <x v="1"/>
    <x v="2"/>
    <x v="0"/>
    <x v="0"/>
    <x v="0"/>
    <x v="0"/>
    <s v="N/A;"/>
    <x v="1"/>
    <x v="0"/>
    <s v="Asistencial"/>
    <s v="Carib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8"/>
    <x v="0"/>
    <x v="0"/>
    <x v="1"/>
    <x v="1"/>
    <x v="2"/>
    <x v="0"/>
    <x v="0"/>
    <s v="N/A;"/>
    <x v="0"/>
    <x v="0"/>
    <s v="Tecnólogo"/>
    <s v="Eje cafetero"/>
    <x v="0"/>
    <x v="0"/>
    <x v="0"/>
    <x v="0"/>
    <x v="0"/>
    <x v="0"/>
    <x v="0"/>
    <x v="0"/>
    <x v="0"/>
    <x v="1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89"/>
    <x v="0"/>
    <x v="0"/>
    <x v="1"/>
    <x v="1"/>
    <x v="4"/>
    <x v="0"/>
    <x v="0"/>
    <s v="N/A;"/>
    <x v="1"/>
    <x v="2"/>
    <s v="Profesional"/>
    <s v="Sur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90"/>
    <x v="0"/>
    <x v="0"/>
    <x v="0"/>
    <x v="0"/>
    <x v="0"/>
    <x v="0"/>
    <x v="0"/>
    <s v="N/A;"/>
    <x v="1"/>
    <x v="0"/>
    <s v="Técnico"/>
    <s v="Bogotá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91"/>
    <x v="3"/>
    <x v="0"/>
    <x v="1"/>
    <x v="0"/>
    <x v="0"/>
    <x v="1"/>
    <x v="0"/>
    <s v="11 - 15 años ;6 - 10 años ;"/>
    <x v="3"/>
    <x v="2"/>
    <s v="Profesional"/>
    <s v="Antioquia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92"/>
    <x v="3"/>
    <x v="1"/>
    <x v="2"/>
    <x v="1"/>
    <x v="1"/>
    <x v="0"/>
    <x v="0"/>
    <s v="N/A;"/>
    <x v="3"/>
    <x v="0"/>
    <s v="Asistencial"/>
    <s v="Carib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93"/>
    <x v="3"/>
    <x v="0"/>
    <x v="1"/>
    <x v="1"/>
    <x v="1"/>
    <x v="0"/>
    <x v="0"/>
    <s v="N/A;"/>
    <x v="3"/>
    <x v="0"/>
    <s v="Asistencial"/>
    <s v="Carib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94"/>
    <x v="2"/>
    <x v="1"/>
    <x v="1"/>
    <x v="0"/>
    <x v="0"/>
    <x v="1"/>
    <x v="1"/>
    <s v="Masde15años ;11 - 15 años ;6 - 10 años ;"/>
    <x v="0"/>
    <x v="0"/>
    <s v="Profesional"/>
    <s v="Bogotá"/>
    <x v="1"/>
    <x v="0"/>
    <x v="0"/>
    <x v="0"/>
    <x v="0"/>
    <x v="0"/>
    <x v="0"/>
    <x v="0"/>
    <x v="0"/>
    <x v="1"/>
    <x v="0"/>
    <x v="0"/>
    <x v="0"/>
    <x v="2"/>
    <x v="1"/>
    <x v="1"/>
    <x v="1"/>
    <x v="1"/>
    <x v="1"/>
    <x v="0"/>
    <x v="0"/>
    <x v="0"/>
    <x v="0"/>
    <x v="0"/>
    <x v="0"/>
    <x v="0"/>
    <x v="0"/>
    <x v="0"/>
    <x v="0"/>
  </r>
  <r>
    <x v="95"/>
    <x v="5"/>
    <x v="0"/>
    <x v="0"/>
    <x v="0"/>
    <x v="0"/>
    <x v="0"/>
    <x v="0"/>
    <s v="N/A;"/>
    <x v="1"/>
    <x v="2"/>
    <s v="Profesional"/>
    <s v="Caribe"/>
    <x v="0"/>
    <x v="0"/>
    <x v="0"/>
    <x v="0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</r>
  <r>
    <x v="96"/>
    <x v="6"/>
    <x v="1"/>
    <x v="1"/>
    <x v="0"/>
    <x v="0"/>
    <x v="1"/>
    <x v="3"/>
    <s v="Masde15años ;"/>
    <x v="1"/>
    <x v="2"/>
    <s v="Asesor"/>
    <s v="Bogotá"/>
    <x v="1"/>
    <x v="0"/>
    <x v="0"/>
    <x v="0"/>
    <x v="0"/>
    <x v="0"/>
    <x v="1"/>
    <x v="1"/>
    <x v="0"/>
    <x v="0"/>
    <x v="0"/>
    <x v="0"/>
    <x v="0"/>
    <x v="0"/>
    <x v="0"/>
    <x v="0"/>
    <x v="0"/>
    <x v="1"/>
    <x v="1"/>
    <x v="0"/>
    <x v="0"/>
    <x v="0"/>
    <x v="0"/>
    <x v="0"/>
    <x v="0"/>
    <x v="0"/>
    <x v="0"/>
    <x v="1"/>
    <x v="0"/>
  </r>
  <r>
    <x v="97"/>
    <x v="0"/>
    <x v="1"/>
    <x v="0"/>
    <x v="0"/>
    <x v="0"/>
    <x v="0"/>
    <x v="0"/>
    <s v="N/A;"/>
    <x v="3"/>
    <x v="2"/>
    <s v="Profesional"/>
    <s v="Bogotá"/>
    <x v="0"/>
    <x v="0"/>
    <x v="0"/>
    <x v="0"/>
    <x v="0"/>
    <x v="0"/>
    <x v="0"/>
    <x v="1"/>
    <x v="0"/>
    <x v="0"/>
    <x v="0"/>
    <x v="0"/>
    <x v="0"/>
    <x v="0"/>
    <x v="0"/>
    <x v="1"/>
    <x v="0"/>
    <x v="1"/>
    <x v="1"/>
    <x v="0"/>
    <x v="0"/>
    <x v="0"/>
    <x v="0"/>
    <x v="0"/>
    <x v="1"/>
    <x v="0"/>
    <x v="0"/>
    <x v="0"/>
    <x v="0"/>
  </r>
  <r>
    <x v="98"/>
    <x v="3"/>
    <x v="0"/>
    <x v="0"/>
    <x v="0"/>
    <x v="0"/>
    <x v="1"/>
    <x v="2"/>
    <s v="1 - 5 años ;"/>
    <x v="3"/>
    <x v="0"/>
    <s v="Profesional"/>
    <s v="Bogotá"/>
    <x v="1"/>
    <x v="0"/>
    <x v="0"/>
    <x v="0"/>
    <x v="0"/>
    <x v="0"/>
    <x v="0"/>
    <x v="1"/>
    <x v="0"/>
    <x v="1"/>
    <x v="0"/>
    <x v="0"/>
    <x v="0"/>
    <x v="1"/>
    <x v="0"/>
    <x v="1"/>
    <x v="0"/>
    <x v="1"/>
    <x v="1"/>
    <x v="0"/>
    <x v="0"/>
    <x v="0"/>
    <x v="0"/>
    <x v="0"/>
    <x v="0"/>
    <x v="0"/>
    <x v="0"/>
    <x v="0"/>
    <x v="0"/>
  </r>
  <r>
    <x v="99"/>
    <x v="5"/>
    <x v="0"/>
    <x v="0"/>
    <x v="0"/>
    <x v="0"/>
    <x v="1"/>
    <x v="2"/>
    <s v="Menores de 1 año ;"/>
    <x v="6"/>
    <x v="1"/>
    <s v="Técnico"/>
    <s v="Bogotá"/>
    <x v="1"/>
    <x v="0"/>
    <x v="0"/>
    <x v="0"/>
    <x v="0"/>
    <x v="0"/>
    <x v="0"/>
    <x v="1"/>
    <x v="0"/>
    <x v="1"/>
    <x v="0"/>
    <x v="0"/>
    <x v="0"/>
    <x v="1"/>
    <x v="0"/>
    <x v="1"/>
    <x v="0"/>
    <x v="1"/>
    <x v="0"/>
    <x v="0"/>
    <x v="0"/>
    <x v="0"/>
    <x v="0"/>
    <x v="0"/>
    <x v="0"/>
    <x v="0"/>
    <x v="0"/>
    <x v="1"/>
    <x v="0"/>
  </r>
  <r>
    <x v="100"/>
    <x v="6"/>
    <x v="1"/>
    <x v="1"/>
    <x v="1"/>
    <x v="2"/>
    <x v="1"/>
    <x v="2"/>
    <s v="Masde15años ;"/>
    <x v="1"/>
    <x v="2"/>
    <s v="Asesor"/>
    <s v="Bogotá"/>
    <x v="0"/>
    <x v="0"/>
    <x v="0"/>
    <x v="0"/>
    <x v="0"/>
    <x v="0"/>
    <x v="1"/>
    <x v="1"/>
    <x v="0"/>
    <x v="0"/>
    <x v="0"/>
    <x v="0"/>
    <x v="0"/>
    <x v="1"/>
    <x v="0"/>
    <x v="1"/>
    <x v="0"/>
    <x v="1"/>
    <x v="0"/>
    <x v="0"/>
    <x v="0"/>
    <x v="0"/>
    <x v="0"/>
    <x v="0"/>
    <x v="0"/>
    <x v="0"/>
    <x v="0"/>
    <x v="0"/>
    <x v="0"/>
  </r>
  <r>
    <x v="101"/>
    <x v="5"/>
    <x v="0"/>
    <x v="0"/>
    <x v="0"/>
    <x v="0"/>
    <x v="0"/>
    <x v="0"/>
    <s v="N/A;"/>
    <x v="0"/>
    <x v="0"/>
    <s v="Profesional"/>
    <s v="Bogotá"/>
    <x v="1"/>
    <x v="0"/>
    <x v="0"/>
    <x v="0"/>
    <x v="0"/>
    <x v="0"/>
    <x v="0"/>
    <x v="1"/>
    <x v="0"/>
    <x v="0"/>
    <x v="0"/>
    <x v="0"/>
    <x v="0"/>
    <x v="1"/>
    <x v="0"/>
    <x v="1"/>
    <x v="1"/>
    <x v="1"/>
    <x v="1"/>
    <x v="0"/>
    <x v="0"/>
    <x v="0"/>
    <x v="0"/>
    <x v="1"/>
    <x v="0"/>
    <x v="0"/>
    <x v="0"/>
    <x v="0"/>
    <x v="0"/>
  </r>
  <r>
    <x v="102"/>
    <x v="3"/>
    <x v="0"/>
    <x v="1"/>
    <x v="1"/>
    <x v="6"/>
    <x v="1"/>
    <x v="2"/>
    <s v="1 - 5 años ;"/>
    <x v="0"/>
    <x v="0"/>
    <s v="Profesional"/>
    <s v="Bogotá"/>
    <x v="1"/>
    <x v="0"/>
    <x v="0"/>
    <x v="0"/>
    <x v="0"/>
    <x v="0"/>
    <x v="1"/>
    <x v="1"/>
    <x v="0"/>
    <x v="1"/>
    <x v="0"/>
    <x v="0"/>
    <x v="0"/>
    <x v="1"/>
    <x v="0"/>
    <x v="1"/>
    <x v="0"/>
    <x v="1"/>
    <x v="1"/>
    <x v="0"/>
    <x v="0"/>
    <x v="0"/>
    <x v="0"/>
    <x v="0"/>
    <x v="0"/>
    <x v="0"/>
    <x v="0"/>
    <x v="0"/>
    <x v="0"/>
  </r>
  <r>
    <x v="103"/>
    <x v="1"/>
    <x v="1"/>
    <x v="2"/>
    <x v="0"/>
    <x v="0"/>
    <x v="1"/>
    <x v="3"/>
    <s v="6 - 10 años ;11 - 15 años ;"/>
    <x v="3"/>
    <x v="2"/>
    <s v="Profesional"/>
    <s v="Bogotá"/>
    <x v="1"/>
    <x v="0"/>
    <x v="0"/>
    <x v="0"/>
    <x v="0"/>
    <x v="0"/>
    <x v="0"/>
    <x v="1"/>
    <x v="0"/>
    <x v="1"/>
    <x v="0"/>
    <x v="1"/>
    <x v="0"/>
    <x v="0"/>
    <x v="0"/>
    <x v="1"/>
    <x v="0"/>
    <x v="1"/>
    <x v="1"/>
    <x v="0"/>
    <x v="0"/>
    <x v="0"/>
    <x v="0"/>
    <x v="0"/>
    <x v="0"/>
    <x v="0"/>
    <x v="0"/>
    <x v="0"/>
    <x v="0"/>
  </r>
  <r>
    <x v="104"/>
    <x v="6"/>
    <x v="0"/>
    <x v="1"/>
    <x v="0"/>
    <x v="0"/>
    <x v="1"/>
    <x v="1"/>
    <s v="Masde15años ;"/>
    <x v="1"/>
    <x v="2"/>
    <s v="Profesional"/>
    <s v="Occidente"/>
    <x v="0"/>
    <x v="1"/>
    <x v="1"/>
    <x v="1"/>
    <x v="1"/>
    <x v="0"/>
    <x v="1"/>
    <x v="0"/>
    <x v="1"/>
    <x v="0"/>
    <x v="1"/>
    <x v="0"/>
    <x v="1"/>
    <x v="0"/>
    <x v="0"/>
    <x v="0"/>
    <x v="0"/>
    <x v="0"/>
    <x v="0"/>
    <x v="0"/>
    <x v="0"/>
    <x v="1"/>
    <x v="1"/>
    <x v="1"/>
    <x v="1"/>
    <x v="1"/>
    <x v="1"/>
    <x v="1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x v="0"/>
    <n v="52"/>
    <n v="98"/>
    <n v="100"/>
    <n v="100"/>
    <n v="101"/>
    <n v="102"/>
    <n v="83"/>
    <n v="75"/>
    <n v="102"/>
    <n v="51"/>
    <n v="94"/>
    <n v="98"/>
    <n v="98"/>
    <n v="88"/>
    <n v="45"/>
    <n v="76"/>
    <n v="42"/>
    <n v="53"/>
    <n v="98"/>
    <n v="99"/>
    <n v="99"/>
    <n v="100"/>
    <n v="92"/>
    <n v="100"/>
    <n v="95"/>
    <n v="96"/>
    <n v="86"/>
    <n v="96"/>
  </r>
  <r>
    <x v="1"/>
    <n v="53"/>
    <n v="7"/>
    <n v="5"/>
    <n v="5"/>
    <n v="4"/>
    <n v="3"/>
    <n v="22"/>
    <n v="30"/>
    <n v="3"/>
    <n v="54"/>
    <n v="11"/>
    <n v="7"/>
    <n v="7"/>
    <n v="17"/>
    <n v="60"/>
    <n v="29"/>
    <n v="63"/>
    <n v="52"/>
    <n v="7"/>
    <n v="6"/>
    <n v="6"/>
    <n v="5"/>
    <n v="13"/>
    <n v="5"/>
    <n v="10"/>
    <n v="9"/>
    <n v="19"/>
    <n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68DB60-2EE4-8641-9B3F-564DF2A98FB6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84:D89" firstHeaderRow="1" firstDataRow="2" firstDataCol="1" rowPageCount="4" colPageCount="1"/>
  <pivotFields count="42"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1"/>
        <item x="0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axis="axisPage"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4">
    <i>
      <x/>
    </i>
    <i>
      <x v="1"/>
    </i>
    <i>
      <x v="2"/>
    </i>
    <i t="grand">
      <x/>
    </i>
  </rowItems>
  <colFields count="1">
    <field x="6"/>
  </colFields>
  <colItems count="3">
    <i>
      <x/>
    </i>
    <i>
      <x v="1"/>
    </i>
    <i t="grand">
      <x/>
    </i>
  </colItems>
  <pageFields count="4">
    <pageField fld="16" hier="-1"/>
    <pageField fld="22" hier="-1"/>
    <pageField fld="29" hier="-1"/>
    <pageField fld="25" hier="-1"/>
  </pageFields>
  <dataFields count="1">
    <dataField name="Cuenta de Tiene hijos 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760793-D0CC-3642-8EBB-4196A3F5A050}" name="TablaDinámica7" cacheId="1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4:D73" firstHeaderRow="1" firstDataRow="2" firstDataCol="1"/>
  <pivotFields count="29">
    <pivotField axis="axisCol" showAll="0">
      <items count="3">
        <item x="1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2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  <i i="25">
      <x v="25"/>
    </i>
    <i i="26">
      <x v="26"/>
    </i>
    <i i="27">
      <x v="27"/>
    </i>
  </rowItems>
  <colFields count="1">
    <field x="0"/>
  </colFields>
  <colItems count="3">
    <i>
      <x/>
    </i>
    <i>
      <x v="1"/>
    </i>
    <i t="grand">
      <x/>
    </i>
  </colItems>
  <dataFields count="28">
    <dataField name=" Puedo adaptar mi horario de trabajo según mis necesidades personales" fld="1" showDataAs="percentOfTotal" baseField="0" baseItem="0" numFmtId="10"/>
    <dataField name=" La flexibilidad laboral podría aumentar mi motivación en el trabajo" fld="2" showDataAs="percentOfTotal" baseField="0" baseItem="0" numFmtId="10"/>
    <dataField name=" El entorno de teletrabajo me permitió pensar de manera más creativa " fld="26" showDataAs="percentOfTotal" baseField="0" baseItem="0" numFmtId="10"/>
    <dataField name=" Pude completar mis tareas de manera más rápida y efectiva en teletrabajo " fld="19" showDataAs="percentOfTotal" baseField="0" baseItem="0" numFmtId="10"/>
    <dataField name=" Recibí retroalimentación constructiva sobre mi desempeño en teletrabajo " fld="27" showDataAs="percentOfTotal" baseField="0" baseItem="0" numFmtId="10"/>
    <dataField name=" El teletrabajo facilitó mi adaptación a nuevas herramientas y tecnologías " fld="22" showDataAs="percentOfTotal" baseField="0" baseItem="0" numFmtId="10"/>
    <dataField name=" Mi modalidad de trabajo favorece la comunicación y las relaciones interpersonales positivas con mis compañeros " fld="14" showDataAs="percentOfTotal" baseField="0" baseItem="0" numFmtId="10"/>
    <dataField name=" Considero que tengo autonomía para organizar mi tiempo y tareas en mi modalidad de trabajo actual " fld="18" showDataAs="percentOfTotal" baseField="0" baseItem="0" numFmtId="10"/>
    <dataField name=" Mi modelo de trabajo actual me permite mantener hábitos saludables (ejercicio, alimentación, descanso) " fld="17" showDataAs="percentOfTotal" baseField="0" baseItem="0" numFmtId="10"/>
    <dataField name=" Me siento motivado/a con la modalidad de trabajo que tengo actualmente " fld="15" showDataAs="percentOfTotal" baseField="0" baseItem="0" numFmtId="10"/>
    <dataField name=" Siento que mi nivel de energía y bienestar se ven afectados por el modelo de trabajo actual " fld="11" showDataAs="percentOfTotal" baseField="0" baseItem="0" numFmtId="10"/>
    <dataField name=" Considero que el tiempo y el costo de desplazamiento al lugar de trabajo tienen un impacto negativo en mi bienestar general " fld="13" showDataAs="percentOfTotal" baseField="0" baseItem="0" numFmtId="10"/>
    <dataField name=" La mayoría de mis tareas no requieren estar físicamente presente todo el tiempo en las instalaciones de Colpensiones" fld="8" showDataAs="percentOfTotal" baseField="0" baseItem="0" numFmtId="10"/>
    <dataField name=" En mi actual modalidad de trabajo cuento con las herramientas y condiciones adecuadas para desempeñar mis funciones " fld="12" showDataAs="percentOfTotal" baseField="0" baseItem="0" numFmtId="10"/>
    <dataField name=" Me gustaría que Colpensiones ofreciera más alternativas de trabajo flexible" fld="3" showDataAs="percentOfTotal" baseField="0" baseItem="0" numFmtId="10"/>
    <dataField name=" Creo que el trabajo remoto (total o parcial) puede ser tan productivo como el presencial" fld="4" showDataAs="percentOfTotal" baseField="0" baseItem="0" numFmtId="10"/>
    <dataField name=" Me siento capaz de organizar mi tiempo y mis tareas sin supervisión constante" fld="6" showDataAs="percentOfTotal" baseField="0" baseItem="0" numFmtId="10"/>
    <dataField name=" Me adaptaría sin problema a un modelo de trabajo remoto (total o parcial)" fld="5" showDataAs="percentOfTotal" baseField="0" baseItem="0" numFmtId="10"/>
    <dataField name=" La posibilidad de tener flexibilidad laboral influiría en mi decisión de permanecer en Colpensiones" fld="7" showDataAs="percentOfTotal" baseField="0" baseItem="0" numFmtId="10"/>
    <dataField name=" Me gustaría que Colpensiones propusiera cambios en la legislación interna relacionada con modalidades de trabajo flexible " fld="9" showDataAs="percentOfTotal" baseField="0" baseItem="0" numFmtId="10"/>
    <dataField name=" Mi modalidad de trabajo actual me permite mantener un equilibrio adecuado entre mi vida personal y laboral " fld="10" showDataAs="percentOfTotal" baseField="0" baseItem="0" numFmtId="10"/>
    <dataField name=" Considero que puedo desconectarme del trabajo fuera del horario laboral " fld="16" showDataAs="percentOfTotal" baseField="0" baseItem="0" numFmtId="10"/>
    <dataField name=" El teletrabajo me permitió cumplir con los plazos de entrega de manera más eficiente " fld="20" showDataAs="percentOfTotal" baseField="0" baseItem="0" numFmtId="10"/>
    <dataField name=" El teletrabajo me permitió adaptarme mejor a cambios en las tareas y proyectos " fld="21" showDataAs="percentOfTotal" baseField="0" baseItem="0" numFmtId="10"/>
    <dataField name=" Las herramientas de comunicación utilizadas en el teletrabajo fueron efectivas para coordinar tareas " fld="23" showDataAs="percentOfTotal" baseField="0" baseItem="0" numFmtId="10"/>
    <dataField name=" Pude participar activamente en reuniones y discusiones en teletrabajo " fld="24" showDataAs="percentOfTotal" baseField="0" baseItem="0" numFmtId="10"/>
    <dataField name=" El teletrabajo aumentó mi compromiso con mis responsabilidades laborales. " fld="25" showDataAs="percentOfTotal" baseField="0" baseItem="0" numFmtId="10"/>
    <dataField name=" Colpensiones proporcionó los recursos necesarios para mantener mi productividad en teletrabajo " fld="28" showDataAs="percentOfTotal" baseField="0" baseItem="0" numFmtId="10"/>
  </dataFields>
  <formats count="4">
    <format dxfId="9">
      <pivotArea outline="0" collapsedLevelsAreSubtotals="1" fieldPosition="0"/>
    </format>
    <format dxfId="8">
      <pivotArea outline="0" collapsedLevelsAreSubtotals="1" fieldPosition="0"/>
    </format>
    <format dxfId="7">
      <pivotArea dataOnly="0" labelOnly="1" fieldPosition="0">
        <references count="1">
          <reference field="0" count="0"/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1CAB55-B1B7-804F-9DA0-297640A098E8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E12" firstHeaderRow="1" firstDataRow="2" firstDataCol="1"/>
  <pivotFields count="42">
    <pivotField dataField="1" showAll="0"/>
    <pivotField axis="axisRow" showAll="0">
      <items count="9">
        <item x="5"/>
        <item x="0"/>
        <item x="3"/>
        <item x="4"/>
        <item x="1"/>
        <item x="2"/>
        <item x="6"/>
        <item m="1" x="7"/>
        <item t="default"/>
      </items>
    </pivotField>
    <pivotField axis="axisCol" showAll="0">
      <items count="4">
        <item x="0"/>
        <item x="1"/>
        <item x="2"/>
        <item t="default"/>
      </items>
    </pivotField>
    <pivotField showAll="0">
      <items count="6">
        <item h="1" x="1"/>
        <item h="1" x="3"/>
        <item x="0"/>
        <item h="1" x="2"/>
        <item h="1" x="4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Cuenta de ID" fld="0" subtotal="count" baseField="0" baseItem="0"/>
  </dataFields>
  <formats count="4">
    <format dxfId="13">
      <pivotArea dataOnly="0" labelOnly="1" fieldPosition="0">
        <references count="1">
          <reference field="2" count="0"/>
        </references>
      </pivotArea>
    </format>
    <format dxfId="12">
      <pivotArea dataOnly="0" labelOnly="1" grandCol="1" outline="0" fieldPosition="0"/>
    </format>
    <format dxfId="11">
      <pivotArea outline="0" collapsedLevelsAreSubtotals="1" fieldPosition="0"/>
    </format>
    <format dxfId="10">
      <pivotArea outline="0" collapsedLevelsAreSubtotals="1" fieldPosition="0"/>
    </format>
  </format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C40CBC-E631-1842-8E62-9AED17AD63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 colHeaderCaption="ESTRATO">
  <location ref="A23:D28" firstHeaderRow="1" firstDataRow="2" firstDataCol="1"/>
  <pivotFields count="42">
    <pivotField showAll="0">
      <items count="1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t="default"/>
      </items>
    </pivotField>
    <pivotField showAll="0"/>
    <pivotField showAll="0"/>
    <pivotField axis="axisRow" showAll="0">
      <items count="6">
        <item x="1"/>
        <item x="3"/>
        <item x="0"/>
        <item x="2"/>
        <item x="4"/>
        <item t="default"/>
      </items>
    </pivotField>
    <pivotField dataField="1" showAll="0">
      <items count="3">
        <item x="0"/>
        <item x="1"/>
        <item t="default"/>
      </items>
    </pivotField>
    <pivotField showAll="0">
      <items count="9">
        <item x="2"/>
        <item x="6"/>
        <item x="3"/>
        <item x="7"/>
        <item x="0"/>
        <item x="5"/>
        <item x="4"/>
        <item x="1"/>
        <item t="default"/>
      </items>
    </pivotField>
    <pivotField showAll="0"/>
    <pivotField showAll="0"/>
    <pivotField showAll="0"/>
    <pivotField showAll="0">
      <items count="8">
        <item x="4"/>
        <item h="1" x="5"/>
        <item h="1" x="0"/>
        <item h="1" x="1"/>
        <item h="1" x="3"/>
        <item h="1" x="6"/>
        <item h="1" x="2"/>
        <item t="default"/>
      </items>
    </pivotField>
    <pivotField axis="axisCol" showAll="0">
      <items count="6">
        <item x="1"/>
        <item x="0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10"/>
  </colFields>
  <colItems count="3">
    <i>
      <x/>
    </i>
    <i>
      <x v="1"/>
    </i>
    <i t="grand">
      <x/>
    </i>
  </colItems>
  <dataFields count="1">
    <dataField name="Cuenta de Tiene personas a cargo (Diferente a hijos)" fld="4" subtotal="count" baseField="0" baseItem="0"/>
  </dataFields>
  <formats count="2">
    <format dxfId="15">
      <pivotArea outline="0" collapsedLevelsAreSubtotals="1" fieldPosition="0">
        <references count="1">
          <reference field="10" count="0" selected="0"/>
        </references>
      </pivotArea>
    </format>
    <format dxfId="14">
      <pivotArea dataOnly="0" labelOnly="1" fieldPosition="0">
        <references count="1">
          <reference field="10" count="0"/>
        </references>
      </pivotArea>
    </format>
  </formats>
  <chartFormats count="10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Nivel_educativo1" xr10:uid="{8ADE0091-CE08-3645-A0A7-881D4DFA2256}" sourceName="Nivel educativo">
  <pivotTables>
    <pivotTable tabId="3" name="TablaDinámica2"/>
  </pivotTables>
  <data>
    <tabular pivotCacheId="1267971844">
      <items count="7">
        <i x="4" s="1"/>
        <i x="5"/>
        <i x="0"/>
        <i x="1"/>
        <i x="3"/>
        <i x="6"/>
        <i x="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strato_socioeconómico1" xr10:uid="{5B47037C-00FF-B44E-94F3-36B71147216D}" sourceName="Estrato socioeconómico">
  <pivotTables>
    <pivotTable tabId="3" name="TablaDinámica2"/>
  </pivotTables>
  <data>
    <tabular pivotCacheId="1267971844">
      <items count="5">
        <i x="1" s="1"/>
        <i x="0" s="1"/>
        <i x="2" s="1" nd="1"/>
        <i x="3" s="1" nd="1"/>
        <i x="4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ivel educativo 1" xr10:uid="{6FF32F3A-2119-6341-88E3-6D9BFE41859D}" cache="SegmentaciónDeDatos_Nivel_educativo1" caption="Nivel educativo" rowHeight="230716"/>
  <slicer name="Estrato socioeconómico 1" xr10:uid="{BAB1BEDC-57FF-814C-8232-82888ACBB4F2}" cache="SegmentaciónDeDatos_Estrato_socioeconómico1" caption="Estrato socioeconómico" rowHeight="230716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P107" totalsRowCount="1">
  <autoFilter ref="A1:AP106" xr:uid="{00000000-0009-0000-0100-000001000000}"/>
  <tableColumns count="42">
    <tableColumn id="1" xr3:uid="{00000000-0010-0000-0000-000001000000}" name="ID" dataDxfId="99" totalsRowDxfId="98"/>
    <tableColumn id="9" xr3:uid="{00000000-0010-0000-0000-000009000000}" name="Edad" dataDxfId="97" totalsRowDxfId="96"/>
    <tableColumn id="12" xr3:uid="{00000000-0010-0000-0000-00000C000000}" name="Género" dataDxfId="95" totalsRowDxfId="94"/>
    <tableColumn id="15" xr3:uid="{00000000-0010-0000-0000-00000F000000}" name="Estado civil" dataDxfId="93" totalsRowDxfId="92"/>
    <tableColumn id="18" xr3:uid="{00000000-0010-0000-0000-000012000000}" name="Tiene personas a cargo (Diferente a hijos)" dataDxfId="91" totalsRowDxfId="90"/>
    <tableColumn id="21" xr3:uid="{00000000-0010-0000-0000-000015000000}" name="Parentesco" dataDxfId="89" totalsRowDxfId="88"/>
    <tableColumn id="24" xr3:uid="{00000000-0010-0000-0000-000018000000}" name="Tiene hijos " dataDxfId="87" totalsRowDxfId="86"/>
    <tableColumn id="27" xr3:uid="{00000000-0010-0000-0000-00001B000000}" name="Número de hijos" dataDxfId="85" totalsRowDxfId="84"/>
    <tableColumn id="30" xr3:uid="{00000000-0010-0000-0000-00001E000000}" name="Rangos de edad hijos" dataDxfId="83" totalsRowDxfId="82"/>
    <tableColumn id="33" xr3:uid="{00000000-0010-0000-0000-000021000000}" name="Nivel educativo" dataDxfId="81" totalsRowDxfId="80"/>
    <tableColumn id="36" xr3:uid="{00000000-0010-0000-0000-000024000000}" name="Estrato socioeconómico" dataDxfId="79" totalsRowDxfId="78"/>
    <tableColumn id="39" xr3:uid="{00000000-0010-0000-0000-000027000000}" name="Nivel del cargo" dataDxfId="77" totalsRowDxfId="76"/>
    <tableColumn id="42" xr3:uid="{00000000-0010-0000-0000-00002A000000}" name="Regional" dataDxfId="75" totalsRowDxfId="74"/>
    <tableColumn id="45" xr3:uid="{00000000-0010-0000-0000-00002D000000}" name="Puedo adaptar mi horario de trabajo según mis necesidades personales" totalsRowFunction="custom" dataDxfId="73" totalsRowDxfId="72">
      <totalsRowFormula>COUNTIF(Table1[Puedo adaptar mi horario de trabajo según mis necesidades personales],"Si")</totalsRowFormula>
    </tableColumn>
    <tableColumn id="48" xr3:uid="{00000000-0010-0000-0000-000030000000}" name="La flexibilidad laboral podría aumentar mi motivación en el trabajo" totalsRowFunction="custom" dataDxfId="71" totalsRowDxfId="70">
      <totalsRowFormula>COUNTIF(Table1[La flexibilidad laboral podría aumentar mi motivación en el trabajo],"Si")</totalsRowFormula>
    </tableColumn>
    <tableColumn id="51" xr3:uid="{00000000-0010-0000-0000-000033000000}" name="Me gustaría que Colpensiones ofreciera más alternativas de trabajo flexible" totalsRowFunction="custom" dataDxfId="69" totalsRowDxfId="68">
      <totalsRowFormula>COUNTIF(Table1[Me gustaría que Colpensiones ofreciera más alternativas de trabajo flexible],"Si")</totalsRowFormula>
    </tableColumn>
    <tableColumn id="54" xr3:uid="{00000000-0010-0000-0000-000036000000}" name="Creo que el trabajo remoto (total o parcial) puede ser tan productivo como el presencial" totalsRowFunction="custom" dataDxfId="67" totalsRowDxfId="66">
      <totalsRowFormula>COUNTIF(Table1[Creo que el trabajo remoto (total o parcial) puede ser tan productivo como el presencial],"Si")</totalsRowFormula>
    </tableColumn>
    <tableColumn id="57" xr3:uid="{00000000-0010-0000-0000-000039000000}" name="Me adaptaría sin problema a un modelo de trabajo remoto (total o parcial)" totalsRowFunction="custom" dataDxfId="65" totalsRowDxfId="64">
      <totalsRowFormula>COUNTIF(Table1[Me adaptaría sin problema a un modelo de trabajo remoto (total o parcial)],"Si")</totalsRowFormula>
    </tableColumn>
    <tableColumn id="60" xr3:uid="{00000000-0010-0000-0000-00003C000000}" name="Me siento capaz de organizar mi tiempo y mis tareas sin supervisión constante" totalsRowFunction="custom" dataDxfId="63" totalsRowDxfId="62">
      <totalsRowFormula>COUNTIF(Table1[Me siento capaz de organizar mi tiempo y mis tareas sin supervisión constante],"Si")</totalsRowFormula>
    </tableColumn>
    <tableColumn id="63" xr3:uid="{00000000-0010-0000-0000-00003F000000}" name="La posibilidad de tener flexibilidad laboral influiría en mi decisión de permanecer en Colpensiones" totalsRowFunction="custom" dataDxfId="61" totalsRowDxfId="60">
      <totalsRowFormula>COUNTIF(Table1[La posibilidad de tener flexibilidad laboral influiría en mi decisión de permanecer en Colpensiones],"Si")</totalsRowFormula>
    </tableColumn>
    <tableColumn id="66" xr3:uid="{00000000-0010-0000-0000-000042000000}" name="La mayoría de mis tareas no requieren estar físicamente presente todo el tiempo en las instalaciones de Colpensiones" totalsRowFunction="custom" dataDxfId="59" totalsRowDxfId="58">
      <totalsRowFormula>COUNTIF(Table1[La mayoría de mis tareas no requieren estar físicamente presente todo el tiempo en las instalaciones de Colpensiones],"Si")</totalsRowFormula>
    </tableColumn>
    <tableColumn id="69" xr3:uid="{00000000-0010-0000-0000-000045000000}" name="Me gustaría que Colpensiones propusiera cambios en la legislación interna relacionada con modalidades de trabajo flexible " totalsRowFunction="custom" dataDxfId="57" totalsRowDxfId="56">
      <totalsRowFormula>COUNTIF(Table1[Me gustaría que Colpensiones propusiera cambios en la legislación interna relacionada con modalidades de trabajo flexible ],"Si")</totalsRowFormula>
    </tableColumn>
    <tableColumn id="72" xr3:uid="{00000000-0010-0000-0000-000048000000}" name="Mi modalidad de trabajo actual me permite mantener un equilibrio adecuado entre mi vida personal y laboral " totalsRowFunction="custom" dataDxfId="55" totalsRowDxfId="54">
      <totalsRowFormula>COUNTIF(Table1[Mi modalidad de trabajo actual me permite mantener un equilibrio adecuado entre mi vida personal y laboral ],"Si")</totalsRowFormula>
    </tableColumn>
    <tableColumn id="75" xr3:uid="{00000000-0010-0000-0000-00004B000000}" name="Siento que mi nivel de energía y bienestar se ven afectados por el modelo de trabajo actual " totalsRowFunction="custom" dataDxfId="53" totalsRowDxfId="52">
      <totalsRowFormula>COUNTIF(Table1[Siento que mi nivel de energía y bienestar se ven afectados por el modelo de trabajo actual ],"Si")</totalsRowFormula>
    </tableColumn>
    <tableColumn id="78" xr3:uid="{00000000-0010-0000-0000-00004E000000}" name="En mi actual modalidad de trabajo cuento con las herramientas y condiciones adecuadas para desempeñar mis funciones " totalsRowFunction="custom" dataDxfId="51" totalsRowDxfId="50">
      <totalsRowFormula>COUNTIF(Table1[En mi actual modalidad de trabajo cuento con las herramientas y condiciones adecuadas para desempeñar mis funciones ],"Si")</totalsRowFormula>
    </tableColumn>
    <tableColumn id="81" xr3:uid="{00000000-0010-0000-0000-000051000000}" name="Considero que el tiempo y el costo de desplazamiento al lugar de trabajo tienen un impacto negativo en mi bienestar general " totalsRowFunction="custom" dataDxfId="49" totalsRowDxfId="48">
      <totalsRowFormula>COUNTIF(Table1[Considero que el tiempo y el costo de desplazamiento al lugar de trabajo tienen un impacto negativo en mi bienestar general ],"Si")</totalsRowFormula>
    </tableColumn>
    <tableColumn id="84" xr3:uid="{00000000-0010-0000-0000-000054000000}" name="Mi nivel de estrés en la modalidad de trabajo actual es: " dataDxfId="47" totalsRowDxfId="46"/>
    <tableColumn id="87" xr3:uid="{00000000-0010-0000-0000-000057000000}" name="Mi modalidad de trabajo favorece la comunicación y las relaciones interpersonales positivas con mis compañeros " totalsRowFunction="custom" dataDxfId="45" totalsRowDxfId="44">
      <totalsRowFormula>COUNTIF(Table1[Mi modalidad de trabajo favorece la comunicación y las relaciones interpersonales positivas con mis compañeros ],"Si")</totalsRowFormula>
    </tableColumn>
    <tableColumn id="90" xr3:uid="{00000000-0010-0000-0000-00005A000000}" name="Me siento motivado/a con la modalidad de trabajo que tengo actualmente " totalsRowFunction="custom" dataDxfId="43" totalsRowDxfId="42">
      <totalsRowFormula>COUNTIF(Table1[Me siento motivado/a con la modalidad de trabajo que tengo actualmente ],"Si")</totalsRowFormula>
    </tableColumn>
    <tableColumn id="93" xr3:uid="{00000000-0010-0000-0000-00005D000000}" name="Considero que puedo desconectarme del trabajo fuera del horario laboral " totalsRowFunction="custom" dataDxfId="41" totalsRowDxfId="40">
      <totalsRowFormula>COUNTIF(Table1[Considero que puedo desconectarme del trabajo fuera del horario laboral ],"Si")</totalsRowFormula>
    </tableColumn>
    <tableColumn id="96" xr3:uid="{00000000-0010-0000-0000-000060000000}" name="Mi modelo de trabajo actual me permite mantener hábitos saludables (ejercicio, alimentación, descanso) " totalsRowFunction="custom" dataDxfId="39" totalsRowDxfId="38">
      <totalsRowFormula>COUNTIF(Table1[Mi modelo de trabajo actual me permite mantener hábitos saludables (ejercicio, alimentación, descanso) ],"Si")</totalsRowFormula>
    </tableColumn>
    <tableColumn id="99" xr3:uid="{00000000-0010-0000-0000-000063000000}" name="Considero que tengo autonomía para organizar mi tiempo y tareas en mi modalidad de trabajo actual " totalsRowFunction="custom" dataDxfId="37" totalsRowDxfId="36">
      <totalsRowFormula>COUNTIF(Table1[Considero que tengo autonomía para organizar mi tiempo y tareas en mi modalidad de trabajo actual ],"Si")</totalsRowFormula>
    </tableColumn>
    <tableColumn id="102" xr3:uid="{00000000-0010-0000-0000-000066000000}" name="Pude completar mis tareas de manera más rápida y efectiva en teletrabajo " totalsRowFunction="custom" dataDxfId="35" totalsRowDxfId="34">
      <totalsRowFormula>COUNTIF(Table1[Pude completar mis tareas de manera más rápida y efectiva en teletrabajo ],"Si")</totalsRowFormula>
    </tableColumn>
    <tableColumn id="105" xr3:uid="{00000000-0010-0000-0000-000069000000}" name="El teletrabajo me permitió cumplir con los plazos de entrega de manera más eficiente " totalsRowFunction="custom" dataDxfId="33" totalsRowDxfId="32">
      <totalsRowFormula>COUNTIF(Table1[El teletrabajo me permitió cumplir con los plazos de entrega de manera más eficiente ],"Si")</totalsRowFormula>
    </tableColumn>
    <tableColumn id="108" xr3:uid="{00000000-0010-0000-0000-00006C000000}" name="El teletrabajo me permitió adaptarme mejor a cambios en las tareas y proyectos " totalsRowFunction="custom" dataDxfId="31" totalsRowDxfId="30">
      <totalsRowFormula>COUNTIF(Table1[El teletrabajo me permitió adaptarme mejor a cambios en las tareas y proyectos ],"Si")</totalsRowFormula>
    </tableColumn>
    <tableColumn id="111" xr3:uid="{00000000-0010-0000-0000-00006F000000}" name="El teletrabajo facilitó mi adaptación a nuevas herramientas y tecnologías " totalsRowFunction="custom" dataDxfId="29" totalsRowDxfId="28">
      <totalsRowFormula>COUNTIF(Table1[El teletrabajo facilitó mi adaptación a nuevas herramientas y tecnologías ],"Si")</totalsRowFormula>
    </tableColumn>
    <tableColumn id="114" xr3:uid="{00000000-0010-0000-0000-000072000000}" name="Las herramientas de comunicación utilizadas en el teletrabajo fueron efectivas para coordinar tareas " totalsRowFunction="custom" dataDxfId="27" totalsRowDxfId="26">
      <totalsRowFormula>COUNTIF(Table1[Las herramientas de comunicación utilizadas en el teletrabajo fueron efectivas para coordinar tareas ],"Si")</totalsRowFormula>
    </tableColumn>
    <tableColumn id="117" xr3:uid="{00000000-0010-0000-0000-000075000000}" name="Pude participar activamente en reuniones y discusiones en teletrabajo " totalsRowFunction="custom" dataDxfId="25" totalsRowDxfId="24">
      <totalsRowFormula>COUNTIF(Table1[Pude participar activamente en reuniones y discusiones en teletrabajo ],"Si")</totalsRowFormula>
    </tableColumn>
    <tableColumn id="120" xr3:uid="{00000000-0010-0000-0000-000078000000}" name="El teletrabajo aumentó mi compromiso con mis responsabilidades laborales. " totalsRowFunction="custom" dataDxfId="23" totalsRowDxfId="22">
      <totalsRowFormula>COUNTIF(Table1[El teletrabajo aumentó mi compromiso con mis responsabilidades laborales. ],"Si")</totalsRowFormula>
    </tableColumn>
    <tableColumn id="123" xr3:uid="{00000000-0010-0000-0000-00007B000000}" name="El entorno de teletrabajo me permitió pensar de manera más creativa " totalsRowFunction="custom" dataDxfId="21" totalsRowDxfId="20">
      <totalsRowFormula>COUNTIF(Table1[El entorno de teletrabajo me permitió pensar de manera más creativa ],"Si")</totalsRowFormula>
    </tableColumn>
    <tableColumn id="126" xr3:uid="{00000000-0010-0000-0000-00007E000000}" name="Recibí retroalimentación constructiva sobre mi desempeño en teletrabajo " totalsRowFunction="custom" dataDxfId="19" totalsRowDxfId="18">
      <totalsRowFormula>COUNTIF(Table1[Recibí retroalimentación constructiva sobre mi desempeño en teletrabajo ],"Si")</totalsRowFormula>
    </tableColumn>
    <tableColumn id="129" xr3:uid="{00000000-0010-0000-0000-000081000000}" name="Colpensiones proporcionó los recursos necesarios para mantener mi productividad en teletrabajo " totalsRowFunction="custom" dataDxfId="17" totalsRowDxfId="16">
      <totalsRowFormula>COUNTIF(Table1[Colpensiones proporcionó los recursos necesarios para mantener mi productividad en teletrabajo ],"Si")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15"/>
  <sheetViews>
    <sheetView tabSelected="1" zoomScale="40" zoomScaleNormal="40" workbookViewId="0">
      <selection activeCell="P11" sqref="P11"/>
    </sheetView>
  </sheetViews>
  <sheetFormatPr baseColWidth="10" defaultColWidth="8.796875" defaultRowHeight="14.25" x14ac:dyDescent="0.45"/>
  <cols>
    <col min="1" max="42" width="20" bestFit="1" customWidth="1"/>
  </cols>
  <sheetData>
    <row r="1" spans="1:42" x14ac:dyDescent="0.45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t="s">
        <v>5</v>
      </c>
      <c r="G1" s="10" t="s">
        <v>6</v>
      </c>
      <c r="H1" s="4" t="s">
        <v>7</v>
      </c>
      <c r="I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10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0" t="s">
        <v>22</v>
      </c>
      <c r="X1" s="4" t="s">
        <v>23</v>
      </c>
      <c r="Y1" s="4" t="s">
        <v>24</v>
      </c>
      <c r="Z1" s="10" t="s">
        <v>25</v>
      </c>
      <c r="AA1" s="10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</row>
    <row r="2" spans="1:42" x14ac:dyDescent="0.45">
      <c r="A2">
        <v>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45</v>
      </c>
      <c r="H2" s="1" t="s">
        <v>62</v>
      </c>
      <c r="I2" t="s">
        <v>63</v>
      </c>
      <c r="J2" t="s">
        <v>47</v>
      </c>
      <c r="K2" s="1" t="s">
        <v>48</v>
      </c>
      <c r="L2" t="s">
        <v>49</v>
      </c>
      <c r="M2" t="s">
        <v>50</v>
      </c>
      <c r="N2" t="s">
        <v>51</v>
      </c>
      <c r="O2" t="s">
        <v>51</v>
      </c>
      <c r="P2" t="s">
        <v>51</v>
      </c>
      <c r="Q2" t="s">
        <v>51</v>
      </c>
      <c r="R2" t="s">
        <v>51</v>
      </c>
      <c r="S2" t="s">
        <v>51</v>
      </c>
      <c r="T2" t="s">
        <v>51</v>
      </c>
      <c r="U2" t="s">
        <v>51</v>
      </c>
      <c r="V2" t="s">
        <v>51</v>
      </c>
      <c r="W2" t="s">
        <v>51</v>
      </c>
      <c r="X2" t="s">
        <v>51</v>
      </c>
      <c r="Y2" t="s">
        <v>51</v>
      </c>
      <c r="Z2" t="s">
        <v>51</v>
      </c>
      <c r="AA2" t="s">
        <v>52</v>
      </c>
      <c r="AB2" t="s">
        <v>51</v>
      </c>
      <c r="AC2" t="s">
        <v>51</v>
      </c>
      <c r="AD2" t="s">
        <v>51</v>
      </c>
      <c r="AE2" t="s">
        <v>51</v>
      </c>
      <c r="AF2" t="s">
        <v>51</v>
      </c>
      <c r="AG2" t="s">
        <v>51</v>
      </c>
      <c r="AH2" t="s">
        <v>51</v>
      </c>
      <c r="AI2" t="s">
        <v>51</v>
      </c>
      <c r="AJ2" t="s">
        <v>51</v>
      </c>
      <c r="AK2" t="s">
        <v>51</v>
      </c>
      <c r="AL2" t="s">
        <v>51</v>
      </c>
      <c r="AM2" t="s">
        <v>51</v>
      </c>
      <c r="AN2" t="s">
        <v>51</v>
      </c>
      <c r="AO2" t="s">
        <v>51</v>
      </c>
      <c r="AP2" t="s">
        <v>51</v>
      </c>
    </row>
    <row r="3" spans="1:42" x14ac:dyDescent="0.45">
      <c r="A3">
        <v>2</v>
      </c>
      <c r="B3" t="s">
        <v>53</v>
      </c>
      <c r="C3" t="s">
        <v>43</v>
      </c>
      <c r="D3" t="s">
        <v>44</v>
      </c>
      <c r="E3" t="s">
        <v>45</v>
      </c>
      <c r="F3" t="s">
        <v>54</v>
      </c>
      <c r="G3" t="s">
        <v>45</v>
      </c>
      <c r="H3" s="1" t="s">
        <v>62</v>
      </c>
      <c r="I3" t="s">
        <v>63</v>
      </c>
      <c r="J3" t="s">
        <v>55</v>
      </c>
      <c r="K3" s="1" t="s">
        <v>48</v>
      </c>
      <c r="L3" t="s">
        <v>56</v>
      </c>
      <c r="M3" t="s">
        <v>57</v>
      </c>
      <c r="N3" t="s">
        <v>51</v>
      </c>
      <c r="O3" t="s">
        <v>51</v>
      </c>
      <c r="P3" t="s">
        <v>51</v>
      </c>
      <c r="Q3" t="s">
        <v>51</v>
      </c>
      <c r="R3" t="s">
        <v>51</v>
      </c>
      <c r="S3" t="s">
        <v>51</v>
      </c>
      <c r="T3" t="s">
        <v>51</v>
      </c>
      <c r="U3" t="s">
        <v>58</v>
      </c>
      <c r="V3" t="s">
        <v>51</v>
      </c>
      <c r="W3" t="s">
        <v>58</v>
      </c>
      <c r="X3" t="s">
        <v>51</v>
      </c>
      <c r="Y3" t="s">
        <v>51</v>
      </c>
      <c r="Z3" t="s">
        <v>51</v>
      </c>
      <c r="AA3" t="s">
        <v>59</v>
      </c>
      <c r="AB3" t="s">
        <v>51</v>
      </c>
      <c r="AC3" t="s">
        <v>58</v>
      </c>
      <c r="AD3" t="s">
        <v>58</v>
      </c>
      <c r="AE3" t="s">
        <v>58</v>
      </c>
      <c r="AF3" t="s">
        <v>58</v>
      </c>
      <c r="AG3" t="s">
        <v>51</v>
      </c>
      <c r="AH3" t="s">
        <v>51</v>
      </c>
      <c r="AI3" t="s">
        <v>51</v>
      </c>
      <c r="AJ3" t="s">
        <v>51</v>
      </c>
      <c r="AK3" t="s">
        <v>51</v>
      </c>
      <c r="AL3" t="s">
        <v>51</v>
      </c>
      <c r="AM3" t="s">
        <v>51</v>
      </c>
      <c r="AN3" t="s">
        <v>51</v>
      </c>
      <c r="AO3" t="s">
        <v>51</v>
      </c>
      <c r="AP3" t="s">
        <v>51</v>
      </c>
    </row>
    <row r="4" spans="1:42" x14ac:dyDescent="0.45">
      <c r="A4">
        <v>3</v>
      </c>
      <c r="B4" t="s">
        <v>53</v>
      </c>
      <c r="C4" t="s">
        <v>43</v>
      </c>
      <c r="D4" t="s">
        <v>44</v>
      </c>
      <c r="E4" t="s">
        <v>60</v>
      </c>
      <c r="F4" t="s">
        <v>61</v>
      </c>
      <c r="G4" t="s">
        <v>45</v>
      </c>
      <c r="H4" s="1" t="s">
        <v>62</v>
      </c>
      <c r="I4" t="s">
        <v>63</v>
      </c>
      <c r="J4" t="s">
        <v>47</v>
      </c>
      <c r="K4" s="1" t="s">
        <v>48</v>
      </c>
      <c r="L4" t="s">
        <v>56</v>
      </c>
      <c r="M4" t="s">
        <v>50</v>
      </c>
      <c r="N4" t="s">
        <v>58</v>
      </c>
      <c r="O4" t="s">
        <v>51</v>
      </c>
      <c r="P4" t="s">
        <v>51</v>
      </c>
      <c r="Q4" t="s">
        <v>51</v>
      </c>
      <c r="R4" t="s">
        <v>51</v>
      </c>
      <c r="S4" t="s">
        <v>51</v>
      </c>
      <c r="T4" t="s">
        <v>51</v>
      </c>
      <c r="U4" t="s">
        <v>58</v>
      </c>
      <c r="V4" t="s">
        <v>51</v>
      </c>
      <c r="W4" t="s">
        <v>58</v>
      </c>
      <c r="X4" t="s">
        <v>51</v>
      </c>
      <c r="Y4" t="s">
        <v>51</v>
      </c>
      <c r="Z4" t="s">
        <v>51</v>
      </c>
      <c r="AA4" t="s">
        <v>59</v>
      </c>
      <c r="AB4" t="s">
        <v>51</v>
      </c>
      <c r="AC4" t="s">
        <v>58</v>
      </c>
      <c r="AD4" t="s">
        <v>58</v>
      </c>
      <c r="AE4" t="s">
        <v>58</v>
      </c>
      <c r="AF4" t="s">
        <v>58</v>
      </c>
      <c r="AG4" t="s">
        <v>51</v>
      </c>
      <c r="AH4" t="s">
        <v>51</v>
      </c>
      <c r="AI4" t="s">
        <v>51</v>
      </c>
      <c r="AJ4" t="s">
        <v>51</v>
      </c>
      <c r="AK4" t="s">
        <v>51</v>
      </c>
      <c r="AL4" t="s">
        <v>51</v>
      </c>
      <c r="AM4" t="s">
        <v>51</v>
      </c>
      <c r="AN4" t="s">
        <v>51</v>
      </c>
      <c r="AO4" t="s">
        <v>51</v>
      </c>
      <c r="AP4" t="s">
        <v>51</v>
      </c>
    </row>
    <row r="5" spans="1:42" x14ac:dyDescent="0.45">
      <c r="A5">
        <v>4</v>
      </c>
      <c r="B5" t="s">
        <v>64</v>
      </c>
      <c r="C5" t="s">
        <v>43</v>
      </c>
      <c r="D5" t="s">
        <v>65</v>
      </c>
      <c r="E5" t="s">
        <v>45</v>
      </c>
      <c r="F5" t="s">
        <v>66</v>
      </c>
      <c r="G5" t="s">
        <v>60</v>
      </c>
      <c r="H5" s="1" t="s">
        <v>48</v>
      </c>
      <c r="I5" t="s">
        <v>67</v>
      </c>
      <c r="J5" t="s">
        <v>68</v>
      </c>
      <c r="K5" s="1" t="s">
        <v>48</v>
      </c>
      <c r="L5" t="s">
        <v>49</v>
      </c>
      <c r="M5" t="s">
        <v>50</v>
      </c>
      <c r="N5" t="s">
        <v>58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58</v>
      </c>
      <c r="V5" t="s">
        <v>51</v>
      </c>
      <c r="W5" t="s">
        <v>58</v>
      </c>
      <c r="X5" t="s">
        <v>51</v>
      </c>
      <c r="Y5" t="s">
        <v>51</v>
      </c>
      <c r="Z5" t="s">
        <v>51</v>
      </c>
      <c r="AA5" t="s">
        <v>59</v>
      </c>
      <c r="AB5" t="s">
        <v>58</v>
      </c>
      <c r="AC5" t="s">
        <v>58</v>
      </c>
      <c r="AD5" t="s">
        <v>58</v>
      </c>
      <c r="AE5" t="s">
        <v>58</v>
      </c>
      <c r="AF5" t="s">
        <v>51</v>
      </c>
      <c r="AG5" t="s">
        <v>51</v>
      </c>
      <c r="AH5" t="s">
        <v>51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51</v>
      </c>
      <c r="AO5" t="s">
        <v>51</v>
      </c>
      <c r="AP5" t="s">
        <v>51</v>
      </c>
    </row>
    <row r="6" spans="1:42" x14ac:dyDescent="0.45">
      <c r="A6">
        <v>5</v>
      </c>
      <c r="B6" t="s">
        <v>69</v>
      </c>
      <c r="C6" t="s">
        <v>43</v>
      </c>
      <c r="D6" t="s">
        <v>44</v>
      </c>
      <c r="E6" t="s">
        <v>45</v>
      </c>
      <c r="F6" t="s">
        <v>46</v>
      </c>
      <c r="G6" t="s">
        <v>45</v>
      </c>
      <c r="H6" s="1" t="s">
        <v>62</v>
      </c>
      <c r="I6" t="s">
        <v>63</v>
      </c>
      <c r="J6" t="s">
        <v>70</v>
      </c>
      <c r="K6" s="1" t="s">
        <v>71</v>
      </c>
      <c r="L6" t="s">
        <v>56</v>
      </c>
      <c r="M6" t="s">
        <v>50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58</v>
      </c>
      <c r="U6" t="s">
        <v>58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52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51</v>
      </c>
    </row>
    <row r="7" spans="1:42" x14ac:dyDescent="0.45">
      <c r="A7">
        <v>6</v>
      </c>
      <c r="B7" t="s">
        <v>69</v>
      </c>
      <c r="C7" t="s">
        <v>43</v>
      </c>
      <c r="D7" t="s">
        <v>72</v>
      </c>
      <c r="E7" t="s">
        <v>45</v>
      </c>
      <c r="F7" t="s">
        <v>46</v>
      </c>
      <c r="G7" t="s">
        <v>60</v>
      </c>
      <c r="H7" s="1" t="s">
        <v>73</v>
      </c>
      <c r="I7" t="s">
        <v>74</v>
      </c>
      <c r="J7" t="s">
        <v>70</v>
      </c>
      <c r="K7" s="1" t="s">
        <v>48</v>
      </c>
      <c r="L7" t="s">
        <v>56</v>
      </c>
      <c r="M7" t="s">
        <v>50</v>
      </c>
      <c r="N7" t="s">
        <v>58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59</v>
      </c>
      <c r="AB7" t="s">
        <v>51</v>
      </c>
      <c r="AC7" t="s">
        <v>51</v>
      </c>
      <c r="AD7" t="s">
        <v>51</v>
      </c>
      <c r="AE7" t="s">
        <v>58</v>
      </c>
      <c r="AF7" t="s">
        <v>58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  <c r="AP7" t="s">
        <v>51</v>
      </c>
    </row>
    <row r="8" spans="1:42" x14ac:dyDescent="0.45">
      <c r="A8">
        <v>7</v>
      </c>
      <c r="B8" t="s">
        <v>42</v>
      </c>
      <c r="C8" t="s">
        <v>43</v>
      </c>
      <c r="D8" t="s">
        <v>72</v>
      </c>
      <c r="E8" t="s">
        <v>45</v>
      </c>
      <c r="F8" t="s">
        <v>46</v>
      </c>
      <c r="G8" t="s">
        <v>45</v>
      </c>
      <c r="H8" s="1" t="s">
        <v>62</v>
      </c>
      <c r="I8" t="s">
        <v>63</v>
      </c>
      <c r="J8" t="s">
        <v>70</v>
      </c>
      <c r="K8" s="1" t="s">
        <v>48</v>
      </c>
      <c r="L8" t="s">
        <v>49</v>
      </c>
      <c r="M8" t="s">
        <v>50</v>
      </c>
      <c r="N8" t="s">
        <v>58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51</v>
      </c>
      <c r="W8" t="s">
        <v>58</v>
      </c>
      <c r="X8" t="s">
        <v>51</v>
      </c>
      <c r="Y8" t="s">
        <v>51</v>
      </c>
      <c r="Z8" t="s">
        <v>51</v>
      </c>
      <c r="AA8" t="s">
        <v>59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51</v>
      </c>
      <c r="AH8" t="s">
        <v>51</v>
      </c>
      <c r="AI8" t="s">
        <v>51</v>
      </c>
      <c r="AJ8" t="s">
        <v>51</v>
      </c>
      <c r="AK8" t="s">
        <v>51</v>
      </c>
      <c r="AL8" t="s">
        <v>51</v>
      </c>
      <c r="AM8" t="s">
        <v>51</v>
      </c>
      <c r="AN8" t="s">
        <v>51</v>
      </c>
      <c r="AO8" t="s">
        <v>51</v>
      </c>
      <c r="AP8" t="s">
        <v>51</v>
      </c>
    </row>
    <row r="9" spans="1:42" x14ac:dyDescent="0.45">
      <c r="A9">
        <v>8</v>
      </c>
      <c r="B9" t="s">
        <v>42</v>
      </c>
      <c r="C9" t="s">
        <v>43</v>
      </c>
      <c r="D9" t="s">
        <v>65</v>
      </c>
      <c r="E9" t="s">
        <v>60</v>
      </c>
      <c r="F9" t="s">
        <v>61</v>
      </c>
      <c r="G9" t="s">
        <v>45</v>
      </c>
      <c r="H9" s="1" t="s">
        <v>62</v>
      </c>
      <c r="I9" t="s">
        <v>63</v>
      </c>
      <c r="J9" t="s">
        <v>70</v>
      </c>
      <c r="K9" s="1" t="s">
        <v>48</v>
      </c>
      <c r="L9" t="s">
        <v>56</v>
      </c>
      <c r="M9" t="s">
        <v>50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75</v>
      </c>
      <c r="AB9" t="s">
        <v>51</v>
      </c>
      <c r="AC9" t="s">
        <v>51</v>
      </c>
      <c r="AD9" t="s">
        <v>51</v>
      </c>
      <c r="AE9" t="s">
        <v>58</v>
      </c>
      <c r="AF9" t="s">
        <v>51</v>
      </c>
      <c r="AG9" t="s">
        <v>51</v>
      </c>
      <c r="AH9" t="s">
        <v>51</v>
      </c>
      <c r="AI9" t="s">
        <v>51</v>
      </c>
      <c r="AJ9" t="s">
        <v>51</v>
      </c>
      <c r="AK9" t="s">
        <v>51</v>
      </c>
      <c r="AL9" t="s">
        <v>51</v>
      </c>
      <c r="AM9" t="s">
        <v>51</v>
      </c>
      <c r="AN9" t="s">
        <v>58</v>
      </c>
      <c r="AO9" t="s">
        <v>51</v>
      </c>
      <c r="AP9" t="s">
        <v>51</v>
      </c>
    </row>
    <row r="10" spans="1:42" x14ac:dyDescent="0.45">
      <c r="A10">
        <v>9</v>
      </c>
      <c r="B10" t="s">
        <v>69</v>
      </c>
      <c r="C10" t="s">
        <v>43</v>
      </c>
      <c r="D10" t="s">
        <v>72</v>
      </c>
      <c r="E10" t="s">
        <v>45</v>
      </c>
      <c r="F10" t="s">
        <v>46</v>
      </c>
      <c r="G10" t="s">
        <v>60</v>
      </c>
      <c r="H10" s="1" t="s">
        <v>73</v>
      </c>
      <c r="I10" t="s">
        <v>67</v>
      </c>
      <c r="J10" t="s">
        <v>55</v>
      </c>
      <c r="K10" s="1" t="s">
        <v>48</v>
      </c>
      <c r="L10" t="s">
        <v>56</v>
      </c>
      <c r="M10" t="s">
        <v>50</v>
      </c>
      <c r="N10" t="s">
        <v>58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75</v>
      </c>
      <c r="AB10" t="s">
        <v>51</v>
      </c>
      <c r="AC10" t="s">
        <v>58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  <c r="AJ10" t="s">
        <v>51</v>
      </c>
      <c r="AK10" t="s">
        <v>51</v>
      </c>
      <c r="AL10" t="s">
        <v>51</v>
      </c>
      <c r="AM10" t="s">
        <v>51</v>
      </c>
      <c r="AN10" t="s">
        <v>51</v>
      </c>
      <c r="AO10" t="s">
        <v>58</v>
      </c>
      <c r="AP10" t="s">
        <v>58</v>
      </c>
    </row>
    <row r="11" spans="1:42" x14ac:dyDescent="0.45">
      <c r="A11">
        <v>10</v>
      </c>
      <c r="B11" t="s">
        <v>76</v>
      </c>
      <c r="C11" t="s">
        <v>43</v>
      </c>
      <c r="D11" t="s">
        <v>72</v>
      </c>
      <c r="E11" t="s">
        <v>60</v>
      </c>
      <c r="F11" t="s">
        <v>61</v>
      </c>
      <c r="G11" t="s">
        <v>60</v>
      </c>
      <c r="H11" s="1" t="s">
        <v>71</v>
      </c>
      <c r="I11" t="s">
        <v>77</v>
      </c>
      <c r="J11" t="s">
        <v>70</v>
      </c>
      <c r="K11" s="1" t="s">
        <v>48</v>
      </c>
      <c r="L11" t="s">
        <v>56</v>
      </c>
      <c r="M11" t="s">
        <v>50</v>
      </c>
      <c r="N11" t="s">
        <v>51</v>
      </c>
      <c r="O11" t="s">
        <v>51</v>
      </c>
      <c r="P11" t="s">
        <v>51</v>
      </c>
      <c r="Q11" t="s">
        <v>51</v>
      </c>
      <c r="R11" t="s">
        <v>51</v>
      </c>
      <c r="S11" t="s">
        <v>51</v>
      </c>
      <c r="T11" t="s">
        <v>51</v>
      </c>
      <c r="U11" t="s">
        <v>51</v>
      </c>
      <c r="V11" t="s">
        <v>51</v>
      </c>
      <c r="W11" t="s">
        <v>51</v>
      </c>
      <c r="X11" t="s">
        <v>58</v>
      </c>
      <c r="Y11" t="s">
        <v>51</v>
      </c>
      <c r="Z11" t="s">
        <v>51</v>
      </c>
      <c r="AA11" t="s">
        <v>52</v>
      </c>
      <c r="AB11" t="s">
        <v>51</v>
      </c>
      <c r="AC11" t="s">
        <v>51</v>
      </c>
      <c r="AD11" t="s">
        <v>51</v>
      </c>
      <c r="AE11" t="s">
        <v>51</v>
      </c>
      <c r="AF11" t="s">
        <v>51</v>
      </c>
      <c r="AG11" t="s">
        <v>51</v>
      </c>
      <c r="AH11" t="s">
        <v>51</v>
      </c>
      <c r="AI11" t="s">
        <v>51</v>
      </c>
      <c r="AJ11" t="s">
        <v>51</v>
      </c>
      <c r="AK11" t="s">
        <v>51</v>
      </c>
      <c r="AL11" t="s">
        <v>51</v>
      </c>
      <c r="AM11" t="s">
        <v>58</v>
      </c>
      <c r="AN11" t="s">
        <v>51</v>
      </c>
      <c r="AO11" t="s">
        <v>51</v>
      </c>
      <c r="AP11" t="s">
        <v>51</v>
      </c>
    </row>
    <row r="12" spans="1:42" x14ac:dyDescent="0.45">
      <c r="A12">
        <v>11</v>
      </c>
      <c r="B12" t="s">
        <v>69</v>
      </c>
      <c r="C12" t="s">
        <v>43</v>
      </c>
      <c r="D12" t="s">
        <v>44</v>
      </c>
      <c r="E12" t="s">
        <v>60</v>
      </c>
      <c r="F12" t="s">
        <v>78</v>
      </c>
      <c r="G12" t="s">
        <v>60</v>
      </c>
      <c r="H12" s="1" t="s">
        <v>71</v>
      </c>
      <c r="I12" t="s">
        <v>67</v>
      </c>
      <c r="J12" t="s">
        <v>79</v>
      </c>
      <c r="K12" s="1" t="s">
        <v>71</v>
      </c>
      <c r="L12" t="s">
        <v>68</v>
      </c>
      <c r="M12" t="s">
        <v>50</v>
      </c>
      <c r="N12" t="s">
        <v>51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75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58</v>
      </c>
      <c r="AI12" t="s">
        <v>51</v>
      </c>
      <c r="AJ12" t="s">
        <v>51</v>
      </c>
      <c r="AK12" t="s">
        <v>58</v>
      </c>
      <c r="AL12" t="s">
        <v>51</v>
      </c>
      <c r="AM12" t="s">
        <v>58</v>
      </c>
      <c r="AN12" t="s">
        <v>51</v>
      </c>
      <c r="AO12" t="s">
        <v>51</v>
      </c>
      <c r="AP12" t="s">
        <v>58</v>
      </c>
    </row>
    <row r="13" spans="1:42" x14ac:dyDescent="0.45">
      <c r="A13">
        <v>12</v>
      </c>
      <c r="B13" t="s">
        <v>64</v>
      </c>
      <c r="C13" t="s">
        <v>80</v>
      </c>
      <c r="D13" t="s">
        <v>81</v>
      </c>
      <c r="E13" t="s">
        <v>45</v>
      </c>
      <c r="F13" t="s">
        <v>46</v>
      </c>
      <c r="G13" t="s">
        <v>60</v>
      </c>
      <c r="H13" s="1" t="s">
        <v>71</v>
      </c>
      <c r="I13" t="s">
        <v>82</v>
      </c>
      <c r="J13" t="s">
        <v>79</v>
      </c>
      <c r="K13" s="1" t="s">
        <v>48</v>
      </c>
      <c r="L13" t="s">
        <v>83</v>
      </c>
      <c r="M13" t="s">
        <v>57</v>
      </c>
      <c r="N13" t="s">
        <v>51</v>
      </c>
      <c r="O13" t="s">
        <v>51</v>
      </c>
      <c r="P13" t="s">
        <v>51</v>
      </c>
      <c r="Q13" t="s">
        <v>51</v>
      </c>
      <c r="R13" t="s">
        <v>51</v>
      </c>
      <c r="S13" t="s">
        <v>51</v>
      </c>
      <c r="T13" t="s">
        <v>51</v>
      </c>
      <c r="U13" t="s">
        <v>51</v>
      </c>
      <c r="V13" t="s">
        <v>51</v>
      </c>
      <c r="W13" t="s">
        <v>51</v>
      </c>
      <c r="X13" t="s">
        <v>58</v>
      </c>
      <c r="Y13" t="s">
        <v>51</v>
      </c>
      <c r="Z13" t="s">
        <v>51</v>
      </c>
      <c r="AA13" t="s">
        <v>59</v>
      </c>
      <c r="AB13" t="s">
        <v>51</v>
      </c>
      <c r="AC13" t="s">
        <v>58</v>
      </c>
      <c r="AD13" t="s">
        <v>51</v>
      </c>
      <c r="AE13" t="s">
        <v>58</v>
      </c>
      <c r="AF13" t="s">
        <v>51</v>
      </c>
      <c r="AG13" t="s">
        <v>51</v>
      </c>
      <c r="AH13" t="s">
        <v>51</v>
      </c>
      <c r="AI13" t="s">
        <v>51</v>
      </c>
      <c r="AJ13" t="s">
        <v>51</v>
      </c>
      <c r="AK13" t="s">
        <v>51</v>
      </c>
      <c r="AL13" t="s">
        <v>51</v>
      </c>
      <c r="AM13" t="s">
        <v>51</v>
      </c>
      <c r="AN13" t="s">
        <v>51</v>
      </c>
      <c r="AO13" t="s">
        <v>51</v>
      </c>
      <c r="AP13" t="s">
        <v>51</v>
      </c>
    </row>
    <row r="14" spans="1:42" x14ac:dyDescent="0.45">
      <c r="A14">
        <v>13</v>
      </c>
      <c r="B14" t="s">
        <v>64</v>
      </c>
      <c r="C14" t="s">
        <v>80</v>
      </c>
      <c r="D14" t="s">
        <v>65</v>
      </c>
      <c r="E14" t="s">
        <v>60</v>
      </c>
      <c r="F14" t="s">
        <v>54</v>
      </c>
      <c r="G14" t="s">
        <v>60</v>
      </c>
      <c r="H14" s="1" t="s">
        <v>71</v>
      </c>
      <c r="I14" t="s">
        <v>84</v>
      </c>
      <c r="J14" t="s">
        <v>70</v>
      </c>
      <c r="K14" s="1" t="s">
        <v>86</v>
      </c>
      <c r="L14" t="s">
        <v>56</v>
      </c>
      <c r="M14" t="s">
        <v>50</v>
      </c>
      <c r="N14" t="s">
        <v>58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51</v>
      </c>
      <c r="U14" t="s">
        <v>51</v>
      </c>
      <c r="V14" t="s">
        <v>51</v>
      </c>
      <c r="W14" t="s">
        <v>58</v>
      </c>
      <c r="X14" t="s">
        <v>51</v>
      </c>
      <c r="Y14" t="s">
        <v>51</v>
      </c>
      <c r="Z14" t="s">
        <v>51</v>
      </c>
      <c r="AA14" t="s">
        <v>75</v>
      </c>
      <c r="AB14" t="s">
        <v>58</v>
      </c>
      <c r="AC14" t="s">
        <v>58</v>
      </c>
      <c r="AD14" t="s">
        <v>58</v>
      </c>
      <c r="AE14" t="s">
        <v>58</v>
      </c>
      <c r="AF14" t="s">
        <v>58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  <c r="AP14" t="s">
        <v>51</v>
      </c>
    </row>
    <row r="15" spans="1:42" x14ac:dyDescent="0.45">
      <c r="A15">
        <v>14</v>
      </c>
      <c r="B15" t="s">
        <v>42</v>
      </c>
      <c r="C15" t="s">
        <v>43</v>
      </c>
      <c r="D15" t="s">
        <v>44</v>
      </c>
      <c r="E15" t="s">
        <v>45</v>
      </c>
      <c r="F15" t="s">
        <v>46</v>
      </c>
      <c r="G15" t="s">
        <v>45</v>
      </c>
      <c r="H15" s="1" t="s">
        <v>62</v>
      </c>
      <c r="I15" t="s">
        <v>63</v>
      </c>
      <c r="J15" t="s">
        <v>70</v>
      </c>
      <c r="K15" s="1" t="s">
        <v>48</v>
      </c>
      <c r="L15" t="s">
        <v>56</v>
      </c>
      <c r="M15" t="s">
        <v>50</v>
      </c>
      <c r="N15" t="s">
        <v>58</v>
      </c>
      <c r="O15" t="s">
        <v>51</v>
      </c>
      <c r="P15" t="s">
        <v>51</v>
      </c>
      <c r="Q15" t="s">
        <v>51</v>
      </c>
      <c r="R15" t="s">
        <v>51</v>
      </c>
      <c r="S15" t="s">
        <v>51</v>
      </c>
      <c r="T15" t="s">
        <v>51</v>
      </c>
      <c r="U15" t="s">
        <v>51</v>
      </c>
      <c r="V15" t="s">
        <v>51</v>
      </c>
      <c r="W15" t="s">
        <v>58</v>
      </c>
      <c r="X15" t="s">
        <v>51</v>
      </c>
      <c r="Y15" t="s">
        <v>51</v>
      </c>
      <c r="Z15" t="s">
        <v>51</v>
      </c>
      <c r="AA15" t="s">
        <v>75</v>
      </c>
      <c r="AB15" t="s">
        <v>58</v>
      </c>
      <c r="AC15" t="s">
        <v>58</v>
      </c>
      <c r="AD15" t="s">
        <v>58</v>
      </c>
      <c r="AE15" t="s">
        <v>58</v>
      </c>
      <c r="AF15" t="s">
        <v>58</v>
      </c>
      <c r="AG15" t="s">
        <v>51</v>
      </c>
      <c r="AH15" t="s">
        <v>51</v>
      </c>
      <c r="AI15" t="s">
        <v>51</v>
      </c>
      <c r="AJ15" t="s">
        <v>51</v>
      </c>
      <c r="AK15" t="s">
        <v>51</v>
      </c>
      <c r="AL15" t="s">
        <v>51</v>
      </c>
      <c r="AM15" t="s">
        <v>51</v>
      </c>
      <c r="AN15" t="s">
        <v>51</v>
      </c>
      <c r="AO15" t="s">
        <v>51</v>
      </c>
      <c r="AP15" t="s">
        <v>51</v>
      </c>
    </row>
    <row r="16" spans="1:42" x14ac:dyDescent="0.45">
      <c r="A16">
        <v>15</v>
      </c>
      <c r="B16" t="s">
        <v>53</v>
      </c>
      <c r="C16" t="s">
        <v>43</v>
      </c>
      <c r="D16" t="s">
        <v>44</v>
      </c>
      <c r="E16" t="s">
        <v>60</v>
      </c>
      <c r="F16" t="s">
        <v>85</v>
      </c>
      <c r="G16" t="s">
        <v>60</v>
      </c>
      <c r="H16" s="1" t="s">
        <v>73</v>
      </c>
      <c r="I16" t="s">
        <v>67</v>
      </c>
      <c r="J16" t="s">
        <v>47</v>
      </c>
      <c r="K16" s="1" t="s">
        <v>48</v>
      </c>
      <c r="L16" t="s">
        <v>56</v>
      </c>
      <c r="M16" t="s">
        <v>57</v>
      </c>
      <c r="N16" t="s">
        <v>51</v>
      </c>
      <c r="O16" t="s">
        <v>51</v>
      </c>
      <c r="P16" t="s">
        <v>51</v>
      </c>
      <c r="Q16" t="s">
        <v>51</v>
      </c>
      <c r="R16" t="s">
        <v>51</v>
      </c>
      <c r="S16" t="s">
        <v>51</v>
      </c>
      <c r="T16" t="s">
        <v>58</v>
      </c>
      <c r="U16" t="s">
        <v>51</v>
      </c>
      <c r="V16" t="s">
        <v>51</v>
      </c>
      <c r="W16" t="s">
        <v>51</v>
      </c>
      <c r="X16" t="s">
        <v>58</v>
      </c>
      <c r="Y16" t="s">
        <v>51</v>
      </c>
      <c r="Z16" t="s">
        <v>58</v>
      </c>
      <c r="AA16" t="s">
        <v>52</v>
      </c>
      <c r="AB16" t="s">
        <v>51</v>
      </c>
      <c r="AC16" t="s">
        <v>51</v>
      </c>
      <c r="AD16" t="s">
        <v>51</v>
      </c>
      <c r="AE16" t="s">
        <v>51</v>
      </c>
      <c r="AF16" t="s">
        <v>51</v>
      </c>
      <c r="AG16" t="s">
        <v>51</v>
      </c>
      <c r="AH16" t="s">
        <v>51</v>
      </c>
      <c r="AI16" t="s">
        <v>51</v>
      </c>
      <c r="AJ16" t="s">
        <v>51</v>
      </c>
      <c r="AK16" t="s">
        <v>51</v>
      </c>
      <c r="AL16" t="s">
        <v>51</v>
      </c>
      <c r="AM16" t="s">
        <v>51</v>
      </c>
      <c r="AN16" t="s">
        <v>51</v>
      </c>
      <c r="AO16" t="s">
        <v>58</v>
      </c>
      <c r="AP16" t="s">
        <v>51</v>
      </c>
    </row>
    <row r="17" spans="1:42" x14ac:dyDescent="0.45">
      <c r="A17">
        <v>16</v>
      </c>
      <c r="B17" t="s">
        <v>76</v>
      </c>
      <c r="C17" t="s">
        <v>43</v>
      </c>
      <c r="D17" t="s">
        <v>65</v>
      </c>
      <c r="E17" t="s">
        <v>45</v>
      </c>
      <c r="F17" t="s">
        <v>46</v>
      </c>
      <c r="G17" t="s">
        <v>60</v>
      </c>
      <c r="H17" s="1" t="s">
        <v>71</v>
      </c>
      <c r="I17" t="s">
        <v>84</v>
      </c>
      <c r="J17" t="s">
        <v>47</v>
      </c>
      <c r="K17" s="1" t="s">
        <v>86</v>
      </c>
      <c r="L17" t="s">
        <v>56</v>
      </c>
      <c r="M17" t="s">
        <v>50</v>
      </c>
      <c r="N17" t="s">
        <v>51</v>
      </c>
      <c r="O17" t="s">
        <v>51</v>
      </c>
      <c r="P17" t="s">
        <v>51</v>
      </c>
      <c r="Q17" t="s">
        <v>51</v>
      </c>
      <c r="R17" t="s">
        <v>51</v>
      </c>
      <c r="S17" t="s">
        <v>51</v>
      </c>
      <c r="T17" t="s">
        <v>51</v>
      </c>
      <c r="U17" t="s">
        <v>51</v>
      </c>
      <c r="V17" t="s">
        <v>51</v>
      </c>
      <c r="W17" t="s">
        <v>51</v>
      </c>
      <c r="X17" t="s">
        <v>51</v>
      </c>
      <c r="Y17" t="s">
        <v>51</v>
      </c>
      <c r="Z17" t="s">
        <v>58</v>
      </c>
      <c r="AA17" t="s">
        <v>52</v>
      </c>
      <c r="AB17" t="s">
        <v>51</v>
      </c>
      <c r="AC17" t="s">
        <v>51</v>
      </c>
      <c r="AD17" t="s">
        <v>51</v>
      </c>
      <c r="AE17" t="s">
        <v>51</v>
      </c>
      <c r="AF17" t="s">
        <v>51</v>
      </c>
      <c r="AG17" t="s">
        <v>58</v>
      </c>
      <c r="AH17" t="s">
        <v>58</v>
      </c>
      <c r="AI17" t="s">
        <v>51</v>
      </c>
      <c r="AJ17" t="s">
        <v>51</v>
      </c>
      <c r="AK17" t="s">
        <v>58</v>
      </c>
      <c r="AL17" t="s">
        <v>58</v>
      </c>
      <c r="AM17" t="s">
        <v>51</v>
      </c>
      <c r="AN17" t="s">
        <v>51</v>
      </c>
      <c r="AO17" t="s">
        <v>58</v>
      </c>
      <c r="AP17" t="s">
        <v>51</v>
      </c>
    </row>
    <row r="18" spans="1:42" x14ac:dyDescent="0.45">
      <c r="A18">
        <v>17</v>
      </c>
      <c r="B18" t="s">
        <v>69</v>
      </c>
      <c r="C18" t="s">
        <v>43</v>
      </c>
      <c r="D18" t="s">
        <v>44</v>
      </c>
      <c r="E18" t="s">
        <v>60</v>
      </c>
      <c r="F18" t="s">
        <v>66</v>
      </c>
      <c r="G18" t="s">
        <v>45</v>
      </c>
      <c r="H18" s="1" t="s">
        <v>62</v>
      </c>
      <c r="I18" t="s">
        <v>63</v>
      </c>
      <c r="J18" t="s">
        <v>70</v>
      </c>
      <c r="K18" s="1" t="s">
        <v>48</v>
      </c>
      <c r="L18" t="s">
        <v>49</v>
      </c>
      <c r="M18" t="s">
        <v>50</v>
      </c>
      <c r="N18" t="s">
        <v>58</v>
      </c>
      <c r="O18" t="s">
        <v>51</v>
      </c>
      <c r="P18" t="s">
        <v>51</v>
      </c>
      <c r="Q18" t="s">
        <v>51</v>
      </c>
      <c r="R18" t="s">
        <v>51</v>
      </c>
      <c r="S18" t="s">
        <v>51</v>
      </c>
      <c r="T18" t="s">
        <v>51</v>
      </c>
      <c r="U18" t="s">
        <v>51</v>
      </c>
      <c r="V18" t="s">
        <v>51</v>
      </c>
      <c r="W18" t="s">
        <v>58</v>
      </c>
      <c r="X18" t="s">
        <v>51</v>
      </c>
      <c r="Y18" t="s">
        <v>51</v>
      </c>
      <c r="Z18" t="s">
        <v>51</v>
      </c>
      <c r="AA18" t="s">
        <v>75</v>
      </c>
      <c r="AB18" t="s">
        <v>58</v>
      </c>
      <c r="AC18" t="s">
        <v>58</v>
      </c>
      <c r="AD18" t="s">
        <v>58</v>
      </c>
      <c r="AE18" t="s">
        <v>58</v>
      </c>
      <c r="AF18" t="s">
        <v>58</v>
      </c>
      <c r="AG18" t="s">
        <v>51</v>
      </c>
      <c r="AH18" t="s">
        <v>51</v>
      </c>
      <c r="AI18" t="s">
        <v>51</v>
      </c>
      <c r="AJ18" t="s">
        <v>51</v>
      </c>
      <c r="AK18" t="s">
        <v>51</v>
      </c>
      <c r="AL18" t="s">
        <v>51</v>
      </c>
      <c r="AM18" t="s">
        <v>51</v>
      </c>
      <c r="AN18" t="s">
        <v>51</v>
      </c>
      <c r="AO18" t="s">
        <v>58</v>
      </c>
      <c r="AP18" t="s">
        <v>58</v>
      </c>
    </row>
    <row r="19" spans="1:42" x14ac:dyDescent="0.45">
      <c r="A19">
        <v>18</v>
      </c>
      <c r="B19" t="s">
        <v>76</v>
      </c>
      <c r="C19" t="s">
        <v>43</v>
      </c>
      <c r="D19" t="s">
        <v>44</v>
      </c>
      <c r="E19" t="s">
        <v>45</v>
      </c>
      <c r="F19" t="s">
        <v>46</v>
      </c>
      <c r="G19" t="s">
        <v>45</v>
      </c>
      <c r="H19" s="1" t="s">
        <v>62</v>
      </c>
      <c r="I19" t="s">
        <v>63</v>
      </c>
      <c r="J19" t="s">
        <v>47</v>
      </c>
      <c r="K19" s="1" t="s">
        <v>87</v>
      </c>
      <c r="L19" t="s">
        <v>56</v>
      </c>
      <c r="M19" t="s">
        <v>50</v>
      </c>
      <c r="N19" t="s">
        <v>51</v>
      </c>
      <c r="O19" t="s">
        <v>51</v>
      </c>
      <c r="P19" t="s">
        <v>51</v>
      </c>
      <c r="Q19" t="s">
        <v>51</v>
      </c>
      <c r="R19" t="s">
        <v>51</v>
      </c>
      <c r="S19" t="s">
        <v>51</v>
      </c>
      <c r="T19" t="s">
        <v>51</v>
      </c>
      <c r="U19" t="s">
        <v>51</v>
      </c>
      <c r="V19" t="s">
        <v>51</v>
      </c>
      <c r="W19" t="s">
        <v>58</v>
      </c>
      <c r="X19" t="s">
        <v>51</v>
      </c>
      <c r="Y19" t="s">
        <v>58</v>
      </c>
      <c r="Z19" t="s">
        <v>51</v>
      </c>
      <c r="AA19" t="s">
        <v>59</v>
      </c>
      <c r="AB19" t="s">
        <v>51</v>
      </c>
      <c r="AC19" t="s">
        <v>58</v>
      </c>
      <c r="AD19" t="s">
        <v>51</v>
      </c>
      <c r="AE19" t="s">
        <v>58</v>
      </c>
      <c r="AF19" t="s">
        <v>58</v>
      </c>
      <c r="AG19" t="s">
        <v>51</v>
      </c>
      <c r="AH19" t="s">
        <v>51</v>
      </c>
      <c r="AI19" t="s">
        <v>51</v>
      </c>
      <c r="AJ19" t="s">
        <v>51</v>
      </c>
      <c r="AK19" t="s">
        <v>51</v>
      </c>
      <c r="AL19" t="s">
        <v>51</v>
      </c>
      <c r="AM19" t="s">
        <v>51</v>
      </c>
      <c r="AN19" t="s">
        <v>51</v>
      </c>
      <c r="AO19" t="s">
        <v>51</v>
      </c>
      <c r="AP19" t="s">
        <v>58</v>
      </c>
    </row>
    <row r="20" spans="1:42" x14ac:dyDescent="0.45">
      <c r="A20">
        <v>19</v>
      </c>
      <c r="B20" t="s">
        <v>76</v>
      </c>
      <c r="C20" t="s">
        <v>43</v>
      </c>
      <c r="D20" t="s">
        <v>44</v>
      </c>
      <c r="E20" t="s">
        <v>45</v>
      </c>
      <c r="F20" t="s">
        <v>46</v>
      </c>
      <c r="G20" t="s">
        <v>45</v>
      </c>
      <c r="H20" s="1" t="s">
        <v>62</v>
      </c>
      <c r="I20" t="s">
        <v>63</v>
      </c>
      <c r="J20" t="s">
        <v>47</v>
      </c>
      <c r="K20" s="1" t="s">
        <v>71</v>
      </c>
      <c r="L20" t="s">
        <v>49</v>
      </c>
      <c r="M20" t="s">
        <v>50</v>
      </c>
      <c r="N20" t="s">
        <v>58</v>
      </c>
      <c r="O20" t="s">
        <v>51</v>
      </c>
      <c r="P20" t="s">
        <v>51</v>
      </c>
      <c r="Q20" t="s">
        <v>51</v>
      </c>
      <c r="R20" t="s">
        <v>51</v>
      </c>
      <c r="S20" t="s">
        <v>51</v>
      </c>
      <c r="T20" t="s">
        <v>51</v>
      </c>
      <c r="U20" t="s">
        <v>51</v>
      </c>
      <c r="V20" t="s">
        <v>51</v>
      </c>
      <c r="W20" t="s">
        <v>58</v>
      </c>
      <c r="X20" t="s">
        <v>51</v>
      </c>
      <c r="Y20" t="s">
        <v>51</v>
      </c>
      <c r="Z20" t="s">
        <v>51</v>
      </c>
      <c r="AA20" t="s">
        <v>59</v>
      </c>
      <c r="AB20" t="s">
        <v>51</v>
      </c>
      <c r="AC20" t="s">
        <v>58</v>
      </c>
      <c r="AD20" t="s">
        <v>58</v>
      </c>
      <c r="AE20" t="s">
        <v>58</v>
      </c>
      <c r="AF20" t="s">
        <v>58</v>
      </c>
      <c r="AG20" t="s">
        <v>51</v>
      </c>
      <c r="AH20" t="s">
        <v>51</v>
      </c>
      <c r="AI20" t="s">
        <v>51</v>
      </c>
      <c r="AJ20" t="s">
        <v>51</v>
      </c>
      <c r="AK20" t="s">
        <v>51</v>
      </c>
      <c r="AL20" t="s">
        <v>51</v>
      </c>
      <c r="AM20" t="s">
        <v>51</v>
      </c>
      <c r="AN20" t="s">
        <v>51</v>
      </c>
      <c r="AO20" t="s">
        <v>51</v>
      </c>
      <c r="AP20" t="s">
        <v>51</v>
      </c>
    </row>
    <row r="21" spans="1:42" x14ac:dyDescent="0.45">
      <c r="A21">
        <v>20</v>
      </c>
      <c r="B21" t="s">
        <v>76</v>
      </c>
      <c r="C21" t="s">
        <v>43</v>
      </c>
      <c r="D21" t="s">
        <v>44</v>
      </c>
      <c r="E21" t="s">
        <v>45</v>
      </c>
      <c r="F21" t="s">
        <v>46</v>
      </c>
      <c r="G21" t="s">
        <v>45</v>
      </c>
      <c r="H21" s="1" t="s">
        <v>62</v>
      </c>
      <c r="I21" t="s">
        <v>63</v>
      </c>
      <c r="J21" t="s">
        <v>47</v>
      </c>
      <c r="K21" s="1" t="s">
        <v>48</v>
      </c>
      <c r="L21" t="s">
        <v>56</v>
      </c>
      <c r="M21" t="s">
        <v>50</v>
      </c>
      <c r="N21" t="s">
        <v>58</v>
      </c>
      <c r="O21" t="s">
        <v>51</v>
      </c>
      <c r="P21" t="s">
        <v>51</v>
      </c>
      <c r="Q21" t="s">
        <v>51</v>
      </c>
      <c r="R21" t="s">
        <v>51</v>
      </c>
      <c r="S21" t="s">
        <v>51</v>
      </c>
      <c r="T21" t="s">
        <v>58</v>
      </c>
      <c r="U21" t="s">
        <v>58</v>
      </c>
      <c r="V21" t="s">
        <v>51</v>
      </c>
      <c r="W21" t="s">
        <v>58</v>
      </c>
      <c r="X21" t="s">
        <v>58</v>
      </c>
      <c r="Y21" t="s">
        <v>51</v>
      </c>
      <c r="Z21" t="s">
        <v>51</v>
      </c>
      <c r="AA21" t="s">
        <v>59</v>
      </c>
      <c r="AB21" t="s">
        <v>51</v>
      </c>
      <c r="AC21" t="s">
        <v>58</v>
      </c>
      <c r="AD21" t="s">
        <v>51</v>
      </c>
      <c r="AE21" t="s">
        <v>58</v>
      </c>
      <c r="AF21" t="s">
        <v>58</v>
      </c>
      <c r="AG21" t="s">
        <v>51</v>
      </c>
      <c r="AH21" t="s">
        <v>51</v>
      </c>
      <c r="AI21" t="s">
        <v>58</v>
      </c>
      <c r="AJ21" t="s">
        <v>58</v>
      </c>
      <c r="AK21" t="s">
        <v>58</v>
      </c>
      <c r="AL21" t="s">
        <v>51</v>
      </c>
      <c r="AM21" t="s">
        <v>58</v>
      </c>
      <c r="AN21" t="s">
        <v>58</v>
      </c>
      <c r="AO21" t="s">
        <v>58</v>
      </c>
      <c r="AP21" t="s">
        <v>51</v>
      </c>
    </row>
    <row r="22" spans="1:42" x14ac:dyDescent="0.45">
      <c r="A22">
        <v>21</v>
      </c>
      <c r="B22" t="s">
        <v>53</v>
      </c>
      <c r="C22" t="s">
        <v>43</v>
      </c>
      <c r="D22" t="s">
        <v>44</v>
      </c>
      <c r="E22" t="s">
        <v>45</v>
      </c>
      <c r="F22" t="s">
        <v>46</v>
      </c>
      <c r="G22" t="s">
        <v>60</v>
      </c>
      <c r="H22" s="1" t="s">
        <v>71</v>
      </c>
      <c r="I22" t="s">
        <v>88</v>
      </c>
      <c r="J22" t="s">
        <v>70</v>
      </c>
      <c r="K22" s="1" t="s">
        <v>48</v>
      </c>
      <c r="L22" t="s">
        <v>56</v>
      </c>
      <c r="M22" t="s">
        <v>50</v>
      </c>
      <c r="N22" t="s">
        <v>58</v>
      </c>
      <c r="O22" t="s">
        <v>51</v>
      </c>
      <c r="P22" t="s">
        <v>51</v>
      </c>
      <c r="Q22" t="s">
        <v>51</v>
      </c>
      <c r="R22" t="s">
        <v>51</v>
      </c>
      <c r="S22" t="s">
        <v>51</v>
      </c>
      <c r="T22" t="s">
        <v>58</v>
      </c>
      <c r="U22" t="s">
        <v>51</v>
      </c>
      <c r="V22" t="s">
        <v>51</v>
      </c>
      <c r="W22" t="s">
        <v>51</v>
      </c>
      <c r="X22" t="s">
        <v>51</v>
      </c>
      <c r="Y22" t="s">
        <v>51</v>
      </c>
      <c r="Z22" t="s">
        <v>51</v>
      </c>
      <c r="AA22" t="s">
        <v>59</v>
      </c>
      <c r="AB22" t="s">
        <v>58</v>
      </c>
      <c r="AC22" t="s">
        <v>58</v>
      </c>
      <c r="AD22" t="s">
        <v>58</v>
      </c>
      <c r="AE22" t="s">
        <v>58</v>
      </c>
      <c r="AF22" t="s">
        <v>58</v>
      </c>
      <c r="AG22" t="s">
        <v>51</v>
      </c>
      <c r="AH22" t="s">
        <v>51</v>
      </c>
      <c r="AI22" t="s">
        <v>51</v>
      </c>
      <c r="AJ22" t="s">
        <v>51</v>
      </c>
      <c r="AK22" t="s">
        <v>51</v>
      </c>
      <c r="AL22" t="s">
        <v>51</v>
      </c>
      <c r="AM22" t="s">
        <v>51</v>
      </c>
      <c r="AN22" t="s">
        <v>51</v>
      </c>
      <c r="AO22" t="s">
        <v>58</v>
      </c>
      <c r="AP22" t="s">
        <v>58</v>
      </c>
    </row>
    <row r="23" spans="1:42" x14ac:dyDescent="0.45">
      <c r="A23">
        <v>22</v>
      </c>
      <c r="B23" t="s">
        <v>69</v>
      </c>
      <c r="C23" t="s">
        <v>43</v>
      </c>
      <c r="D23" t="s">
        <v>44</v>
      </c>
      <c r="E23" t="s">
        <v>45</v>
      </c>
      <c r="F23" t="s">
        <v>46</v>
      </c>
      <c r="G23" t="s">
        <v>60</v>
      </c>
      <c r="H23" s="1" t="s">
        <v>71</v>
      </c>
      <c r="I23" t="s">
        <v>89</v>
      </c>
      <c r="J23" t="s">
        <v>70</v>
      </c>
      <c r="K23" s="1" t="s">
        <v>87</v>
      </c>
      <c r="L23" t="s">
        <v>56</v>
      </c>
      <c r="M23" t="s">
        <v>50</v>
      </c>
      <c r="N23" t="s">
        <v>51</v>
      </c>
      <c r="O23" t="s">
        <v>51</v>
      </c>
      <c r="P23" t="s">
        <v>51</v>
      </c>
      <c r="Q23" t="s">
        <v>51</v>
      </c>
      <c r="R23" t="s">
        <v>51</v>
      </c>
      <c r="S23" t="s">
        <v>51</v>
      </c>
      <c r="T23" t="s">
        <v>58</v>
      </c>
      <c r="U23" t="s">
        <v>51</v>
      </c>
      <c r="V23" t="s">
        <v>51</v>
      </c>
      <c r="W23" t="s">
        <v>58</v>
      </c>
      <c r="X23" t="s">
        <v>51</v>
      </c>
      <c r="Y23" t="s">
        <v>51</v>
      </c>
      <c r="Z23" t="s">
        <v>51</v>
      </c>
      <c r="AA23" t="s">
        <v>59</v>
      </c>
      <c r="AB23" t="s">
        <v>51</v>
      </c>
      <c r="AC23" t="s">
        <v>58</v>
      </c>
      <c r="AD23" t="s">
        <v>51</v>
      </c>
      <c r="AE23" t="s">
        <v>58</v>
      </c>
      <c r="AF23" t="s">
        <v>58</v>
      </c>
      <c r="AG23" t="s">
        <v>51</v>
      </c>
      <c r="AH23" t="s">
        <v>51</v>
      </c>
      <c r="AI23" t="s">
        <v>51</v>
      </c>
      <c r="AJ23" t="s">
        <v>51</v>
      </c>
      <c r="AK23" t="s">
        <v>51</v>
      </c>
      <c r="AL23" t="s">
        <v>51</v>
      </c>
      <c r="AM23" t="s">
        <v>51</v>
      </c>
      <c r="AN23" t="s">
        <v>51</v>
      </c>
      <c r="AO23" t="s">
        <v>51</v>
      </c>
      <c r="AP23" t="s">
        <v>51</v>
      </c>
    </row>
    <row r="24" spans="1:42" x14ac:dyDescent="0.45">
      <c r="A24">
        <v>23</v>
      </c>
      <c r="B24" t="s">
        <v>69</v>
      </c>
      <c r="C24" t="s">
        <v>43</v>
      </c>
      <c r="D24" t="s">
        <v>72</v>
      </c>
      <c r="E24" t="s">
        <v>45</v>
      </c>
      <c r="F24" t="s">
        <v>46</v>
      </c>
      <c r="G24" t="s">
        <v>60</v>
      </c>
      <c r="H24" s="1" t="s">
        <v>73</v>
      </c>
      <c r="I24" t="s">
        <v>90</v>
      </c>
      <c r="J24" t="s">
        <v>55</v>
      </c>
      <c r="K24" s="1" t="s">
        <v>48</v>
      </c>
      <c r="L24" t="s">
        <v>91</v>
      </c>
      <c r="M24" t="s">
        <v>50</v>
      </c>
      <c r="N24" t="s">
        <v>58</v>
      </c>
      <c r="O24" t="s">
        <v>51</v>
      </c>
      <c r="P24" t="s">
        <v>51</v>
      </c>
      <c r="Q24" t="s">
        <v>51</v>
      </c>
      <c r="R24" t="s">
        <v>51</v>
      </c>
      <c r="S24" t="s">
        <v>51</v>
      </c>
      <c r="T24" t="s">
        <v>51</v>
      </c>
      <c r="U24" t="s">
        <v>51</v>
      </c>
      <c r="V24" t="s">
        <v>51</v>
      </c>
      <c r="W24" t="s">
        <v>51</v>
      </c>
      <c r="X24" t="s">
        <v>51</v>
      </c>
      <c r="Y24" t="s">
        <v>51</v>
      </c>
      <c r="Z24" t="s">
        <v>51</v>
      </c>
      <c r="AA24" t="s">
        <v>59</v>
      </c>
      <c r="AB24" t="s">
        <v>58</v>
      </c>
      <c r="AC24" t="s">
        <v>58</v>
      </c>
      <c r="AD24" t="s">
        <v>51</v>
      </c>
      <c r="AE24" t="s">
        <v>58</v>
      </c>
      <c r="AF24" t="s">
        <v>51</v>
      </c>
      <c r="AG24" t="s">
        <v>51</v>
      </c>
      <c r="AH24" t="s">
        <v>51</v>
      </c>
      <c r="AI24" t="s">
        <v>51</v>
      </c>
      <c r="AJ24" t="s">
        <v>51</v>
      </c>
      <c r="AK24" t="s">
        <v>51</v>
      </c>
      <c r="AL24" t="s">
        <v>51</v>
      </c>
      <c r="AM24" t="s">
        <v>51</v>
      </c>
      <c r="AN24" t="s">
        <v>51</v>
      </c>
      <c r="AO24" t="s">
        <v>51</v>
      </c>
      <c r="AP24" t="s">
        <v>51</v>
      </c>
    </row>
    <row r="25" spans="1:42" x14ac:dyDescent="0.45">
      <c r="A25">
        <v>24</v>
      </c>
      <c r="B25" t="s">
        <v>42</v>
      </c>
      <c r="C25" t="s">
        <v>43</v>
      </c>
      <c r="D25" t="s">
        <v>72</v>
      </c>
      <c r="E25" t="s">
        <v>45</v>
      </c>
      <c r="F25" t="s">
        <v>46</v>
      </c>
      <c r="G25" t="s">
        <v>60</v>
      </c>
      <c r="H25" s="1" t="s">
        <v>73</v>
      </c>
      <c r="I25" t="s">
        <v>90</v>
      </c>
      <c r="J25" t="s">
        <v>70</v>
      </c>
      <c r="K25" s="1" t="s">
        <v>48</v>
      </c>
      <c r="L25" t="s">
        <v>68</v>
      </c>
      <c r="M25" t="s">
        <v>50</v>
      </c>
      <c r="N25" t="s">
        <v>51</v>
      </c>
      <c r="O25" t="s">
        <v>51</v>
      </c>
      <c r="P25" t="s">
        <v>51</v>
      </c>
      <c r="Q25" t="s">
        <v>51</v>
      </c>
      <c r="R25" t="s">
        <v>51</v>
      </c>
      <c r="S25" t="s">
        <v>51</v>
      </c>
      <c r="T25" t="s">
        <v>51</v>
      </c>
      <c r="U25" t="s">
        <v>51</v>
      </c>
      <c r="V25" t="s">
        <v>51</v>
      </c>
      <c r="W25" t="s">
        <v>51</v>
      </c>
      <c r="X25" t="s">
        <v>51</v>
      </c>
      <c r="Y25" t="s">
        <v>51</v>
      </c>
      <c r="Z25" t="s">
        <v>51</v>
      </c>
      <c r="AA25" t="s">
        <v>59</v>
      </c>
      <c r="AB25" t="s">
        <v>51</v>
      </c>
      <c r="AC25" t="s">
        <v>58</v>
      </c>
      <c r="AD25" t="s">
        <v>51</v>
      </c>
      <c r="AE25" t="s">
        <v>51</v>
      </c>
      <c r="AF25" t="s">
        <v>58</v>
      </c>
      <c r="AG25" t="s">
        <v>51</v>
      </c>
      <c r="AH25" t="s">
        <v>51</v>
      </c>
      <c r="AI25" t="s">
        <v>51</v>
      </c>
      <c r="AJ25" t="s">
        <v>51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51</v>
      </c>
    </row>
    <row r="26" spans="1:42" x14ac:dyDescent="0.45">
      <c r="A26">
        <v>25</v>
      </c>
      <c r="B26" t="s">
        <v>53</v>
      </c>
      <c r="C26" t="s">
        <v>43</v>
      </c>
      <c r="D26" t="s">
        <v>65</v>
      </c>
      <c r="E26" t="s">
        <v>60</v>
      </c>
      <c r="F26" t="s">
        <v>46</v>
      </c>
      <c r="G26" t="s">
        <v>60</v>
      </c>
      <c r="H26" s="1" t="s">
        <v>71</v>
      </c>
      <c r="I26" t="s">
        <v>88</v>
      </c>
      <c r="J26" t="s">
        <v>79</v>
      </c>
      <c r="K26" s="1" t="s">
        <v>48</v>
      </c>
      <c r="L26" t="s">
        <v>68</v>
      </c>
      <c r="M26" t="s">
        <v>50</v>
      </c>
      <c r="N26" t="s">
        <v>58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58</v>
      </c>
      <c r="V26" t="s">
        <v>51</v>
      </c>
      <c r="W26" t="s">
        <v>58</v>
      </c>
      <c r="X26" t="s">
        <v>51</v>
      </c>
      <c r="Y26" t="s">
        <v>51</v>
      </c>
      <c r="Z26" t="s">
        <v>51</v>
      </c>
      <c r="AA26" t="s">
        <v>75</v>
      </c>
      <c r="AB26" t="s">
        <v>51</v>
      </c>
      <c r="AC26" t="s">
        <v>58</v>
      </c>
      <c r="AD26" t="s">
        <v>51</v>
      </c>
      <c r="AE26" t="s">
        <v>58</v>
      </c>
      <c r="AF26" t="s">
        <v>58</v>
      </c>
      <c r="AG26" t="s">
        <v>51</v>
      </c>
      <c r="AH26" t="s">
        <v>51</v>
      </c>
      <c r="AI26" t="s">
        <v>51</v>
      </c>
      <c r="AJ26" t="s">
        <v>51</v>
      </c>
      <c r="AK26" t="s">
        <v>51</v>
      </c>
      <c r="AL26" t="s">
        <v>51</v>
      </c>
      <c r="AM26" t="s">
        <v>51</v>
      </c>
      <c r="AN26" t="s">
        <v>51</v>
      </c>
      <c r="AO26" t="s">
        <v>51</v>
      </c>
      <c r="AP26" t="s">
        <v>51</v>
      </c>
    </row>
    <row r="27" spans="1:42" x14ac:dyDescent="0.45">
      <c r="A27">
        <v>26</v>
      </c>
      <c r="B27" t="s">
        <v>76</v>
      </c>
      <c r="C27" t="s">
        <v>43</v>
      </c>
      <c r="D27" t="s">
        <v>72</v>
      </c>
      <c r="E27" t="s">
        <v>60</v>
      </c>
      <c r="F27" t="s">
        <v>61</v>
      </c>
      <c r="G27" t="s">
        <v>60</v>
      </c>
      <c r="H27" s="1" t="s">
        <v>48</v>
      </c>
      <c r="I27" t="s">
        <v>89</v>
      </c>
      <c r="J27" t="s">
        <v>70</v>
      </c>
      <c r="K27" s="1" t="s">
        <v>48</v>
      </c>
      <c r="L27" t="s">
        <v>56</v>
      </c>
      <c r="M27" t="s">
        <v>50</v>
      </c>
      <c r="N27" t="s">
        <v>58</v>
      </c>
      <c r="O27" t="s">
        <v>51</v>
      </c>
      <c r="P27" t="s">
        <v>51</v>
      </c>
      <c r="Q27" t="s">
        <v>51</v>
      </c>
      <c r="R27" t="s">
        <v>51</v>
      </c>
      <c r="S27" t="s">
        <v>51</v>
      </c>
      <c r="T27" t="s">
        <v>51</v>
      </c>
      <c r="U27" t="s">
        <v>51</v>
      </c>
      <c r="V27" t="s">
        <v>51</v>
      </c>
      <c r="W27" t="s">
        <v>51</v>
      </c>
      <c r="X27" t="s">
        <v>51</v>
      </c>
      <c r="Y27" t="s">
        <v>51</v>
      </c>
      <c r="Z27" t="s">
        <v>51</v>
      </c>
      <c r="AA27" t="s">
        <v>75</v>
      </c>
      <c r="AB27" t="s">
        <v>51</v>
      </c>
      <c r="AC27" t="s">
        <v>58</v>
      </c>
      <c r="AD27" t="s">
        <v>58</v>
      </c>
      <c r="AE27" t="s">
        <v>58</v>
      </c>
      <c r="AF27" t="s">
        <v>58</v>
      </c>
      <c r="AG27" t="s">
        <v>51</v>
      </c>
      <c r="AH27" t="s">
        <v>51</v>
      </c>
      <c r="AI27" t="s">
        <v>51</v>
      </c>
      <c r="AJ27" t="s">
        <v>51</v>
      </c>
      <c r="AK27" t="s">
        <v>51</v>
      </c>
      <c r="AL27" t="s">
        <v>51</v>
      </c>
      <c r="AM27" t="s">
        <v>51</v>
      </c>
      <c r="AN27" t="s">
        <v>51</v>
      </c>
      <c r="AO27" t="s">
        <v>51</v>
      </c>
      <c r="AP27" t="s">
        <v>51</v>
      </c>
    </row>
    <row r="28" spans="1:42" x14ac:dyDescent="0.45">
      <c r="A28">
        <v>27</v>
      </c>
      <c r="B28" t="s">
        <v>53</v>
      </c>
      <c r="C28" t="s">
        <v>80</v>
      </c>
      <c r="D28" t="s">
        <v>44</v>
      </c>
      <c r="E28" t="s">
        <v>45</v>
      </c>
      <c r="F28" t="s">
        <v>46</v>
      </c>
      <c r="G28" t="s">
        <v>45</v>
      </c>
      <c r="H28" s="1" t="s">
        <v>62</v>
      </c>
      <c r="I28" t="s">
        <v>63</v>
      </c>
      <c r="J28" t="s">
        <v>70</v>
      </c>
      <c r="K28" s="1" t="s">
        <v>71</v>
      </c>
      <c r="L28" t="s">
        <v>56</v>
      </c>
      <c r="M28" t="s">
        <v>50</v>
      </c>
      <c r="N28" t="s">
        <v>58</v>
      </c>
      <c r="O28" t="s">
        <v>51</v>
      </c>
      <c r="P28" t="s">
        <v>51</v>
      </c>
      <c r="Q28" t="s">
        <v>51</v>
      </c>
      <c r="R28" t="s">
        <v>51</v>
      </c>
      <c r="S28" t="s">
        <v>51</v>
      </c>
      <c r="T28" t="s">
        <v>51</v>
      </c>
      <c r="U28" t="s">
        <v>51</v>
      </c>
      <c r="V28" t="s">
        <v>51</v>
      </c>
      <c r="W28" t="s">
        <v>58</v>
      </c>
      <c r="X28" t="s">
        <v>51</v>
      </c>
      <c r="Y28" t="s">
        <v>51</v>
      </c>
      <c r="Z28" t="s">
        <v>51</v>
      </c>
      <c r="AA28" t="s">
        <v>52</v>
      </c>
      <c r="AB28" t="s">
        <v>51</v>
      </c>
      <c r="AC28" t="s">
        <v>58</v>
      </c>
      <c r="AD28" t="s">
        <v>51</v>
      </c>
      <c r="AE28" t="s">
        <v>58</v>
      </c>
      <c r="AF28" t="s">
        <v>58</v>
      </c>
      <c r="AG28" t="s">
        <v>51</v>
      </c>
      <c r="AH28" t="s">
        <v>51</v>
      </c>
      <c r="AI28" t="s">
        <v>51</v>
      </c>
      <c r="AJ28" t="s">
        <v>51</v>
      </c>
      <c r="AK28" t="s">
        <v>51</v>
      </c>
      <c r="AL28" t="s">
        <v>51</v>
      </c>
      <c r="AM28" t="s">
        <v>51</v>
      </c>
      <c r="AN28" t="s">
        <v>51</v>
      </c>
      <c r="AO28" t="s">
        <v>51</v>
      </c>
      <c r="AP28" t="s">
        <v>51</v>
      </c>
    </row>
    <row r="29" spans="1:42" x14ac:dyDescent="0.45">
      <c r="A29">
        <v>28</v>
      </c>
      <c r="B29" t="s">
        <v>92</v>
      </c>
      <c r="C29" t="s">
        <v>80</v>
      </c>
      <c r="D29" t="s">
        <v>44</v>
      </c>
      <c r="E29" t="s">
        <v>45</v>
      </c>
      <c r="F29" t="s">
        <v>46</v>
      </c>
      <c r="G29" t="s">
        <v>45</v>
      </c>
      <c r="H29" s="1" t="s">
        <v>62</v>
      </c>
      <c r="I29" t="s">
        <v>63</v>
      </c>
      <c r="J29" t="s">
        <v>47</v>
      </c>
      <c r="K29" s="1" t="s">
        <v>86</v>
      </c>
      <c r="L29" t="s">
        <v>56</v>
      </c>
      <c r="M29" t="s">
        <v>93</v>
      </c>
      <c r="N29" t="s">
        <v>51</v>
      </c>
      <c r="O29" t="s">
        <v>51</v>
      </c>
      <c r="P29" t="s">
        <v>51</v>
      </c>
      <c r="Q29" t="s">
        <v>51</v>
      </c>
      <c r="R29" t="s">
        <v>51</v>
      </c>
      <c r="S29" t="s">
        <v>51</v>
      </c>
      <c r="T29" t="s">
        <v>51</v>
      </c>
      <c r="U29" t="s">
        <v>51</v>
      </c>
      <c r="V29" t="s">
        <v>51</v>
      </c>
      <c r="W29" t="s">
        <v>58</v>
      </c>
      <c r="X29" t="s">
        <v>51</v>
      </c>
      <c r="Y29" t="s">
        <v>51</v>
      </c>
      <c r="Z29" t="s">
        <v>51</v>
      </c>
      <c r="AA29" t="s">
        <v>59</v>
      </c>
      <c r="AB29" t="s">
        <v>51</v>
      </c>
      <c r="AC29" t="s">
        <v>58</v>
      </c>
      <c r="AD29" t="s">
        <v>58</v>
      </c>
      <c r="AE29" t="s">
        <v>58</v>
      </c>
      <c r="AF29" t="s">
        <v>58</v>
      </c>
      <c r="AG29" t="s">
        <v>51</v>
      </c>
      <c r="AH29" t="s">
        <v>51</v>
      </c>
      <c r="AI29" t="s">
        <v>51</v>
      </c>
      <c r="AJ29" t="s">
        <v>51</v>
      </c>
      <c r="AK29" t="s">
        <v>58</v>
      </c>
      <c r="AL29" t="s">
        <v>51</v>
      </c>
      <c r="AM29" t="s">
        <v>51</v>
      </c>
      <c r="AN29" t="s">
        <v>51</v>
      </c>
      <c r="AO29" t="s">
        <v>51</v>
      </c>
      <c r="AP29" t="s">
        <v>51</v>
      </c>
    </row>
    <row r="30" spans="1:42" x14ac:dyDescent="0.45">
      <c r="A30">
        <v>29</v>
      </c>
      <c r="B30" t="s">
        <v>69</v>
      </c>
      <c r="C30" t="s">
        <v>43</v>
      </c>
      <c r="D30" t="s">
        <v>72</v>
      </c>
      <c r="E30" t="s">
        <v>60</v>
      </c>
      <c r="F30" t="s">
        <v>54</v>
      </c>
      <c r="G30" t="s">
        <v>60</v>
      </c>
      <c r="H30" s="1" t="s">
        <v>73</v>
      </c>
      <c r="I30" t="s">
        <v>90</v>
      </c>
      <c r="J30" t="s">
        <v>70</v>
      </c>
      <c r="K30" s="1" t="s">
        <v>48</v>
      </c>
      <c r="L30" t="s">
        <v>56</v>
      </c>
      <c r="M30" t="s">
        <v>50</v>
      </c>
      <c r="N30" t="s">
        <v>58</v>
      </c>
      <c r="O30" t="s">
        <v>51</v>
      </c>
      <c r="P30" t="s">
        <v>51</v>
      </c>
      <c r="Q30" t="s">
        <v>51</v>
      </c>
      <c r="R30" t="s">
        <v>51</v>
      </c>
      <c r="S30" t="s">
        <v>51</v>
      </c>
      <c r="T30" t="s">
        <v>51</v>
      </c>
      <c r="U30" t="s">
        <v>51</v>
      </c>
      <c r="V30" t="s">
        <v>51</v>
      </c>
      <c r="W30" t="s">
        <v>58</v>
      </c>
      <c r="X30" t="s">
        <v>51</v>
      </c>
      <c r="Y30" t="s">
        <v>51</v>
      </c>
      <c r="Z30" t="s">
        <v>51</v>
      </c>
      <c r="AA30" t="s">
        <v>59</v>
      </c>
      <c r="AB30" t="s">
        <v>51</v>
      </c>
      <c r="AC30" t="s">
        <v>58</v>
      </c>
      <c r="AD30" t="s">
        <v>51</v>
      </c>
      <c r="AE30" t="s">
        <v>58</v>
      </c>
      <c r="AF30" t="s">
        <v>58</v>
      </c>
      <c r="AG30" t="s">
        <v>51</v>
      </c>
      <c r="AH30" t="s">
        <v>51</v>
      </c>
      <c r="AI30" t="s">
        <v>51</v>
      </c>
      <c r="AJ30" t="s">
        <v>51</v>
      </c>
      <c r="AK30" t="s">
        <v>51</v>
      </c>
      <c r="AL30" t="s">
        <v>51</v>
      </c>
      <c r="AM30" t="s">
        <v>51</v>
      </c>
      <c r="AN30" t="s">
        <v>51</v>
      </c>
      <c r="AO30" t="s">
        <v>51</v>
      </c>
      <c r="AP30" t="s">
        <v>51</v>
      </c>
    </row>
    <row r="31" spans="1:42" x14ac:dyDescent="0.45">
      <c r="A31">
        <v>30</v>
      </c>
      <c r="B31" t="s">
        <v>76</v>
      </c>
      <c r="C31" t="s">
        <v>43</v>
      </c>
      <c r="D31" t="s">
        <v>72</v>
      </c>
      <c r="E31" t="s">
        <v>45</v>
      </c>
      <c r="F31" t="s">
        <v>46</v>
      </c>
      <c r="G31" t="s">
        <v>60</v>
      </c>
      <c r="H31" s="1" t="s">
        <v>73</v>
      </c>
      <c r="I31" t="s">
        <v>74</v>
      </c>
      <c r="J31" t="s">
        <v>47</v>
      </c>
      <c r="K31" s="1" t="s">
        <v>48</v>
      </c>
      <c r="L31" t="s">
        <v>56</v>
      </c>
      <c r="M31" t="s">
        <v>50</v>
      </c>
      <c r="N31" t="s">
        <v>58</v>
      </c>
      <c r="O31" t="s">
        <v>51</v>
      </c>
      <c r="P31" t="s">
        <v>51</v>
      </c>
      <c r="Q31" t="s">
        <v>51</v>
      </c>
      <c r="R31" t="s">
        <v>51</v>
      </c>
      <c r="S31" t="s">
        <v>51</v>
      </c>
      <c r="T31" t="s">
        <v>51</v>
      </c>
      <c r="U31" t="s">
        <v>51</v>
      </c>
      <c r="V31" t="s">
        <v>51</v>
      </c>
      <c r="W31" t="s">
        <v>51</v>
      </c>
      <c r="X31" t="s">
        <v>51</v>
      </c>
      <c r="Y31" t="s">
        <v>51</v>
      </c>
      <c r="Z31" t="s">
        <v>51</v>
      </c>
      <c r="AA31" t="s">
        <v>52</v>
      </c>
      <c r="AB31" t="s">
        <v>58</v>
      </c>
      <c r="AC31" t="s">
        <v>58</v>
      </c>
      <c r="AD31" t="s">
        <v>58</v>
      </c>
      <c r="AE31" t="s">
        <v>58</v>
      </c>
      <c r="AF31" t="s">
        <v>58</v>
      </c>
      <c r="AG31" t="s">
        <v>51</v>
      </c>
      <c r="AH31" t="s">
        <v>51</v>
      </c>
      <c r="AI31" t="s">
        <v>51</v>
      </c>
      <c r="AJ31" t="s">
        <v>51</v>
      </c>
      <c r="AK31" t="s">
        <v>51</v>
      </c>
      <c r="AL31" t="s">
        <v>51</v>
      </c>
      <c r="AM31" t="s">
        <v>51</v>
      </c>
      <c r="AN31" t="s">
        <v>51</v>
      </c>
      <c r="AO31" t="s">
        <v>51</v>
      </c>
      <c r="AP31" t="s">
        <v>51</v>
      </c>
    </row>
    <row r="32" spans="1:42" x14ac:dyDescent="0.45">
      <c r="A32">
        <v>31</v>
      </c>
      <c r="B32" t="s">
        <v>92</v>
      </c>
      <c r="C32" t="s">
        <v>80</v>
      </c>
      <c r="D32" t="s">
        <v>44</v>
      </c>
      <c r="E32" t="s">
        <v>60</v>
      </c>
      <c r="F32" t="s">
        <v>54</v>
      </c>
      <c r="G32" t="s">
        <v>45</v>
      </c>
      <c r="H32" s="1" t="s">
        <v>62</v>
      </c>
      <c r="I32" t="s">
        <v>63</v>
      </c>
      <c r="J32" t="s">
        <v>47</v>
      </c>
      <c r="K32" s="1" t="s">
        <v>48</v>
      </c>
      <c r="L32" t="s">
        <v>56</v>
      </c>
      <c r="M32" t="s">
        <v>50</v>
      </c>
      <c r="N32" t="s">
        <v>58</v>
      </c>
      <c r="O32" t="s">
        <v>51</v>
      </c>
      <c r="P32" t="s">
        <v>51</v>
      </c>
      <c r="Q32" t="s">
        <v>51</v>
      </c>
      <c r="R32" t="s">
        <v>51</v>
      </c>
      <c r="S32" t="s">
        <v>51</v>
      </c>
      <c r="T32" t="s">
        <v>51</v>
      </c>
      <c r="U32" t="s">
        <v>51</v>
      </c>
      <c r="V32" t="s">
        <v>51</v>
      </c>
      <c r="W32" t="s">
        <v>58</v>
      </c>
      <c r="X32" t="s">
        <v>51</v>
      </c>
      <c r="Y32" t="s">
        <v>51</v>
      </c>
      <c r="Z32" t="s">
        <v>51</v>
      </c>
      <c r="AA32" t="s">
        <v>59</v>
      </c>
      <c r="AB32" t="s">
        <v>51</v>
      </c>
      <c r="AC32" t="s">
        <v>58</v>
      </c>
      <c r="AD32" t="s">
        <v>51</v>
      </c>
      <c r="AE32" t="s">
        <v>58</v>
      </c>
      <c r="AF32" t="s">
        <v>58</v>
      </c>
      <c r="AG32" t="s">
        <v>51</v>
      </c>
      <c r="AH32" t="s">
        <v>51</v>
      </c>
      <c r="AI32" t="s">
        <v>51</v>
      </c>
      <c r="AJ32" t="s">
        <v>51</v>
      </c>
      <c r="AK32" t="s">
        <v>51</v>
      </c>
      <c r="AL32" t="s">
        <v>51</v>
      </c>
      <c r="AM32" t="s">
        <v>51</v>
      </c>
      <c r="AN32" t="s">
        <v>51</v>
      </c>
      <c r="AO32" t="s">
        <v>51</v>
      </c>
      <c r="AP32" t="s">
        <v>51</v>
      </c>
    </row>
    <row r="33" spans="1:42" x14ac:dyDescent="0.45">
      <c r="A33">
        <v>32</v>
      </c>
      <c r="B33" t="s">
        <v>69</v>
      </c>
      <c r="C33" t="s">
        <v>43</v>
      </c>
      <c r="D33" t="s">
        <v>65</v>
      </c>
      <c r="E33" t="s">
        <v>60</v>
      </c>
      <c r="F33" t="s">
        <v>61</v>
      </c>
      <c r="G33" t="s">
        <v>45</v>
      </c>
      <c r="H33" s="1" t="s">
        <v>62</v>
      </c>
      <c r="I33" t="s">
        <v>63</v>
      </c>
      <c r="J33" t="s">
        <v>47</v>
      </c>
      <c r="K33" s="1" t="s">
        <v>48</v>
      </c>
      <c r="L33" t="s">
        <v>56</v>
      </c>
      <c r="M33" t="s">
        <v>50</v>
      </c>
      <c r="N33" t="s">
        <v>51</v>
      </c>
      <c r="O33" t="s">
        <v>51</v>
      </c>
      <c r="P33" t="s">
        <v>58</v>
      </c>
      <c r="Q33" t="s">
        <v>58</v>
      </c>
      <c r="R33" t="s">
        <v>51</v>
      </c>
      <c r="S33" t="s">
        <v>58</v>
      </c>
      <c r="T33" t="s">
        <v>51</v>
      </c>
      <c r="U33" t="s">
        <v>58</v>
      </c>
      <c r="V33" t="s">
        <v>51</v>
      </c>
      <c r="W33" t="s">
        <v>58</v>
      </c>
      <c r="X33" t="s">
        <v>51</v>
      </c>
      <c r="Y33" t="s">
        <v>58</v>
      </c>
      <c r="Z33" t="s">
        <v>51</v>
      </c>
      <c r="AA33" t="s">
        <v>75</v>
      </c>
      <c r="AB33" t="s">
        <v>58</v>
      </c>
      <c r="AC33" t="s">
        <v>58</v>
      </c>
      <c r="AD33" t="s">
        <v>58</v>
      </c>
      <c r="AE33" t="s">
        <v>51</v>
      </c>
      <c r="AF33" t="s">
        <v>58</v>
      </c>
      <c r="AG33" t="s">
        <v>51</v>
      </c>
      <c r="AH33" t="s">
        <v>58</v>
      </c>
      <c r="AI33" t="s">
        <v>58</v>
      </c>
      <c r="AJ33" t="s">
        <v>51</v>
      </c>
      <c r="AK33" t="s">
        <v>58</v>
      </c>
      <c r="AL33" t="s">
        <v>51</v>
      </c>
      <c r="AM33" t="s">
        <v>58</v>
      </c>
      <c r="AN33" t="s">
        <v>58</v>
      </c>
      <c r="AO33" t="s">
        <v>51</v>
      </c>
      <c r="AP33" t="s">
        <v>51</v>
      </c>
    </row>
    <row r="34" spans="1:42" x14ac:dyDescent="0.45">
      <c r="A34">
        <v>33</v>
      </c>
      <c r="B34" t="s">
        <v>76</v>
      </c>
      <c r="C34" t="s">
        <v>80</v>
      </c>
      <c r="D34" t="s">
        <v>44</v>
      </c>
      <c r="E34" t="s">
        <v>60</v>
      </c>
      <c r="F34" t="s">
        <v>61</v>
      </c>
      <c r="G34" t="s">
        <v>60</v>
      </c>
      <c r="H34" s="1" t="s">
        <v>71</v>
      </c>
      <c r="I34" t="s">
        <v>88</v>
      </c>
      <c r="J34" t="s">
        <v>47</v>
      </c>
      <c r="K34" s="1" t="s">
        <v>86</v>
      </c>
      <c r="L34" t="s">
        <v>56</v>
      </c>
      <c r="M34" t="s">
        <v>94</v>
      </c>
      <c r="N34" t="s">
        <v>51</v>
      </c>
      <c r="O34" t="s">
        <v>58</v>
      </c>
      <c r="P34" t="s">
        <v>51</v>
      </c>
      <c r="Q34" t="s">
        <v>58</v>
      </c>
      <c r="R34" t="s">
        <v>51</v>
      </c>
      <c r="S34" t="s">
        <v>58</v>
      </c>
      <c r="T34" t="s">
        <v>51</v>
      </c>
      <c r="U34" t="s">
        <v>58</v>
      </c>
      <c r="V34" t="s">
        <v>51</v>
      </c>
      <c r="W34" t="s">
        <v>58</v>
      </c>
      <c r="X34" t="s">
        <v>51</v>
      </c>
      <c r="Y34" t="s">
        <v>58</v>
      </c>
      <c r="Z34" t="s">
        <v>51</v>
      </c>
      <c r="AA34" t="s">
        <v>59</v>
      </c>
      <c r="AB34" t="s">
        <v>51</v>
      </c>
      <c r="AC34" t="s">
        <v>58</v>
      </c>
      <c r="AD34" t="s">
        <v>51</v>
      </c>
      <c r="AE34" t="s">
        <v>58</v>
      </c>
      <c r="AF34" t="s">
        <v>51</v>
      </c>
      <c r="AG34" t="s">
        <v>58</v>
      </c>
      <c r="AH34" t="s">
        <v>58</v>
      </c>
      <c r="AI34" t="s">
        <v>51</v>
      </c>
      <c r="AJ34" t="s">
        <v>58</v>
      </c>
      <c r="AK34" t="s">
        <v>51</v>
      </c>
      <c r="AL34" t="s">
        <v>51</v>
      </c>
      <c r="AM34" t="s">
        <v>58</v>
      </c>
      <c r="AN34" t="s">
        <v>51</v>
      </c>
      <c r="AO34" t="s">
        <v>51</v>
      </c>
      <c r="AP34" t="s">
        <v>51</v>
      </c>
    </row>
    <row r="35" spans="1:42" x14ac:dyDescent="0.45">
      <c r="A35">
        <v>34</v>
      </c>
      <c r="B35" t="s">
        <v>64</v>
      </c>
      <c r="C35" t="s">
        <v>80</v>
      </c>
      <c r="D35" t="s">
        <v>65</v>
      </c>
      <c r="E35" t="s">
        <v>45</v>
      </c>
      <c r="F35" t="s">
        <v>46</v>
      </c>
      <c r="G35" t="s">
        <v>45</v>
      </c>
      <c r="H35" s="1" t="s">
        <v>62</v>
      </c>
      <c r="I35" t="s">
        <v>63</v>
      </c>
      <c r="J35" t="s">
        <v>95</v>
      </c>
      <c r="K35" s="1" t="s">
        <v>87</v>
      </c>
      <c r="L35" t="s">
        <v>96</v>
      </c>
      <c r="M35" t="s">
        <v>93</v>
      </c>
      <c r="N35" t="s">
        <v>58</v>
      </c>
      <c r="O35" t="s">
        <v>51</v>
      </c>
      <c r="P35" t="s">
        <v>58</v>
      </c>
      <c r="Q35" t="s">
        <v>51</v>
      </c>
      <c r="R35" t="s">
        <v>58</v>
      </c>
      <c r="S35" t="s">
        <v>51</v>
      </c>
      <c r="T35" t="s">
        <v>58</v>
      </c>
      <c r="U35" t="s">
        <v>51</v>
      </c>
      <c r="V35" t="s">
        <v>58</v>
      </c>
      <c r="W35" t="s">
        <v>51</v>
      </c>
      <c r="X35" t="s">
        <v>58</v>
      </c>
      <c r="Y35" t="s">
        <v>51</v>
      </c>
      <c r="Z35" t="s">
        <v>58</v>
      </c>
      <c r="AA35" t="s">
        <v>75</v>
      </c>
      <c r="AB35" t="s">
        <v>51</v>
      </c>
      <c r="AC35" t="s">
        <v>58</v>
      </c>
      <c r="AD35" t="s">
        <v>58</v>
      </c>
      <c r="AE35" t="s">
        <v>51</v>
      </c>
      <c r="AF35" t="s">
        <v>51</v>
      </c>
      <c r="AG35" t="s">
        <v>58</v>
      </c>
      <c r="AH35" t="s">
        <v>51</v>
      </c>
      <c r="AI35" t="s">
        <v>58</v>
      </c>
      <c r="AJ35" t="s">
        <v>51</v>
      </c>
      <c r="AK35" t="s">
        <v>58</v>
      </c>
      <c r="AL35" t="s">
        <v>51</v>
      </c>
      <c r="AM35" t="s">
        <v>51</v>
      </c>
      <c r="AN35" t="s">
        <v>58</v>
      </c>
      <c r="AO35" t="s">
        <v>51</v>
      </c>
      <c r="AP35" t="s">
        <v>58</v>
      </c>
    </row>
    <row r="36" spans="1:42" x14ac:dyDescent="0.45">
      <c r="A36">
        <v>35</v>
      </c>
      <c r="B36" t="s">
        <v>42</v>
      </c>
      <c r="C36" t="s">
        <v>43</v>
      </c>
      <c r="D36" t="s">
        <v>44</v>
      </c>
      <c r="E36" t="s">
        <v>60</v>
      </c>
      <c r="F36" t="s">
        <v>61</v>
      </c>
      <c r="G36" t="s">
        <v>45</v>
      </c>
      <c r="H36" s="1" t="s">
        <v>62</v>
      </c>
      <c r="I36" t="s">
        <v>63</v>
      </c>
      <c r="J36" t="s">
        <v>70</v>
      </c>
      <c r="K36" s="1" t="s">
        <v>48</v>
      </c>
      <c r="L36" t="s">
        <v>49</v>
      </c>
      <c r="M36" t="s">
        <v>97</v>
      </c>
      <c r="N36" t="s">
        <v>51</v>
      </c>
      <c r="O36" t="s">
        <v>58</v>
      </c>
      <c r="P36" t="s">
        <v>51</v>
      </c>
      <c r="Q36" t="s">
        <v>58</v>
      </c>
      <c r="R36" t="s">
        <v>51</v>
      </c>
      <c r="S36" t="s">
        <v>58</v>
      </c>
      <c r="T36" t="s">
        <v>51</v>
      </c>
      <c r="U36" t="s">
        <v>58</v>
      </c>
      <c r="V36" t="s">
        <v>51</v>
      </c>
      <c r="W36" t="s">
        <v>58</v>
      </c>
      <c r="X36" t="s">
        <v>51</v>
      </c>
      <c r="Y36" t="s">
        <v>58</v>
      </c>
      <c r="Z36" t="s">
        <v>51</v>
      </c>
      <c r="AA36" t="s">
        <v>52</v>
      </c>
      <c r="AB36" t="s">
        <v>51</v>
      </c>
      <c r="AC36" t="s">
        <v>58</v>
      </c>
      <c r="AD36" t="s">
        <v>58</v>
      </c>
      <c r="AE36" t="s">
        <v>51</v>
      </c>
      <c r="AF36" t="s">
        <v>58</v>
      </c>
      <c r="AG36" t="s">
        <v>51</v>
      </c>
      <c r="AH36" t="s">
        <v>58</v>
      </c>
      <c r="AI36" t="s">
        <v>51</v>
      </c>
      <c r="AJ36" t="s">
        <v>51</v>
      </c>
      <c r="AK36" t="s">
        <v>58</v>
      </c>
      <c r="AL36" t="s">
        <v>51</v>
      </c>
      <c r="AM36" t="s">
        <v>51</v>
      </c>
      <c r="AN36" t="s">
        <v>51</v>
      </c>
      <c r="AO36" t="s">
        <v>51</v>
      </c>
      <c r="AP36" t="s">
        <v>51</v>
      </c>
    </row>
    <row r="37" spans="1:42" x14ac:dyDescent="0.45">
      <c r="A37">
        <v>36</v>
      </c>
      <c r="B37" t="s">
        <v>64</v>
      </c>
      <c r="C37" t="s">
        <v>98</v>
      </c>
      <c r="D37" t="s">
        <v>99</v>
      </c>
      <c r="E37" t="s">
        <v>45</v>
      </c>
      <c r="F37" t="s">
        <v>78</v>
      </c>
      <c r="G37" t="s">
        <v>60</v>
      </c>
      <c r="H37" s="1" t="s">
        <v>73</v>
      </c>
      <c r="I37" t="s">
        <v>88</v>
      </c>
      <c r="J37" t="s">
        <v>55</v>
      </c>
      <c r="K37" s="1" t="s">
        <v>86</v>
      </c>
      <c r="L37" t="s">
        <v>96</v>
      </c>
      <c r="M37" t="s">
        <v>50</v>
      </c>
      <c r="N37" t="s">
        <v>58</v>
      </c>
      <c r="O37" t="s">
        <v>51</v>
      </c>
      <c r="P37" t="s">
        <v>58</v>
      </c>
      <c r="Q37" t="s">
        <v>51</v>
      </c>
      <c r="R37" t="s">
        <v>58</v>
      </c>
      <c r="S37" t="s">
        <v>51</v>
      </c>
      <c r="T37" t="s">
        <v>58</v>
      </c>
      <c r="U37" t="s">
        <v>51</v>
      </c>
      <c r="V37" t="s">
        <v>51</v>
      </c>
      <c r="W37" t="s">
        <v>58</v>
      </c>
      <c r="X37" t="s">
        <v>51</v>
      </c>
      <c r="Y37" t="s">
        <v>58</v>
      </c>
      <c r="Z37" t="s">
        <v>51</v>
      </c>
      <c r="AA37" t="s">
        <v>59</v>
      </c>
      <c r="AB37" t="s">
        <v>51</v>
      </c>
      <c r="AC37" t="s">
        <v>58</v>
      </c>
      <c r="AD37" t="s">
        <v>51</v>
      </c>
      <c r="AE37" t="s">
        <v>51</v>
      </c>
      <c r="AF37" t="s">
        <v>58</v>
      </c>
      <c r="AG37" t="s">
        <v>58</v>
      </c>
      <c r="AH37" t="s">
        <v>51</v>
      </c>
      <c r="AI37" t="s">
        <v>58</v>
      </c>
      <c r="AJ37" t="s">
        <v>58</v>
      </c>
      <c r="AK37" t="s">
        <v>58</v>
      </c>
      <c r="AL37" t="s">
        <v>51</v>
      </c>
      <c r="AM37" t="s">
        <v>51</v>
      </c>
      <c r="AN37" t="s">
        <v>58</v>
      </c>
      <c r="AO37" t="s">
        <v>51</v>
      </c>
      <c r="AP37" t="s">
        <v>58</v>
      </c>
    </row>
    <row r="38" spans="1:42" x14ac:dyDescent="0.45">
      <c r="A38">
        <v>37</v>
      </c>
      <c r="B38" t="s">
        <v>76</v>
      </c>
      <c r="C38" t="s">
        <v>43</v>
      </c>
      <c r="D38" t="s">
        <v>72</v>
      </c>
      <c r="E38" t="s">
        <v>45</v>
      </c>
      <c r="F38" t="s">
        <v>46</v>
      </c>
      <c r="G38" t="s">
        <v>60</v>
      </c>
      <c r="H38" s="1" t="s">
        <v>73</v>
      </c>
      <c r="I38" t="s">
        <v>84</v>
      </c>
      <c r="J38" t="s">
        <v>47</v>
      </c>
      <c r="K38" s="1" t="s">
        <v>86</v>
      </c>
      <c r="L38" t="s">
        <v>91</v>
      </c>
      <c r="M38" t="s">
        <v>97</v>
      </c>
      <c r="N38" t="s">
        <v>58</v>
      </c>
      <c r="O38" t="s">
        <v>51</v>
      </c>
      <c r="P38" t="s">
        <v>51</v>
      </c>
      <c r="Q38" t="s">
        <v>51</v>
      </c>
      <c r="R38" t="s">
        <v>51</v>
      </c>
      <c r="S38" t="s">
        <v>51</v>
      </c>
      <c r="T38" t="s">
        <v>51</v>
      </c>
      <c r="U38" t="s">
        <v>51</v>
      </c>
      <c r="V38" t="s">
        <v>51</v>
      </c>
      <c r="W38" t="s">
        <v>58</v>
      </c>
      <c r="X38" t="s">
        <v>51</v>
      </c>
      <c r="Y38" t="s">
        <v>51</v>
      </c>
      <c r="Z38" t="s">
        <v>51</v>
      </c>
      <c r="AA38" t="s">
        <v>75</v>
      </c>
      <c r="AB38" t="s">
        <v>51</v>
      </c>
      <c r="AC38" t="s">
        <v>58</v>
      </c>
      <c r="AD38" t="s">
        <v>51</v>
      </c>
      <c r="AE38" t="s">
        <v>58</v>
      </c>
      <c r="AF38" t="s">
        <v>58</v>
      </c>
      <c r="AG38" t="s">
        <v>51</v>
      </c>
      <c r="AH38" t="s">
        <v>51</v>
      </c>
      <c r="AI38" t="s">
        <v>51</v>
      </c>
      <c r="AJ38" t="s">
        <v>51</v>
      </c>
      <c r="AK38" t="s">
        <v>51</v>
      </c>
      <c r="AL38" t="s">
        <v>51</v>
      </c>
      <c r="AM38" t="s">
        <v>51</v>
      </c>
      <c r="AN38" t="s">
        <v>51</v>
      </c>
      <c r="AO38" t="s">
        <v>58</v>
      </c>
      <c r="AP38" t="s">
        <v>51</v>
      </c>
    </row>
    <row r="39" spans="1:42" x14ac:dyDescent="0.45">
      <c r="A39">
        <v>38</v>
      </c>
      <c r="B39" t="s">
        <v>76</v>
      </c>
      <c r="C39" t="s">
        <v>80</v>
      </c>
      <c r="D39" t="s">
        <v>44</v>
      </c>
      <c r="E39" t="s">
        <v>45</v>
      </c>
      <c r="F39" t="s">
        <v>46</v>
      </c>
      <c r="G39" t="s">
        <v>45</v>
      </c>
      <c r="H39" s="1" t="s">
        <v>62</v>
      </c>
      <c r="I39" t="s">
        <v>63</v>
      </c>
      <c r="J39" t="s">
        <v>47</v>
      </c>
      <c r="K39" s="1" t="s">
        <v>100</v>
      </c>
      <c r="L39" t="s">
        <v>91</v>
      </c>
      <c r="M39" t="s">
        <v>50</v>
      </c>
      <c r="N39" t="s">
        <v>58</v>
      </c>
      <c r="O39" t="s">
        <v>51</v>
      </c>
      <c r="P39" t="s">
        <v>51</v>
      </c>
      <c r="Q39" t="s">
        <v>51</v>
      </c>
      <c r="R39" t="s">
        <v>51</v>
      </c>
      <c r="S39" t="s">
        <v>51</v>
      </c>
      <c r="T39" t="s">
        <v>51</v>
      </c>
      <c r="U39" t="s">
        <v>51</v>
      </c>
      <c r="V39" t="s">
        <v>51</v>
      </c>
      <c r="W39" t="s">
        <v>58</v>
      </c>
      <c r="X39" t="s">
        <v>51</v>
      </c>
      <c r="Y39" t="s">
        <v>58</v>
      </c>
      <c r="Z39" t="s">
        <v>51</v>
      </c>
      <c r="AA39" t="s">
        <v>75</v>
      </c>
      <c r="AB39" t="s">
        <v>51</v>
      </c>
      <c r="AC39" t="s">
        <v>58</v>
      </c>
      <c r="AD39" t="s">
        <v>51</v>
      </c>
      <c r="AE39" t="s">
        <v>58</v>
      </c>
      <c r="AF39" t="s">
        <v>58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51</v>
      </c>
      <c r="AO39" t="s">
        <v>51</v>
      </c>
      <c r="AP39" t="s">
        <v>51</v>
      </c>
    </row>
    <row r="40" spans="1:42" x14ac:dyDescent="0.45">
      <c r="A40">
        <v>39</v>
      </c>
      <c r="B40" t="s">
        <v>53</v>
      </c>
      <c r="C40" t="s">
        <v>80</v>
      </c>
      <c r="D40" t="s">
        <v>65</v>
      </c>
      <c r="E40" t="s">
        <v>45</v>
      </c>
      <c r="F40" t="s">
        <v>46</v>
      </c>
      <c r="G40" t="s">
        <v>45</v>
      </c>
      <c r="H40" s="1" t="s">
        <v>62</v>
      </c>
      <c r="I40" t="s">
        <v>63</v>
      </c>
      <c r="J40" t="s">
        <v>70</v>
      </c>
      <c r="K40" s="1" t="s">
        <v>48</v>
      </c>
      <c r="L40" t="s">
        <v>91</v>
      </c>
      <c r="M40" t="s">
        <v>93</v>
      </c>
      <c r="N40" t="s">
        <v>51</v>
      </c>
      <c r="O40" t="s">
        <v>51</v>
      </c>
      <c r="P40" t="s">
        <v>51</v>
      </c>
      <c r="Q40" t="s">
        <v>51</v>
      </c>
      <c r="R40" t="s">
        <v>51</v>
      </c>
      <c r="S40" t="s">
        <v>51</v>
      </c>
      <c r="T40" t="s">
        <v>51</v>
      </c>
      <c r="U40" t="s">
        <v>51</v>
      </c>
      <c r="V40" t="s">
        <v>51</v>
      </c>
      <c r="W40" t="s">
        <v>58</v>
      </c>
      <c r="X40" t="s">
        <v>51</v>
      </c>
      <c r="Y40" t="s">
        <v>51</v>
      </c>
      <c r="Z40" t="s">
        <v>51</v>
      </c>
      <c r="AA40" t="s">
        <v>59</v>
      </c>
      <c r="AB40" t="s">
        <v>58</v>
      </c>
      <c r="AC40" t="s">
        <v>58</v>
      </c>
      <c r="AD40" t="s">
        <v>58</v>
      </c>
      <c r="AE40" t="s">
        <v>58</v>
      </c>
      <c r="AF40" t="s">
        <v>58</v>
      </c>
      <c r="AG40" t="s">
        <v>51</v>
      </c>
      <c r="AH40" t="s">
        <v>51</v>
      </c>
      <c r="AI40" t="s">
        <v>51</v>
      </c>
      <c r="AJ40" t="s">
        <v>51</v>
      </c>
      <c r="AK40" t="s">
        <v>58</v>
      </c>
      <c r="AL40" t="s">
        <v>51</v>
      </c>
      <c r="AM40" t="s">
        <v>51</v>
      </c>
      <c r="AN40" t="s">
        <v>51</v>
      </c>
      <c r="AO40" t="s">
        <v>58</v>
      </c>
      <c r="AP40" t="s">
        <v>51</v>
      </c>
    </row>
    <row r="41" spans="1:42" x14ac:dyDescent="0.45">
      <c r="A41">
        <v>40</v>
      </c>
      <c r="B41" t="s">
        <v>92</v>
      </c>
      <c r="C41" t="s">
        <v>43</v>
      </c>
      <c r="D41" t="s">
        <v>44</v>
      </c>
      <c r="E41" t="s">
        <v>60</v>
      </c>
      <c r="F41" t="s">
        <v>61</v>
      </c>
      <c r="G41" t="s">
        <v>45</v>
      </c>
      <c r="H41" s="1" t="s">
        <v>62</v>
      </c>
      <c r="I41" t="s">
        <v>63</v>
      </c>
      <c r="J41" t="s">
        <v>70</v>
      </c>
      <c r="K41" s="1" t="s">
        <v>48</v>
      </c>
      <c r="L41" t="s">
        <v>49</v>
      </c>
      <c r="M41" t="s">
        <v>50</v>
      </c>
      <c r="N41" t="s">
        <v>58</v>
      </c>
      <c r="O41" t="s">
        <v>51</v>
      </c>
      <c r="P41" t="s">
        <v>51</v>
      </c>
      <c r="Q41" t="s">
        <v>51</v>
      </c>
      <c r="R41" t="s">
        <v>51</v>
      </c>
      <c r="S41" t="s">
        <v>51</v>
      </c>
      <c r="T41" t="s">
        <v>51</v>
      </c>
      <c r="U41" t="s">
        <v>51</v>
      </c>
      <c r="V41" t="s">
        <v>51</v>
      </c>
      <c r="W41" t="s">
        <v>58</v>
      </c>
      <c r="X41" t="s">
        <v>51</v>
      </c>
      <c r="Y41" t="s">
        <v>51</v>
      </c>
      <c r="Z41" t="s">
        <v>51</v>
      </c>
      <c r="AA41" t="s">
        <v>75</v>
      </c>
      <c r="AB41" t="s">
        <v>51</v>
      </c>
      <c r="AC41" t="s">
        <v>58</v>
      </c>
      <c r="AD41" t="s">
        <v>51</v>
      </c>
      <c r="AE41" t="s">
        <v>58</v>
      </c>
      <c r="AF41" t="s">
        <v>51</v>
      </c>
      <c r="AG41" t="s">
        <v>51</v>
      </c>
      <c r="AH41" t="s">
        <v>51</v>
      </c>
      <c r="AI41" t="s">
        <v>51</v>
      </c>
      <c r="AJ41" t="s">
        <v>51</v>
      </c>
      <c r="AK41" t="s">
        <v>51</v>
      </c>
      <c r="AL41" t="s">
        <v>51</v>
      </c>
      <c r="AM41" t="s">
        <v>51</v>
      </c>
      <c r="AN41" t="s">
        <v>51</v>
      </c>
      <c r="AO41" t="s">
        <v>58</v>
      </c>
      <c r="AP41" t="s">
        <v>51</v>
      </c>
    </row>
    <row r="42" spans="1:42" x14ac:dyDescent="0.45">
      <c r="A42">
        <v>41</v>
      </c>
      <c r="B42" t="s">
        <v>76</v>
      </c>
      <c r="C42" t="s">
        <v>80</v>
      </c>
      <c r="D42" t="s">
        <v>65</v>
      </c>
      <c r="E42" t="s">
        <v>45</v>
      </c>
      <c r="F42" t="s">
        <v>46</v>
      </c>
      <c r="G42" t="s">
        <v>60</v>
      </c>
      <c r="H42" s="1" t="s">
        <v>71</v>
      </c>
      <c r="I42" t="s">
        <v>101</v>
      </c>
      <c r="J42" t="s">
        <v>47</v>
      </c>
      <c r="K42" s="1" t="s">
        <v>86</v>
      </c>
      <c r="L42" t="s">
        <v>56</v>
      </c>
      <c r="M42" t="s">
        <v>93</v>
      </c>
      <c r="N42" t="s">
        <v>58</v>
      </c>
      <c r="O42" t="s">
        <v>51</v>
      </c>
      <c r="P42" t="s">
        <v>51</v>
      </c>
      <c r="Q42" t="s">
        <v>51</v>
      </c>
      <c r="R42" t="s">
        <v>51</v>
      </c>
      <c r="S42" t="s">
        <v>51</v>
      </c>
      <c r="T42" t="s">
        <v>51</v>
      </c>
      <c r="U42" t="s">
        <v>51</v>
      </c>
      <c r="V42" t="s">
        <v>51</v>
      </c>
      <c r="W42" t="s">
        <v>58</v>
      </c>
      <c r="X42" t="s">
        <v>51</v>
      </c>
      <c r="Y42" t="s">
        <v>51</v>
      </c>
      <c r="Z42" t="s">
        <v>51</v>
      </c>
      <c r="AA42" t="s">
        <v>75</v>
      </c>
      <c r="AB42" t="s">
        <v>58</v>
      </c>
      <c r="AC42" t="s">
        <v>58</v>
      </c>
      <c r="AD42" t="s">
        <v>58</v>
      </c>
      <c r="AE42" t="s">
        <v>58</v>
      </c>
      <c r="AF42" t="s">
        <v>58</v>
      </c>
      <c r="AG42" t="s">
        <v>51</v>
      </c>
      <c r="AH42" t="s">
        <v>51</v>
      </c>
      <c r="AI42" t="s">
        <v>51</v>
      </c>
      <c r="AJ42" t="s">
        <v>51</v>
      </c>
      <c r="AK42" t="s">
        <v>51</v>
      </c>
      <c r="AL42" t="s">
        <v>51</v>
      </c>
      <c r="AM42" t="s">
        <v>51</v>
      </c>
      <c r="AN42" t="s">
        <v>58</v>
      </c>
      <c r="AO42" t="s">
        <v>51</v>
      </c>
      <c r="AP42" t="s">
        <v>51</v>
      </c>
    </row>
    <row r="43" spans="1:42" x14ac:dyDescent="0.45">
      <c r="A43">
        <v>42</v>
      </c>
      <c r="B43" t="s">
        <v>42</v>
      </c>
      <c r="C43" t="s">
        <v>43</v>
      </c>
      <c r="D43" t="s">
        <v>65</v>
      </c>
      <c r="E43" t="s">
        <v>45</v>
      </c>
      <c r="F43" t="s">
        <v>46</v>
      </c>
      <c r="G43" t="s">
        <v>45</v>
      </c>
      <c r="H43" s="1" t="s">
        <v>62</v>
      </c>
      <c r="I43" t="s">
        <v>63</v>
      </c>
      <c r="J43" t="s">
        <v>70</v>
      </c>
      <c r="K43" s="1" t="s">
        <v>48</v>
      </c>
      <c r="L43" t="s">
        <v>91</v>
      </c>
      <c r="M43" t="s">
        <v>50</v>
      </c>
      <c r="N43" t="s">
        <v>51</v>
      </c>
      <c r="O43" t="s">
        <v>51</v>
      </c>
      <c r="P43" t="s">
        <v>51</v>
      </c>
      <c r="Q43" t="s">
        <v>51</v>
      </c>
      <c r="R43" t="s">
        <v>51</v>
      </c>
      <c r="S43" t="s">
        <v>51</v>
      </c>
      <c r="T43" t="s">
        <v>51</v>
      </c>
      <c r="U43" t="s">
        <v>51</v>
      </c>
      <c r="V43" t="s">
        <v>51</v>
      </c>
      <c r="W43" t="s">
        <v>58</v>
      </c>
      <c r="X43" t="s">
        <v>51</v>
      </c>
      <c r="Y43" t="s">
        <v>51</v>
      </c>
      <c r="Z43" t="s">
        <v>51</v>
      </c>
      <c r="AA43" t="s">
        <v>75</v>
      </c>
      <c r="AB43" t="s">
        <v>51</v>
      </c>
      <c r="AC43" t="s">
        <v>58</v>
      </c>
      <c r="AD43" t="s">
        <v>58</v>
      </c>
      <c r="AE43" t="s">
        <v>58</v>
      </c>
      <c r="AF43" t="s">
        <v>51</v>
      </c>
      <c r="AG43" t="s">
        <v>51</v>
      </c>
      <c r="AH43" t="s">
        <v>51</v>
      </c>
      <c r="AI43" t="s">
        <v>51</v>
      </c>
      <c r="AJ43" t="s">
        <v>51</v>
      </c>
      <c r="AK43" t="s">
        <v>51</v>
      </c>
      <c r="AL43" t="s">
        <v>51</v>
      </c>
      <c r="AM43" t="s">
        <v>51</v>
      </c>
      <c r="AN43" t="s">
        <v>51</v>
      </c>
      <c r="AO43" t="s">
        <v>58</v>
      </c>
      <c r="AP43" t="s">
        <v>51</v>
      </c>
    </row>
    <row r="44" spans="1:42" x14ac:dyDescent="0.45">
      <c r="A44">
        <v>43</v>
      </c>
      <c r="B44" t="s">
        <v>53</v>
      </c>
      <c r="C44" t="s">
        <v>80</v>
      </c>
      <c r="D44" t="s">
        <v>72</v>
      </c>
      <c r="E44" t="s">
        <v>45</v>
      </c>
      <c r="F44" t="s">
        <v>46</v>
      </c>
      <c r="G44" t="s">
        <v>45</v>
      </c>
      <c r="H44" s="1" t="s">
        <v>62</v>
      </c>
      <c r="I44" t="s">
        <v>63</v>
      </c>
      <c r="J44" t="s">
        <v>95</v>
      </c>
      <c r="K44" s="1" t="s">
        <v>87</v>
      </c>
      <c r="L44" t="s">
        <v>96</v>
      </c>
      <c r="M44" t="s">
        <v>50</v>
      </c>
      <c r="N44" t="s">
        <v>51</v>
      </c>
      <c r="O44" t="s">
        <v>51</v>
      </c>
      <c r="P44" t="s">
        <v>51</v>
      </c>
      <c r="Q44" t="s">
        <v>51</v>
      </c>
      <c r="R44" t="s">
        <v>51</v>
      </c>
      <c r="S44" t="s">
        <v>51</v>
      </c>
      <c r="T44" t="s">
        <v>51</v>
      </c>
      <c r="U44" t="s">
        <v>51</v>
      </c>
      <c r="V44" t="s">
        <v>51</v>
      </c>
      <c r="W44" t="s">
        <v>58</v>
      </c>
      <c r="X44" t="s">
        <v>51</v>
      </c>
      <c r="Y44" t="s">
        <v>51</v>
      </c>
      <c r="Z44" t="s">
        <v>51</v>
      </c>
      <c r="AA44" t="s">
        <v>75</v>
      </c>
      <c r="AB44" t="s">
        <v>51</v>
      </c>
      <c r="AC44" t="s">
        <v>51</v>
      </c>
      <c r="AD44" t="s">
        <v>51</v>
      </c>
      <c r="AE44" t="s">
        <v>51</v>
      </c>
      <c r="AF44" t="s">
        <v>51</v>
      </c>
      <c r="AG44" t="s">
        <v>51</v>
      </c>
      <c r="AH44" t="s">
        <v>51</v>
      </c>
      <c r="AI44" t="s">
        <v>51</v>
      </c>
      <c r="AJ44" t="s">
        <v>51</v>
      </c>
      <c r="AK44" t="s">
        <v>51</v>
      </c>
      <c r="AL44" t="s">
        <v>51</v>
      </c>
      <c r="AM44" t="s">
        <v>51</v>
      </c>
      <c r="AN44" t="s">
        <v>51</v>
      </c>
      <c r="AO44" t="s">
        <v>58</v>
      </c>
      <c r="AP44" t="s">
        <v>51</v>
      </c>
    </row>
    <row r="45" spans="1:42" x14ac:dyDescent="0.45">
      <c r="A45">
        <v>44</v>
      </c>
      <c r="B45" t="s">
        <v>69</v>
      </c>
      <c r="C45" t="s">
        <v>43</v>
      </c>
      <c r="D45" t="s">
        <v>44</v>
      </c>
      <c r="E45" t="s">
        <v>45</v>
      </c>
      <c r="F45" t="s">
        <v>46</v>
      </c>
      <c r="G45" t="s">
        <v>45</v>
      </c>
      <c r="H45" s="1" t="s">
        <v>62</v>
      </c>
      <c r="I45" t="s">
        <v>63</v>
      </c>
      <c r="J45" t="s">
        <v>47</v>
      </c>
      <c r="K45" s="1" t="s">
        <v>48</v>
      </c>
      <c r="L45" t="s">
        <v>68</v>
      </c>
      <c r="M45" t="s">
        <v>50</v>
      </c>
      <c r="N45" t="s">
        <v>51</v>
      </c>
      <c r="O45" t="s">
        <v>51</v>
      </c>
      <c r="P45" t="s">
        <v>51</v>
      </c>
      <c r="Q45" t="s">
        <v>51</v>
      </c>
      <c r="R45" t="s">
        <v>51</v>
      </c>
      <c r="S45" t="s">
        <v>51</v>
      </c>
      <c r="T45" t="s">
        <v>58</v>
      </c>
      <c r="U45" t="s">
        <v>58</v>
      </c>
      <c r="V45" t="s">
        <v>51</v>
      </c>
      <c r="W45" t="s">
        <v>58</v>
      </c>
      <c r="X45" t="s">
        <v>51</v>
      </c>
      <c r="Y45" t="s">
        <v>51</v>
      </c>
      <c r="Z45" t="s">
        <v>51</v>
      </c>
      <c r="AA45" t="s">
        <v>59</v>
      </c>
      <c r="AB45" t="s">
        <v>58</v>
      </c>
      <c r="AC45" t="s">
        <v>58</v>
      </c>
      <c r="AD45" t="s">
        <v>51</v>
      </c>
      <c r="AE45" t="s">
        <v>58</v>
      </c>
      <c r="AF45" t="s">
        <v>58</v>
      </c>
      <c r="AG45" t="s">
        <v>51</v>
      </c>
      <c r="AH45" t="s">
        <v>51</v>
      </c>
      <c r="AI45" t="s">
        <v>51</v>
      </c>
      <c r="AJ45" t="s">
        <v>51</v>
      </c>
      <c r="AK45" t="s">
        <v>51</v>
      </c>
      <c r="AL45" t="s">
        <v>51</v>
      </c>
      <c r="AM45" t="s">
        <v>51</v>
      </c>
      <c r="AN45" t="s">
        <v>51</v>
      </c>
      <c r="AO45" t="s">
        <v>51</v>
      </c>
      <c r="AP45" t="s">
        <v>51</v>
      </c>
    </row>
    <row r="46" spans="1:42" x14ac:dyDescent="0.45">
      <c r="A46">
        <v>45</v>
      </c>
      <c r="B46" t="s">
        <v>53</v>
      </c>
      <c r="C46" t="s">
        <v>80</v>
      </c>
      <c r="D46" t="s">
        <v>65</v>
      </c>
      <c r="E46" t="s">
        <v>60</v>
      </c>
      <c r="F46" t="s">
        <v>54</v>
      </c>
      <c r="G46" t="s">
        <v>45</v>
      </c>
      <c r="H46" s="1" t="s">
        <v>62</v>
      </c>
      <c r="I46" t="s">
        <v>63</v>
      </c>
      <c r="J46" t="s">
        <v>47</v>
      </c>
      <c r="K46" s="1" t="s">
        <v>86</v>
      </c>
      <c r="L46" t="s">
        <v>56</v>
      </c>
      <c r="M46" t="s">
        <v>50</v>
      </c>
      <c r="N46" t="s">
        <v>51</v>
      </c>
      <c r="O46" t="s">
        <v>51</v>
      </c>
      <c r="P46" t="s">
        <v>51</v>
      </c>
      <c r="Q46" t="s">
        <v>51</v>
      </c>
      <c r="R46" t="s">
        <v>51</v>
      </c>
      <c r="S46" t="s">
        <v>51</v>
      </c>
      <c r="T46" t="s">
        <v>51</v>
      </c>
      <c r="U46" t="s">
        <v>51</v>
      </c>
      <c r="V46" t="s">
        <v>51</v>
      </c>
      <c r="W46" t="s">
        <v>51</v>
      </c>
      <c r="X46" t="s">
        <v>58</v>
      </c>
      <c r="Y46" t="s">
        <v>51</v>
      </c>
      <c r="Z46" t="s">
        <v>51</v>
      </c>
      <c r="AA46" t="s">
        <v>75</v>
      </c>
      <c r="AB46" t="s">
        <v>51</v>
      </c>
      <c r="AC46" t="s">
        <v>51</v>
      </c>
      <c r="AD46" t="s">
        <v>51</v>
      </c>
      <c r="AE46" t="s">
        <v>51</v>
      </c>
      <c r="AF46" t="s">
        <v>51</v>
      </c>
      <c r="AG46" t="s">
        <v>51</v>
      </c>
      <c r="AH46" t="s">
        <v>51</v>
      </c>
      <c r="AI46" t="s">
        <v>51</v>
      </c>
      <c r="AJ46" t="s">
        <v>51</v>
      </c>
      <c r="AK46" t="s">
        <v>51</v>
      </c>
      <c r="AL46" t="s">
        <v>51</v>
      </c>
      <c r="AM46" t="s">
        <v>58</v>
      </c>
      <c r="AN46" t="s">
        <v>51</v>
      </c>
      <c r="AO46" t="s">
        <v>51</v>
      </c>
      <c r="AP46" t="s">
        <v>51</v>
      </c>
    </row>
    <row r="47" spans="1:42" x14ac:dyDescent="0.45">
      <c r="A47">
        <v>46</v>
      </c>
      <c r="B47" t="s">
        <v>76</v>
      </c>
      <c r="C47" t="s">
        <v>43</v>
      </c>
      <c r="D47" t="s">
        <v>65</v>
      </c>
      <c r="E47" t="s">
        <v>45</v>
      </c>
      <c r="F47" t="s">
        <v>46</v>
      </c>
      <c r="G47" t="s">
        <v>45</v>
      </c>
      <c r="H47" s="1" t="s">
        <v>62</v>
      </c>
      <c r="I47" t="s">
        <v>63</v>
      </c>
      <c r="J47" t="s">
        <v>70</v>
      </c>
      <c r="K47" s="1" t="s">
        <v>48</v>
      </c>
      <c r="L47" t="s">
        <v>68</v>
      </c>
      <c r="M47" t="s">
        <v>50</v>
      </c>
      <c r="N47" t="s">
        <v>51</v>
      </c>
      <c r="O47" t="s">
        <v>51</v>
      </c>
      <c r="P47" t="s">
        <v>51</v>
      </c>
      <c r="Q47" t="s">
        <v>51</v>
      </c>
      <c r="R47" t="s">
        <v>51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  <c r="X47" t="s">
        <v>51</v>
      </c>
      <c r="Y47" t="s">
        <v>51</v>
      </c>
      <c r="Z47" t="s">
        <v>51</v>
      </c>
      <c r="AA47" t="s">
        <v>75</v>
      </c>
      <c r="AB47" t="s">
        <v>51</v>
      </c>
      <c r="AC47" t="s">
        <v>51</v>
      </c>
      <c r="AD47" t="s">
        <v>51</v>
      </c>
      <c r="AE47" t="s">
        <v>51</v>
      </c>
      <c r="AF47" t="s">
        <v>51</v>
      </c>
      <c r="AG47" t="s">
        <v>51</v>
      </c>
      <c r="AH47" t="s">
        <v>51</v>
      </c>
      <c r="AI47" t="s">
        <v>51</v>
      </c>
      <c r="AJ47" t="s">
        <v>51</v>
      </c>
      <c r="AK47" t="s">
        <v>51</v>
      </c>
      <c r="AL47" t="s">
        <v>51</v>
      </c>
      <c r="AM47" t="s">
        <v>51</v>
      </c>
      <c r="AN47" t="s">
        <v>51</v>
      </c>
      <c r="AO47" t="s">
        <v>58</v>
      </c>
      <c r="AP47" t="s">
        <v>51</v>
      </c>
    </row>
    <row r="48" spans="1:42" x14ac:dyDescent="0.45">
      <c r="A48">
        <v>47</v>
      </c>
      <c r="B48" t="s">
        <v>69</v>
      </c>
      <c r="C48" t="s">
        <v>43</v>
      </c>
      <c r="D48" t="s">
        <v>65</v>
      </c>
      <c r="E48" t="s">
        <v>60</v>
      </c>
      <c r="F48" t="s">
        <v>54</v>
      </c>
      <c r="G48" t="s">
        <v>45</v>
      </c>
      <c r="H48" s="1" t="s">
        <v>62</v>
      </c>
      <c r="I48" t="s">
        <v>63</v>
      </c>
      <c r="J48" t="s">
        <v>70</v>
      </c>
      <c r="K48" s="1" t="s">
        <v>48</v>
      </c>
      <c r="L48" t="s">
        <v>56</v>
      </c>
      <c r="M48" t="s">
        <v>50</v>
      </c>
      <c r="N48" t="s">
        <v>51</v>
      </c>
      <c r="O48" t="s">
        <v>51</v>
      </c>
      <c r="P48" t="s">
        <v>51</v>
      </c>
      <c r="Q48" t="s">
        <v>51</v>
      </c>
      <c r="R48" t="s">
        <v>51</v>
      </c>
      <c r="S48" t="s">
        <v>51</v>
      </c>
      <c r="T48" t="s">
        <v>51</v>
      </c>
      <c r="U48" t="s">
        <v>51</v>
      </c>
      <c r="V48" t="s">
        <v>51</v>
      </c>
      <c r="W48" t="s">
        <v>51</v>
      </c>
      <c r="X48" t="s">
        <v>51</v>
      </c>
      <c r="Y48" t="s">
        <v>51</v>
      </c>
      <c r="Z48" t="s">
        <v>51</v>
      </c>
      <c r="AA48" t="s">
        <v>75</v>
      </c>
      <c r="AB48" t="s">
        <v>51</v>
      </c>
      <c r="AC48" t="s">
        <v>51</v>
      </c>
      <c r="AD48" t="s">
        <v>51</v>
      </c>
      <c r="AE48" t="s">
        <v>51</v>
      </c>
      <c r="AF48" t="s">
        <v>51</v>
      </c>
      <c r="AG48" t="s">
        <v>58</v>
      </c>
      <c r="AH48" t="s">
        <v>51</v>
      </c>
      <c r="AI48" t="s">
        <v>51</v>
      </c>
      <c r="AJ48" t="s">
        <v>51</v>
      </c>
      <c r="AK48" t="s">
        <v>51</v>
      </c>
      <c r="AL48" t="s">
        <v>51</v>
      </c>
      <c r="AM48" t="s">
        <v>51</v>
      </c>
      <c r="AN48" t="s">
        <v>51</v>
      </c>
      <c r="AO48" t="s">
        <v>58</v>
      </c>
      <c r="AP48" t="s">
        <v>51</v>
      </c>
    </row>
    <row r="49" spans="1:42" x14ac:dyDescent="0.45">
      <c r="A49">
        <v>48</v>
      </c>
      <c r="B49" t="s">
        <v>76</v>
      </c>
      <c r="C49" t="s">
        <v>80</v>
      </c>
      <c r="D49" t="s">
        <v>72</v>
      </c>
      <c r="E49" t="s">
        <v>45</v>
      </c>
      <c r="F49" t="s">
        <v>46</v>
      </c>
      <c r="G49" t="s">
        <v>45</v>
      </c>
      <c r="H49" s="1" t="s">
        <v>62</v>
      </c>
      <c r="I49" t="s">
        <v>63</v>
      </c>
      <c r="J49" t="s">
        <v>47</v>
      </c>
      <c r="K49" s="1" t="s">
        <v>48</v>
      </c>
      <c r="L49" t="s">
        <v>56</v>
      </c>
      <c r="M49" t="s">
        <v>102</v>
      </c>
      <c r="N49" t="s">
        <v>51</v>
      </c>
      <c r="O49" t="s">
        <v>51</v>
      </c>
      <c r="P49" t="s">
        <v>51</v>
      </c>
      <c r="Q49" t="s">
        <v>51</v>
      </c>
      <c r="R49" t="s">
        <v>51</v>
      </c>
      <c r="S49" t="s">
        <v>51</v>
      </c>
      <c r="T49" t="s">
        <v>51</v>
      </c>
      <c r="U49" t="s">
        <v>51</v>
      </c>
      <c r="V49" t="s">
        <v>51</v>
      </c>
      <c r="W49" t="s">
        <v>51</v>
      </c>
      <c r="X49" t="s">
        <v>51</v>
      </c>
      <c r="Y49" t="s">
        <v>51</v>
      </c>
      <c r="Z49" t="s">
        <v>51</v>
      </c>
      <c r="AA49" t="s">
        <v>75</v>
      </c>
      <c r="AB49" t="s">
        <v>51</v>
      </c>
      <c r="AC49" t="s">
        <v>51</v>
      </c>
      <c r="AD49" t="s">
        <v>51</v>
      </c>
      <c r="AE49" t="s">
        <v>51</v>
      </c>
      <c r="AF49" t="s">
        <v>51</v>
      </c>
      <c r="AG49" t="s">
        <v>51</v>
      </c>
      <c r="AH49" t="s">
        <v>51</v>
      </c>
      <c r="AI49" t="s">
        <v>51</v>
      </c>
      <c r="AJ49" t="s">
        <v>51</v>
      </c>
      <c r="AK49" t="s">
        <v>51</v>
      </c>
      <c r="AL49" t="s">
        <v>51</v>
      </c>
      <c r="AM49" t="s">
        <v>51</v>
      </c>
      <c r="AN49" t="s">
        <v>51</v>
      </c>
      <c r="AO49" t="s">
        <v>58</v>
      </c>
      <c r="AP49" t="s">
        <v>51</v>
      </c>
    </row>
    <row r="50" spans="1:42" x14ac:dyDescent="0.45">
      <c r="A50">
        <v>49</v>
      </c>
      <c r="B50" t="s">
        <v>42</v>
      </c>
      <c r="C50" t="s">
        <v>43</v>
      </c>
      <c r="D50" t="s">
        <v>72</v>
      </c>
      <c r="E50" t="s">
        <v>60</v>
      </c>
      <c r="F50" t="s">
        <v>103</v>
      </c>
      <c r="G50" t="s">
        <v>45</v>
      </c>
      <c r="H50" s="1" t="s">
        <v>62</v>
      </c>
      <c r="I50" t="s">
        <v>63</v>
      </c>
      <c r="J50" t="s">
        <v>47</v>
      </c>
      <c r="K50" s="1" t="s">
        <v>48</v>
      </c>
      <c r="L50" t="s">
        <v>91</v>
      </c>
      <c r="M50" t="s">
        <v>94</v>
      </c>
      <c r="N50" t="s">
        <v>58</v>
      </c>
      <c r="O50" t="s">
        <v>51</v>
      </c>
      <c r="P50" t="s">
        <v>51</v>
      </c>
      <c r="Q50" t="s">
        <v>51</v>
      </c>
      <c r="R50" t="s">
        <v>51</v>
      </c>
      <c r="S50" t="s">
        <v>51</v>
      </c>
      <c r="T50" t="s">
        <v>51</v>
      </c>
      <c r="U50" t="s">
        <v>51</v>
      </c>
      <c r="V50" t="s">
        <v>51</v>
      </c>
      <c r="W50" t="s">
        <v>51</v>
      </c>
      <c r="X50" t="s">
        <v>51</v>
      </c>
      <c r="Y50" t="s">
        <v>51</v>
      </c>
      <c r="Z50" t="s">
        <v>51</v>
      </c>
      <c r="AA50" t="s">
        <v>75</v>
      </c>
      <c r="AB50" t="s">
        <v>51</v>
      </c>
      <c r="AC50" t="s">
        <v>58</v>
      </c>
      <c r="AD50" t="s">
        <v>58</v>
      </c>
      <c r="AE50" t="s">
        <v>58</v>
      </c>
      <c r="AF50" t="s">
        <v>58</v>
      </c>
      <c r="AG50" t="s">
        <v>51</v>
      </c>
      <c r="AH50" t="s">
        <v>51</v>
      </c>
      <c r="AI50" t="s">
        <v>51</v>
      </c>
      <c r="AJ50" t="s">
        <v>51</v>
      </c>
      <c r="AK50" t="s">
        <v>51</v>
      </c>
      <c r="AL50" t="s">
        <v>51</v>
      </c>
      <c r="AM50" t="s">
        <v>51</v>
      </c>
      <c r="AN50" t="s">
        <v>51</v>
      </c>
      <c r="AO50" t="s">
        <v>51</v>
      </c>
      <c r="AP50" t="s">
        <v>58</v>
      </c>
    </row>
    <row r="51" spans="1:42" x14ac:dyDescent="0.45">
      <c r="A51">
        <v>50</v>
      </c>
      <c r="B51" t="s">
        <v>104</v>
      </c>
      <c r="C51" t="s">
        <v>80</v>
      </c>
      <c r="D51" t="s">
        <v>65</v>
      </c>
      <c r="E51" t="s">
        <v>60</v>
      </c>
      <c r="F51" t="s">
        <v>61</v>
      </c>
      <c r="G51" t="s">
        <v>60</v>
      </c>
      <c r="H51" s="1" t="s">
        <v>71</v>
      </c>
      <c r="I51" t="s">
        <v>88</v>
      </c>
      <c r="J51" t="s">
        <v>70</v>
      </c>
      <c r="K51" s="1" t="s">
        <v>48</v>
      </c>
      <c r="L51" t="s">
        <v>56</v>
      </c>
      <c r="M51" t="s">
        <v>50</v>
      </c>
      <c r="N51" t="s">
        <v>58</v>
      </c>
      <c r="O51" t="s">
        <v>58</v>
      </c>
      <c r="P51" t="s">
        <v>58</v>
      </c>
      <c r="Q51" t="s">
        <v>58</v>
      </c>
      <c r="R51" t="s">
        <v>58</v>
      </c>
      <c r="S51" t="s">
        <v>51</v>
      </c>
      <c r="T51" t="s">
        <v>58</v>
      </c>
      <c r="U51" t="s">
        <v>51</v>
      </c>
      <c r="V51" t="s">
        <v>58</v>
      </c>
      <c r="W51" t="s">
        <v>51</v>
      </c>
      <c r="X51" t="s">
        <v>58</v>
      </c>
      <c r="Y51" t="s">
        <v>51</v>
      </c>
      <c r="Z51" t="s">
        <v>58</v>
      </c>
      <c r="AA51" t="s">
        <v>52</v>
      </c>
      <c r="AB51" t="s">
        <v>51</v>
      </c>
      <c r="AC51" t="s">
        <v>51</v>
      </c>
      <c r="AD51" t="s">
        <v>51</v>
      </c>
      <c r="AE51" t="s">
        <v>58</v>
      </c>
      <c r="AF51" t="s">
        <v>51</v>
      </c>
      <c r="AG51" t="s">
        <v>58</v>
      </c>
      <c r="AH51" t="s">
        <v>58</v>
      </c>
      <c r="AI51" t="s">
        <v>58</v>
      </c>
      <c r="AJ51" t="s">
        <v>58</v>
      </c>
      <c r="AK51" t="s">
        <v>58</v>
      </c>
      <c r="AL51" t="s">
        <v>58</v>
      </c>
      <c r="AM51" t="s">
        <v>58</v>
      </c>
      <c r="AN51" t="s">
        <v>58</v>
      </c>
      <c r="AO51" t="s">
        <v>58</v>
      </c>
      <c r="AP51" t="s">
        <v>51</v>
      </c>
    </row>
    <row r="52" spans="1:42" x14ac:dyDescent="0.45">
      <c r="A52">
        <v>51</v>
      </c>
      <c r="B52" t="s">
        <v>64</v>
      </c>
      <c r="C52" t="s">
        <v>43</v>
      </c>
      <c r="D52" t="s">
        <v>81</v>
      </c>
      <c r="E52" t="s">
        <v>60</v>
      </c>
      <c r="F52" t="s">
        <v>78</v>
      </c>
      <c r="G52" t="s">
        <v>60</v>
      </c>
      <c r="H52" s="1" t="s">
        <v>73</v>
      </c>
      <c r="I52" t="s">
        <v>88</v>
      </c>
      <c r="J52" t="s">
        <v>68</v>
      </c>
      <c r="K52" s="1" t="s">
        <v>48</v>
      </c>
      <c r="L52" t="s">
        <v>49</v>
      </c>
      <c r="M52" t="s">
        <v>50</v>
      </c>
      <c r="N52" t="s">
        <v>58</v>
      </c>
      <c r="O52" t="s">
        <v>51</v>
      </c>
      <c r="P52" t="s">
        <v>51</v>
      </c>
      <c r="Q52" t="s">
        <v>51</v>
      </c>
      <c r="R52" t="s">
        <v>51</v>
      </c>
      <c r="S52" t="s">
        <v>51</v>
      </c>
      <c r="T52" t="s">
        <v>58</v>
      </c>
      <c r="U52" t="s">
        <v>51</v>
      </c>
      <c r="V52" t="s">
        <v>51</v>
      </c>
      <c r="W52" t="s">
        <v>58</v>
      </c>
      <c r="X52" t="s">
        <v>51</v>
      </c>
      <c r="Y52" t="s">
        <v>51</v>
      </c>
      <c r="Z52" t="s">
        <v>51</v>
      </c>
      <c r="AA52" t="s">
        <v>59</v>
      </c>
      <c r="AB52" t="s">
        <v>51</v>
      </c>
      <c r="AC52" t="s">
        <v>51</v>
      </c>
      <c r="AD52" t="s">
        <v>51</v>
      </c>
      <c r="AE52" t="s">
        <v>58</v>
      </c>
      <c r="AF52" t="s">
        <v>51</v>
      </c>
      <c r="AG52" t="s">
        <v>51</v>
      </c>
      <c r="AH52" t="s">
        <v>51</v>
      </c>
      <c r="AI52" t="s">
        <v>51</v>
      </c>
      <c r="AJ52" t="s">
        <v>51</v>
      </c>
      <c r="AK52" t="s">
        <v>51</v>
      </c>
      <c r="AL52" t="s">
        <v>51</v>
      </c>
      <c r="AM52" t="s">
        <v>58</v>
      </c>
      <c r="AN52" t="s">
        <v>51</v>
      </c>
      <c r="AO52" t="s">
        <v>51</v>
      </c>
      <c r="AP52" t="s">
        <v>51</v>
      </c>
    </row>
    <row r="53" spans="1:42" x14ac:dyDescent="0.45">
      <c r="A53">
        <v>52</v>
      </c>
      <c r="B53" t="s">
        <v>64</v>
      </c>
      <c r="C53" t="s">
        <v>43</v>
      </c>
      <c r="D53" t="s">
        <v>72</v>
      </c>
      <c r="E53" t="s">
        <v>60</v>
      </c>
      <c r="F53" t="s">
        <v>61</v>
      </c>
      <c r="G53" t="s">
        <v>60</v>
      </c>
      <c r="H53" s="1" t="s">
        <v>73</v>
      </c>
      <c r="I53" t="s">
        <v>88</v>
      </c>
      <c r="J53" t="s">
        <v>91</v>
      </c>
      <c r="K53" s="1" t="s">
        <v>48</v>
      </c>
      <c r="L53" t="s">
        <v>56</v>
      </c>
      <c r="M53" t="s">
        <v>50</v>
      </c>
      <c r="N53" t="s">
        <v>51</v>
      </c>
      <c r="O53" t="s">
        <v>51</v>
      </c>
      <c r="P53" t="s">
        <v>51</v>
      </c>
      <c r="Q53" t="s">
        <v>51</v>
      </c>
      <c r="R53" t="s">
        <v>51</v>
      </c>
      <c r="S53" t="s">
        <v>51</v>
      </c>
      <c r="T53" t="s">
        <v>58</v>
      </c>
      <c r="U53" t="s">
        <v>51</v>
      </c>
      <c r="V53" t="s">
        <v>51</v>
      </c>
      <c r="W53" t="s">
        <v>58</v>
      </c>
      <c r="X53" t="s">
        <v>51</v>
      </c>
      <c r="Y53" t="s">
        <v>51</v>
      </c>
      <c r="Z53" t="s">
        <v>51</v>
      </c>
      <c r="AA53" t="s">
        <v>59</v>
      </c>
      <c r="AB53" t="s">
        <v>51</v>
      </c>
      <c r="AC53" t="s">
        <v>58</v>
      </c>
      <c r="AD53" t="s">
        <v>58</v>
      </c>
      <c r="AE53" t="s">
        <v>51</v>
      </c>
      <c r="AF53" t="s">
        <v>58</v>
      </c>
      <c r="AG53" t="s">
        <v>51</v>
      </c>
      <c r="AH53" t="s">
        <v>51</v>
      </c>
      <c r="AI53" t="s">
        <v>51</v>
      </c>
      <c r="AJ53" t="s">
        <v>51</v>
      </c>
      <c r="AK53" t="s">
        <v>51</v>
      </c>
      <c r="AL53" t="s">
        <v>51</v>
      </c>
      <c r="AM53" t="s">
        <v>51</v>
      </c>
      <c r="AN53" t="s">
        <v>51</v>
      </c>
      <c r="AO53" t="s">
        <v>51</v>
      </c>
      <c r="AP53" t="s">
        <v>51</v>
      </c>
    </row>
    <row r="54" spans="1:42" x14ac:dyDescent="0.45">
      <c r="A54">
        <v>53</v>
      </c>
      <c r="B54" t="s">
        <v>53</v>
      </c>
      <c r="C54" t="s">
        <v>80</v>
      </c>
      <c r="D54" t="s">
        <v>81</v>
      </c>
      <c r="E54" t="s">
        <v>60</v>
      </c>
      <c r="F54" t="s">
        <v>61</v>
      </c>
      <c r="G54" t="s">
        <v>60</v>
      </c>
      <c r="H54" s="1" t="s">
        <v>73</v>
      </c>
      <c r="I54" t="s">
        <v>84</v>
      </c>
      <c r="J54" t="s">
        <v>70</v>
      </c>
      <c r="K54" s="1" t="s">
        <v>48</v>
      </c>
      <c r="L54" t="s">
        <v>56</v>
      </c>
      <c r="M54" t="s">
        <v>50</v>
      </c>
      <c r="N54" t="s">
        <v>51</v>
      </c>
      <c r="O54" t="s">
        <v>51</v>
      </c>
      <c r="P54" t="s">
        <v>51</v>
      </c>
      <c r="Q54" t="s">
        <v>51</v>
      </c>
      <c r="R54" t="s">
        <v>51</v>
      </c>
      <c r="S54" t="s">
        <v>51</v>
      </c>
      <c r="T54" t="s">
        <v>51</v>
      </c>
      <c r="U54" t="s">
        <v>51</v>
      </c>
      <c r="V54" t="s">
        <v>51</v>
      </c>
      <c r="W54" t="s">
        <v>51</v>
      </c>
      <c r="X54" t="s">
        <v>58</v>
      </c>
      <c r="Y54" t="s">
        <v>51</v>
      </c>
      <c r="Z54" t="s">
        <v>51</v>
      </c>
      <c r="AA54" t="s">
        <v>52</v>
      </c>
      <c r="AB54" t="s">
        <v>51</v>
      </c>
      <c r="AC54" t="s">
        <v>51</v>
      </c>
      <c r="AD54" t="s">
        <v>51</v>
      </c>
      <c r="AE54" t="s">
        <v>51</v>
      </c>
      <c r="AF54" t="s">
        <v>51</v>
      </c>
      <c r="AG54" t="s">
        <v>51</v>
      </c>
      <c r="AH54" t="s">
        <v>51</v>
      </c>
      <c r="AI54" t="s">
        <v>51</v>
      </c>
      <c r="AJ54" t="s">
        <v>51</v>
      </c>
      <c r="AK54" t="s">
        <v>51</v>
      </c>
      <c r="AL54" t="s">
        <v>51</v>
      </c>
      <c r="AM54" t="s">
        <v>51</v>
      </c>
      <c r="AN54" t="s">
        <v>51</v>
      </c>
      <c r="AO54" t="s">
        <v>51</v>
      </c>
      <c r="AP54" t="s">
        <v>51</v>
      </c>
    </row>
    <row r="55" spans="1:42" x14ac:dyDescent="0.45">
      <c r="A55">
        <v>54</v>
      </c>
      <c r="B55" t="s">
        <v>69</v>
      </c>
      <c r="C55" t="s">
        <v>43</v>
      </c>
      <c r="D55" t="s">
        <v>44</v>
      </c>
      <c r="E55" t="s">
        <v>45</v>
      </c>
      <c r="F55" t="s">
        <v>46</v>
      </c>
      <c r="G55" t="s">
        <v>60</v>
      </c>
      <c r="H55" s="1" t="s">
        <v>73</v>
      </c>
      <c r="I55" t="s">
        <v>90</v>
      </c>
      <c r="J55" t="s">
        <v>47</v>
      </c>
      <c r="K55" s="1" t="s">
        <v>48</v>
      </c>
      <c r="L55" t="s">
        <v>56</v>
      </c>
      <c r="M55" t="s">
        <v>50</v>
      </c>
      <c r="N55" t="s">
        <v>58</v>
      </c>
      <c r="O55" t="s">
        <v>51</v>
      </c>
      <c r="P55" t="s">
        <v>51</v>
      </c>
      <c r="Q55" t="s">
        <v>51</v>
      </c>
      <c r="R55" t="s">
        <v>51</v>
      </c>
      <c r="S55" t="s">
        <v>51</v>
      </c>
      <c r="T55" t="s">
        <v>58</v>
      </c>
      <c r="U55" t="s">
        <v>51</v>
      </c>
      <c r="V55" t="s">
        <v>51</v>
      </c>
      <c r="W55" t="s">
        <v>58</v>
      </c>
      <c r="X55" t="s">
        <v>51</v>
      </c>
      <c r="Y55" t="s">
        <v>51</v>
      </c>
      <c r="Z55" t="s">
        <v>51</v>
      </c>
      <c r="AA55" t="s">
        <v>52</v>
      </c>
      <c r="AB55" t="s">
        <v>51</v>
      </c>
      <c r="AC55" t="s">
        <v>58</v>
      </c>
      <c r="AD55" t="s">
        <v>51</v>
      </c>
      <c r="AE55" t="s">
        <v>58</v>
      </c>
      <c r="AF55" t="s">
        <v>51</v>
      </c>
      <c r="AG55" t="s">
        <v>51</v>
      </c>
      <c r="AH55" t="s">
        <v>51</v>
      </c>
      <c r="AI55" t="s">
        <v>51</v>
      </c>
      <c r="AJ55" t="s">
        <v>51</v>
      </c>
      <c r="AK55" t="s">
        <v>51</v>
      </c>
      <c r="AL55" t="s">
        <v>51</v>
      </c>
      <c r="AM55" t="s">
        <v>51</v>
      </c>
      <c r="AN55" t="s">
        <v>58</v>
      </c>
      <c r="AO55" t="s">
        <v>51</v>
      </c>
      <c r="AP55" t="s">
        <v>51</v>
      </c>
    </row>
    <row r="56" spans="1:42" x14ac:dyDescent="0.45">
      <c r="A56">
        <v>55</v>
      </c>
      <c r="B56" t="s">
        <v>76</v>
      </c>
      <c r="C56" t="s">
        <v>80</v>
      </c>
      <c r="D56" t="s">
        <v>72</v>
      </c>
      <c r="E56" t="s">
        <v>45</v>
      </c>
      <c r="F56" t="s">
        <v>46</v>
      </c>
      <c r="G56" t="s">
        <v>60</v>
      </c>
      <c r="H56" s="1" t="s">
        <v>71</v>
      </c>
      <c r="I56" t="s">
        <v>105</v>
      </c>
      <c r="J56" t="s">
        <v>47</v>
      </c>
      <c r="K56" s="1" t="s">
        <v>86</v>
      </c>
      <c r="L56" t="s">
        <v>56</v>
      </c>
      <c r="M56" t="s">
        <v>50</v>
      </c>
      <c r="N56" t="s">
        <v>58</v>
      </c>
      <c r="O56" t="s">
        <v>58</v>
      </c>
      <c r="P56" t="s">
        <v>51</v>
      </c>
      <c r="Q56" t="s">
        <v>51</v>
      </c>
      <c r="R56" t="s">
        <v>51</v>
      </c>
      <c r="S56" t="s">
        <v>51</v>
      </c>
      <c r="T56" t="s">
        <v>58</v>
      </c>
      <c r="U56" t="s">
        <v>51</v>
      </c>
      <c r="V56" t="s">
        <v>51</v>
      </c>
      <c r="W56" t="s">
        <v>51</v>
      </c>
      <c r="X56" t="s">
        <v>51</v>
      </c>
      <c r="Y56" t="s">
        <v>51</v>
      </c>
      <c r="Z56" t="s">
        <v>51</v>
      </c>
      <c r="AA56" t="s">
        <v>52</v>
      </c>
      <c r="AB56" t="s">
        <v>51</v>
      </c>
      <c r="AC56" t="s">
        <v>51</v>
      </c>
      <c r="AD56" t="s">
        <v>51</v>
      </c>
      <c r="AE56" t="s">
        <v>58</v>
      </c>
      <c r="AF56" t="s">
        <v>58</v>
      </c>
      <c r="AG56" t="s">
        <v>51</v>
      </c>
      <c r="AH56" t="s">
        <v>51</v>
      </c>
      <c r="AI56" t="s">
        <v>51</v>
      </c>
      <c r="AJ56" t="s">
        <v>51</v>
      </c>
      <c r="AK56" t="s">
        <v>51</v>
      </c>
      <c r="AL56" t="s">
        <v>51</v>
      </c>
      <c r="AM56" t="s">
        <v>51</v>
      </c>
      <c r="AN56" t="s">
        <v>51</v>
      </c>
      <c r="AO56" t="s">
        <v>51</v>
      </c>
      <c r="AP56" t="s">
        <v>51</v>
      </c>
    </row>
    <row r="57" spans="1:42" x14ac:dyDescent="0.45">
      <c r="A57">
        <v>56</v>
      </c>
      <c r="B57" t="s">
        <v>69</v>
      </c>
      <c r="C57" t="s">
        <v>43</v>
      </c>
      <c r="D57" t="s">
        <v>65</v>
      </c>
      <c r="E57" t="s">
        <v>60</v>
      </c>
      <c r="F57" t="s">
        <v>61</v>
      </c>
      <c r="G57" t="s">
        <v>60</v>
      </c>
      <c r="H57" s="1" t="s">
        <v>73</v>
      </c>
      <c r="I57" t="s">
        <v>90</v>
      </c>
      <c r="J57" t="s">
        <v>68</v>
      </c>
      <c r="K57" s="1" t="s">
        <v>71</v>
      </c>
      <c r="L57" t="s">
        <v>49</v>
      </c>
      <c r="M57" t="s">
        <v>50</v>
      </c>
      <c r="N57" t="s">
        <v>58</v>
      </c>
      <c r="O57" t="s">
        <v>58</v>
      </c>
      <c r="P57" t="s">
        <v>51</v>
      </c>
      <c r="Q57" t="s">
        <v>51</v>
      </c>
      <c r="R57" t="s">
        <v>51</v>
      </c>
      <c r="S57" t="s">
        <v>51</v>
      </c>
      <c r="T57" t="s">
        <v>58</v>
      </c>
      <c r="U57" t="s">
        <v>51</v>
      </c>
      <c r="V57" t="s">
        <v>51</v>
      </c>
      <c r="W57" t="s">
        <v>58</v>
      </c>
      <c r="X57" t="s">
        <v>51</v>
      </c>
      <c r="Y57" t="s">
        <v>51</v>
      </c>
      <c r="Z57" t="s">
        <v>51</v>
      </c>
      <c r="AA57" t="s">
        <v>52</v>
      </c>
      <c r="AB57" t="s">
        <v>51</v>
      </c>
      <c r="AC57" t="s">
        <v>51</v>
      </c>
      <c r="AD57" t="s">
        <v>51</v>
      </c>
      <c r="AE57" t="s">
        <v>58</v>
      </c>
      <c r="AF57" t="s">
        <v>58</v>
      </c>
      <c r="AG57" t="s">
        <v>51</v>
      </c>
      <c r="AH57" t="s">
        <v>51</v>
      </c>
      <c r="AI57" t="s">
        <v>51</v>
      </c>
      <c r="AJ57" t="s">
        <v>51</v>
      </c>
      <c r="AK57" t="s">
        <v>51</v>
      </c>
      <c r="AL57" t="s">
        <v>51</v>
      </c>
      <c r="AM57" t="s">
        <v>51</v>
      </c>
      <c r="AN57" t="s">
        <v>51</v>
      </c>
      <c r="AO57" t="s">
        <v>51</v>
      </c>
      <c r="AP57" t="s">
        <v>51</v>
      </c>
    </row>
    <row r="58" spans="1:42" x14ac:dyDescent="0.45">
      <c r="A58">
        <v>57</v>
      </c>
      <c r="B58" t="s">
        <v>64</v>
      </c>
      <c r="C58" t="s">
        <v>80</v>
      </c>
      <c r="D58" t="s">
        <v>65</v>
      </c>
      <c r="E58" t="s">
        <v>45</v>
      </c>
      <c r="F58" t="s">
        <v>46</v>
      </c>
      <c r="G58" t="s">
        <v>60</v>
      </c>
      <c r="H58" s="1" t="s">
        <v>71</v>
      </c>
      <c r="I58" t="s">
        <v>88</v>
      </c>
      <c r="J58" t="s">
        <v>70</v>
      </c>
      <c r="K58" s="1" t="s">
        <v>86</v>
      </c>
      <c r="L58" t="s">
        <v>56</v>
      </c>
      <c r="M58" t="s">
        <v>50</v>
      </c>
      <c r="N58" t="s">
        <v>58</v>
      </c>
      <c r="O58" t="s">
        <v>51</v>
      </c>
      <c r="P58" t="s">
        <v>51</v>
      </c>
      <c r="Q58" t="s">
        <v>51</v>
      </c>
      <c r="R58" t="s">
        <v>51</v>
      </c>
      <c r="S58" t="s">
        <v>51</v>
      </c>
      <c r="T58" t="s">
        <v>58</v>
      </c>
      <c r="U58" t="s">
        <v>58</v>
      </c>
      <c r="V58" t="s">
        <v>51</v>
      </c>
      <c r="W58" t="s">
        <v>58</v>
      </c>
      <c r="X58" t="s">
        <v>51</v>
      </c>
      <c r="Y58" t="s">
        <v>51</v>
      </c>
      <c r="Z58" t="s">
        <v>51</v>
      </c>
      <c r="AA58" t="s">
        <v>59</v>
      </c>
      <c r="AB58" t="s">
        <v>58</v>
      </c>
      <c r="AC58" t="s">
        <v>58</v>
      </c>
      <c r="AD58" t="s">
        <v>51</v>
      </c>
      <c r="AE58" t="s">
        <v>58</v>
      </c>
      <c r="AF58" t="s">
        <v>51</v>
      </c>
      <c r="AG58" t="s">
        <v>58</v>
      </c>
      <c r="AH58" t="s">
        <v>51</v>
      </c>
      <c r="AI58" t="s">
        <v>51</v>
      </c>
      <c r="AJ58" t="s">
        <v>51</v>
      </c>
      <c r="AK58" t="s">
        <v>51</v>
      </c>
      <c r="AL58" t="s">
        <v>51</v>
      </c>
      <c r="AM58" t="s">
        <v>58</v>
      </c>
      <c r="AN58" t="s">
        <v>51</v>
      </c>
      <c r="AO58" t="s">
        <v>51</v>
      </c>
      <c r="AP58" t="s">
        <v>51</v>
      </c>
    </row>
    <row r="59" spans="1:42" x14ac:dyDescent="0.45">
      <c r="A59">
        <v>58</v>
      </c>
      <c r="B59" t="s">
        <v>92</v>
      </c>
      <c r="C59" t="s">
        <v>98</v>
      </c>
      <c r="D59" t="s">
        <v>44</v>
      </c>
      <c r="E59" t="s">
        <v>45</v>
      </c>
      <c r="F59" t="s">
        <v>46</v>
      </c>
      <c r="G59" t="s">
        <v>45</v>
      </c>
      <c r="H59" s="1" t="s">
        <v>62</v>
      </c>
      <c r="I59" t="s">
        <v>63</v>
      </c>
      <c r="J59" t="s">
        <v>70</v>
      </c>
      <c r="K59" s="1" t="s">
        <v>86</v>
      </c>
      <c r="L59" t="s">
        <v>56</v>
      </c>
      <c r="M59" t="s">
        <v>50</v>
      </c>
      <c r="N59" t="s">
        <v>58</v>
      </c>
      <c r="O59" t="s">
        <v>51</v>
      </c>
      <c r="P59" t="s">
        <v>51</v>
      </c>
      <c r="Q59" t="s">
        <v>51</v>
      </c>
      <c r="R59" t="s">
        <v>51</v>
      </c>
      <c r="S59" t="s">
        <v>51</v>
      </c>
      <c r="T59" t="s">
        <v>51</v>
      </c>
      <c r="U59" t="s">
        <v>51</v>
      </c>
      <c r="V59" t="s">
        <v>51</v>
      </c>
      <c r="W59" t="s">
        <v>58</v>
      </c>
      <c r="X59" t="s">
        <v>51</v>
      </c>
      <c r="Y59" t="s">
        <v>51</v>
      </c>
      <c r="Z59" t="s">
        <v>51</v>
      </c>
      <c r="AA59" t="s">
        <v>75</v>
      </c>
      <c r="AB59" t="s">
        <v>51</v>
      </c>
      <c r="AC59" t="s">
        <v>58</v>
      </c>
      <c r="AD59" t="s">
        <v>58</v>
      </c>
      <c r="AE59" t="s">
        <v>58</v>
      </c>
      <c r="AF59" t="s">
        <v>58</v>
      </c>
      <c r="AG59" t="s">
        <v>51</v>
      </c>
      <c r="AH59" t="s">
        <v>51</v>
      </c>
      <c r="AI59" t="s">
        <v>51</v>
      </c>
      <c r="AJ59" t="s">
        <v>51</v>
      </c>
      <c r="AK59" t="s">
        <v>51</v>
      </c>
      <c r="AL59" t="s">
        <v>51</v>
      </c>
      <c r="AM59" t="s">
        <v>51</v>
      </c>
      <c r="AN59" t="s">
        <v>51</v>
      </c>
      <c r="AO59" t="s">
        <v>51</v>
      </c>
      <c r="AP59" t="s">
        <v>51</v>
      </c>
    </row>
    <row r="60" spans="1:42" x14ac:dyDescent="0.45">
      <c r="A60">
        <v>59</v>
      </c>
      <c r="B60" t="s">
        <v>104</v>
      </c>
      <c r="C60" t="s">
        <v>43</v>
      </c>
      <c r="D60" t="s">
        <v>81</v>
      </c>
      <c r="E60" t="s">
        <v>45</v>
      </c>
      <c r="F60" t="s">
        <v>46</v>
      </c>
      <c r="G60" t="s">
        <v>60</v>
      </c>
      <c r="H60" s="1" t="s">
        <v>73</v>
      </c>
      <c r="I60" t="s">
        <v>88</v>
      </c>
      <c r="J60" t="s">
        <v>55</v>
      </c>
      <c r="K60" s="1" t="s">
        <v>87</v>
      </c>
      <c r="L60" t="s">
        <v>83</v>
      </c>
      <c r="M60" t="s">
        <v>50</v>
      </c>
      <c r="N60" t="s">
        <v>51</v>
      </c>
      <c r="O60" t="s">
        <v>58</v>
      </c>
      <c r="P60" t="s">
        <v>51</v>
      </c>
      <c r="Q60" t="s">
        <v>51</v>
      </c>
      <c r="R60" t="s">
        <v>51</v>
      </c>
      <c r="S60" t="s">
        <v>51</v>
      </c>
      <c r="T60" t="s">
        <v>58</v>
      </c>
      <c r="U60" t="s">
        <v>51</v>
      </c>
      <c r="V60" t="s">
        <v>51</v>
      </c>
      <c r="W60" t="s">
        <v>51</v>
      </c>
      <c r="X60" t="s">
        <v>58</v>
      </c>
      <c r="Y60" t="s">
        <v>51</v>
      </c>
      <c r="Z60" t="s">
        <v>58</v>
      </c>
      <c r="AA60" t="s">
        <v>59</v>
      </c>
      <c r="AB60" t="s">
        <v>51</v>
      </c>
      <c r="AC60" t="s">
        <v>51</v>
      </c>
      <c r="AD60" t="s">
        <v>51</v>
      </c>
      <c r="AE60" t="s">
        <v>51</v>
      </c>
      <c r="AF60" t="s">
        <v>51</v>
      </c>
      <c r="AG60" t="s">
        <v>51</v>
      </c>
      <c r="AH60" t="s">
        <v>51</v>
      </c>
      <c r="AI60" t="s">
        <v>51</v>
      </c>
      <c r="AJ60" t="s">
        <v>51</v>
      </c>
      <c r="AK60" t="s">
        <v>51</v>
      </c>
      <c r="AL60" t="s">
        <v>51</v>
      </c>
      <c r="AM60" t="s">
        <v>51</v>
      </c>
      <c r="AN60" t="s">
        <v>51</v>
      </c>
      <c r="AO60" t="s">
        <v>51</v>
      </c>
      <c r="AP60" t="s">
        <v>51</v>
      </c>
    </row>
    <row r="61" spans="1:42" x14ac:dyDescent="0.45">
      <c r="A61">
        <v>60</v>
      </c>
      <c r="B61" t="s">
        <v>53</v>
      </c>
      <c r="C61" t="s">
        <v>80</v>
      </c>
      <c r="D61" t="s">
        <v>72</v>
      </c>
      <c r="E61" t="s">
        <v>60</v>
      </c>
      <c r="F61" t="s">
        <v>103</v>
      </c>
      <c r="G61" t="s">
        <v>60</v>
      </c>
      <c r="H61" s="1" t="s">
        <v>73</v>
      </c>
      <c r="I61" t="s">
        <v>84</v>
      </c>
      <c r="J61" t="s">
        <v>55</v>
      </c>
      <c r="K61" s="1" t="s">
        <v>86</v>
      </c>
      <c r="L61" t="s">
        <v>83</v>
      </c>
      <c r="M61" t="s">
        <v>50</v>
      </c>
      <c r="N61" t="s">
        <v>51</v>
      </c>
      <c r="O61" t="s">
        <v>51</v>
      </c>
      <c r="P61" t="s">
        <v>51</v>
      </c>
      <c r="Q61" t="s">
        <v>51</v>
      </c>
      <c r="R61" t="s">
        <v>51</v>
      </c>
      <c r="S61" t="s">
        <v>51</v>
      </c>
      <c r="T61" t="s">
        <v>58</v>
      </c>
      <c r="U61" t="s">
        <v>51</v>
      </c>
      <c r="V61" t="s">
        <v>51</v>
      </c>
      <c r="W61" t="s">
        <v>51</v>
      </c>
      <c r="X61" t="s">
        <v>58</v>
      </c>
      <c r="Y61" t="s">
        <v>51</v>
      </c>
      <c r="Z61" t="s">
        <v>58</v>
      </c>
      <c r="AA61" t="s">
        <v>59</v>
      </c>
      <c r="AB61" t="s">
        <v>51</v>
      </c>
      <c r="AC61" t="s">
        <v>51</v>
      </c>
      <c r="AD61" t="s">
        <v>51</v>
      </c>
      <c r="AE61" t="s">
        <v>58</v>
      </c>
      <c r="AF61" t="s">
        <v>51</v>
      </c>
      <c r="AG61" t="s">
        <v>51</v>
      </c>
      <c r="AH61" t="s">
        <v>51</v>
      </c>
      <c r="AI61" t="s">
        <v>51</v>
      </c>
      <c r="AJ61" t="s">
        <v>51</v>
      </c>
      <c r="AK61" t="s">
        <v>51</v>
      </c>
      <c r="AL61" t="s">
        <v>51</v>
      </c>
      <c r="AM61" t="s">
        <v>51</v>
      </c>
      <c r="AN61" t="s">
        <v>51</v>
      </c>
      <c r="AO61" t="s">
        <v>51</v>
      </c>
      <c r="AP61" t="s">
        <v>51</v>
      </c>
    </row>
    <row r="62" spans="1:42" x14ac:dyDescent="0.45">
      <c r="A62">
        <v>61</v>
      </c>
      <c r="B62" t="s">
        <v>76</v>
      </c>
      <c r="C62" t="s">
        <v>43</v>
      </c>
      <c r="D62" t="s">
        <v>72</v>
      </c>
      <c r="E62" t="s">
        <v>60</v>
      </c>
      <c r="F62" t="s">
        <v>106</v>
      </c>
      <c r="G62" t="s">
        <v>60</v>
      </c>
      <c r="H62" s="1" t="s">
        <v>73</v>
      </c>
      <c r="I62" t="s">
        <v>90</v>
      </c>
      <c r="J62" t="s">
        <v>47</v>
      </c>
      <c r="K62" s="1" t="s">
        <v>48</v>
      </c>
      <c r="L62" t="s">
        <v>56</v>
      </c>
      <c r="M62" t="s">
        <v>50</v>
      </c>
      <c r="N62" t="s">
        <v>58</v>
      </c>
      <c r="O62" t="s">
        <v>51</v>
      </c>
      <c r="P62" t="s">
        <v>51</v>
      </c>
      <c r="Q62" t="s">
        <v>51</v>
      </c>
      <c r="R62" t="s">
        <v>51</v>
      </c>
      <c r="S62" t="s">
        <v>51</v>
      </c>
      <c r="T62" t="s">
        <v>51</v>
      </c>
      <c r="U62" t="s">
        <v>58</v>
      </c>
      <c r="V62" t="s">
        <v>51</v>
      </c>
      <c r="W62" t="s">
        <v>58</v>
      </c>
      <c r="X62" t="s">
        <v>51</v>
      </c>
      <c r="Y62" t="s">
        <v>51</v>
      </c>
      <c r="Z62" t="s">
        <v>51</v>
      </c>
      <c r="AA62" t="s">
        <v>59</v>
      </c>
      <c r="AB62" t="s">
        <v>51</v>
      </c>
      <c r="AC62" t="s">
        <v>58</v>
      </c>
      <c r="AD62" t="s">
        <v>58</v>
      </c>
      <c r="AE62" t="s">
        <v>58</v>
      </c>
      <c r="AF62" t="s">
        <v>58</v>
      </c>
      <c r="AG62" t="s">
        <v>51</v>
      </c>
      <c r="AH62" t="s">
        <v>51</v>
      </c>
      <c r="AI62" t="s">
        <v>51</v>
      </c>
      <c r="AJ62" t="s">
        <v>51</v>
      </c>
      <c r="AK62" t="s">
        <v>51</v>
      </c>
      <c r="AL62" t="s">
        <v>51</v>
      </c>
      <c r="AM62" t="s">
        <v>51</v>
      </c>
      <c r="AN62" t="s">
        <v>51</v>
      </c>
      <c r="AO62" t="s">
        <v>51</v>
      </c>
      <c r="AP62" t="s">
        <v>51</v>
      </c>
    </row>
    <row r="63" spans="1:42" x14ac:dyDescent="0.45">
      <c r="A63">
        <v>62</v>
      </c>
      <c r="B63" t="s">
        <v>64</v>
      </c>
      <c r="C63" t="s">
        <v>80</v>
      </c>
      <c r="D63" t="s">
        <v>65</v>
      </c>
      <c r="E63" t="s">
        <v>45</v>
      </c>
      <c r="F63" t="s">
        <v>46</v>
      </c>
      <c r="G63" t="s">
        <v>60</v>
      </c>
      <c r="H63" s="1" t="s">
        <v>71</v>
      </c>
      <c r="I63" t="s">
        <v>101</v>
      </c>
      <c r="J63" t="s">
        <v>70</v>
      </c>
      <c r="K63" s="1" t="s">
        <v>86</v>
      </c>
      <c r="L63" t="s">
        <v>56</v>
      </c>
      <c r="M63" t="s">
        <v>50</v>
      </c>
      <c r="N63" t="s">
        <v>58</v>
      </c>
      <c r="O63" t="s">
        <v>51</v>
      </c>
      <c r="P63" t="s">
        <v>51</v>
      </c>
      <c r="Q63" t="s">
        <v>51</v>
      </c>
      <c r="R63" t="s">
        <v>51</v>
      </c>
      <c r="S63" t="s">
        <v>51</v>
      </c>
      <c r="T63" t="s">
        <v>51</v>
      </c>
      <c r="U63" t="s">
        <v>51</v>
      </c>
      <c r="V63" t="s">
        <v>51</v>
      </c>
      <c r="W63" t="s">
        <v>58</v>
      </c>
      <c r="X63" t="s">
        <v>51</v>
      </c>
      <c r="Y63" t="s">
        <v>51</v>
      </c>
      <c r="Z63" t="s">
        <v>51</v>
      </c>
      <c r="AA63" t="s">
        <v>75</v>
      </c>
      <c r="AB63" t="s">
        <v>51</v>
      </c>
      <c r="AC63" t="s">
        <v>58</v>
      </c>
      <c r="AD63" t="s">
        <v>58</v>
      </c>
      <c r="AE63" t="s">
        <v>58</v>
      </c>
      <c r="AF63" t="s">
        <v>58</v>
      </c>
      <c r="AG63" t="s">
        <v>51</v>
      </c>
      <c r="AH63" t="s">
        <v>51</v>
      </c>
      <c r="AI63" t="s">
        <v>51</v>
      </c>
      <c r="AJ63" t="s">
        <v>51</v>
      </c>
      <c r="AK63" t="s">
        <v>51</v>
      </c>
      <c r="AL63" t="s">
        <v>51</v>
      </c>
      <c r="AM63" t="s">
        <v>51</v>
      </c>
      <c r="AN63" t="s">
        <v>51</v>
      </c>
      <c r="AO63" t="s">
        <v>51</v>
      </c>
      <c r="AP63" t="s">
        <v>51</v>
      </c>
    </row>
    <row r="64" spans="1:42" x14ac:dyDescent="0.45">
      <c r="A64">
        <v>63</v>
      </c>
      <c r="B64" t="s">
        <v>53</v>
      </c>
      <c r="C64" t="s">
        <v>43</v>
      </c>
      <c r="D64" t="s">
        <v>44</v>
      </c>
      <c r="E64" t="s">
        <v>60</v>
      </c>
      <c r="F64" t="s">
        <v>61</v>
      </c>
      <c r="G64" t="s">
        <v>45</v>
      </c>
      <c r="H64" s="1" t="s">
        <v>62</v>
      </c>
      <c r="I64" t="s">
        <v>63</v>
      </c>
      <c r="J64" t="s">
        <v>47</v>
      </c>
      <c r="K64" s="1" t="s">
        <v>48</v>
      </c>
      <c r="L64" t="s">
        <v>56</v>
      </c>
      <c r="M64" t="s">
        <v>50</v>
      </c>
      <c r="N64" t="s">
        <v>58</v>
      </c>
      <c r="O64" t="s">
        <v>51</v>
      </c>
      <c r="P64" t="s">
        <v>51</v>
      </c>
      <c r="Q64" t="s">
        <v>51</v>
      </c>
      <c r="R64" t="s">
        <v>51</v>
      </c>
      <c r="S64" t="s">
        <v>51</v>
      </c>
      <c r="T64" t="s">
        <v>51</v>
      </c>
      <c r="U64" t="s">
        <v>51</v>
      </c>
      <c r="V64" t="s">
        <v>51</v>
      </c>
      <c r="W64" t="s">
        <v>58</v>
      </c>
      <c r="X64" t="s">
        <v>51</v>
      </c>
      <c r="Y64" t="s">
        <v>51</v>
      </c>
      <c r="Z64" t="s">
        <v>51</v>
      </c>
      <c r="AA64" t="s">
        <v>59</v>
      </c>
      <c r="AB64" t="s">
        <v>51</v>
      </c>
      <c r="AC64" t="s">
        <v>58</v>
      </c>
      <c r="AD64" t="s">
        <v>58</v>
      </c>
      <c r="AE64" t="s">
        <v>58</v>
      </c>
      <c r="AF64" t="s">
        <v>58</v>
      </c>
      <c r="AG64" t="s">
        <v>51</v>
      </c>
      <c r="AH64" t="s">
        <v>51</v>
      </c>
      <c r="AI64" t="s">
        <v>51</v>
      </c>
      <c r="AJ64" t="s">
        <v>51</v>
      </c>
      <c r="AK64" t="s">
        <v>51</v>
      </c>
      <c r="AL64" t="s">
        <v>51</v>
      </c>
      <c r="AM64" t="s">
        <v>51</v>
      </c>
      <c r="AN64" t="s">
        <v>51</v>
      </c>
      <c r="AO64" t="s">
        <v>51</v>
      </c>
      <c r="AP64" t="s">
        <v>51</v>
      </c>
    </row>
    <row r="65" spans="1:42" x14ac:dyDescent="0.45">
      <c r="A65">
        <v>64</v>
      </c>
      <c r="B65" t="s">
        <v>64</v>
      </c>
      <c r="C65" t="s">
        <v>43</v>
      </c>
      <c r="D65" t="s">
        <v>72</v>
      </c>
      <c r="E65" t="s">
        <v>60</v>
      </c>
      <c r="F65" t="s">
        <v>78</v>
      </c>
      <c r="G65" t="s">
        <v>60</v>
      </c>
      <c r="H65" s="1" t="s">
        <v>73</v>
      </c>
      <c r="I65" t="s">
        <v>88</v>
      </c>
      <c r="J65" t="s">
        <v>70</v>
      </c>
      <c r="K65" s="1" t="s">
        <v>86</v>
      </c>
      <c r="L65" t="s">
        <v>68</v>
      </c>
      <c r="M65" t="s">
        <v>50</v>
      </c>
      <c r="N65" t="s">
        <v>58</v>
      </c>
      <c r="O65" t="s">
        <v>51</v>
      </c>
      <c r="P65" t="s">
        <v>51</v>
      </c>
      <c r="Q65" t="s">
        <v>51</v>
      </c>
      <c r="R65" t="s">
        <v>51</v>
      </c>
      <c r="S65" t="s">
        <v>51</v>
      </c>
      <c r="T65" t="s">
        <v>51</v>
      </c>
      <c r="U65" t="s">
        <v>58</v>
      </c>
      <c r="V65" t="s">
        <v>51</v>
      </c>
      <c r="W65" t="s">
        <v>58</v>
      </c>
      <c r="X65" t="s">
        <v>51</v>
      </c>
      <c r="Y65" t="s">
        <v>51</v>
      </c>
      <c r="Z65" t="s">
        <v>51</v>
      </c>
      <c r="AA65" t="s">
        <v>59</v>
      </c>
      <c r="AB65" t="s">
        <v>58</v>
      </c>
      <c r="AC65" t="s">
        <v>58</v>
      </c>
      <c r="AD65" t="s">
        <v>58</v>
      </c>
      <c r="AE65" t="s">
        <v>58</v>
      </c>
      <c r="AF65" t="s">
        <v>58</v>
      </c>
      <c r="AG65" t="s">
        <v>51</v>
      </c>
      <c r="AH65" t="s">
        <v>51</v>
      </c>
      <c r="AI65" t="s">
        <v>51</v>
      </c>
      <c r="AJ65" t="s">
        <v>51</v>
      </c>
      <c r="AK65" t="s">
        <v>51</v>
      </c>
      <c r="AL65" t="s">
        <v>51</v>
      </c>
      <c r="AM65" t="s">
        <v>51</v>
      </c>
      <c r="AN65" t="s">
        <v>51</v>
      </c>
      <c r="AO65" t="s">
        <v>51</v>
      </c>
      <c r="AP65" t="s">
        <v>51</v>
      </c>
    </row>
    <row r="66" spans="1:42" x14ac:dyDescent="0.45">
      <c r="A66">
        <v>65</v>
      </c>
      <c r="B66" t="s">
        <v>42</v>
      </c>
      <c r="C66" t="s">
        <v>80</v>
      </c>
      <c r="D66" t="s">
        <v>65</v>
      </c>
      <c r="E66" t="s">
        <v>60</v>
      </c>
      <c r="F66" t="s">
        <v>78</v>
      </c>
      <c r="G66" t="s">
        <v>60</v>
      </c>
      <c r="H66" s="1" t="s">
        <v>73</v>
      </c>
      <c r="I66" t="s">
        <v>90</v>
      </c>
      <c r="J66" t="s">
        <v>47</v>
      </c>
      <c r="K66" s="1" t="s">
        <v>71</v>
      </c>
      <c r="L66" t="s">
        <v>68</v>
      </c>
      <c r="M66" t="s">
        <v>50</v>
      </c>
      <c r="N66" t="s">
        <v>58</v>
      </c>
      <c r="O66" t="s">
        <v>51</v>
      </c>
      <c r="P66" t="s">
        <v>51</v>
      </c>
      <c r="Q66" t="s">
        <v>51</v>
      </c>
      <c r="R66" t="s">
        <v>51</v>
      </c>
      <c r="S66" t="s">
        <v>51</v>
      </c>
      <c r="T66" t="s">
        <v>51</v>
      </c>
      <c r="U66" t="s">
        <v>58</v>
      </c>
      <c r="V66" t="s">
        <v>51</v>
      </c>
      <c r="W66" t="s">
        <v>58</v>
      </c>
      <c r="X66" t="s">
        <v>51</v>
      </c>
      <c r="Y66" t="s">
        <v>51</v>
      </c>
      <c r="Z66" t="s">
        <v>51</v>
      </c>
      <c r="AA66" t="s">
        <v>75</v>
      </c>
      <c r="AB66" t="s">
        <v>51</v>
      </c>
      <c r="AC66" t="s">
        <v>58</v>
      </c>
      <c r="AD66" t="s">
        <v>58</v>
      </c>
      <c r="AE66" t="s">
        <v>58</v>
      </c>
      <c r="AF66" t="s">
        <v>58</v>
      </c>
      <c r="AG66" t="s">
        <v>51</v>
      </c>
      <c r="AH66" t="s">
        <v>51</v>
      </c>
      <c r="AI66" t="s">
        <v>51</v>
      </c>
      <c r="AJ66" t="s">
        <v>51</v>
      </c>
      <c r="AK66" t="s">
        <v>51</v>
      </c>
      <c r="AL66" t="s">
        <v>51</v>
      </c>
      <c r="AM66" t="s">
        <v>51</v>
      </c>
      <c r="AN66" t="s">
        <v>51</v>
      </c>
      <c r="AO66" t="s">
        <v>51</v>
      </c>
      <c r="AP66" t="s">
        <v>51</v>
      </c>
    </row>
    <row r="67" spans="1:42" x14ac:dyDescent="0.45">
      <c r="A67">
        <v>66</v>
      </c>
      <c r="B67" t="s">
        <v>53</v>
      </c>
      <c r="C67" t="s">
        <v>80</v>
      </c>
      <c r="D67" t="s">
        <v>72</v>
      </c>
      <c r="E67" t="s">
        <v>45</v>
      </c>
      <c r="F67" t="s">
        <v>46</v>
      </c>
      <c r="G67" t="s">
        <v>60</v>
      </c>
      <c r="H67" s="1" t="s">
        <v>71</v>
      </c>
      <c r="I67" t="s">
        <v>101</v>
      </c>
      <c r="J67" t="s">
        <v>55</v>
      </c>
      <c r="K67" s="1" t="s">
        <v>48</v>
      </c>
      <c r="L67" t="s">
        <v>56</v>
      </c>
      <c r="M67" t="s">
        <v>50</v>
      </c>
      <c r="N67" t="s">
        <v>58</v>
      </c>
      <c r="O67" t="s">
        <v>51</v>
      </c>
      <c r="P67" t="s">
        <v>51</v>
      </c>
      <c r="Q67" t="s">
        <v>51</v>
      </c>
      <c r="R67" t="s">
        <v>51</v>
      </c>
      <c r="S67" t="s">
        <v>51</v>
      </c>
      <c r="T67" t="s">
        <v>51</v>
      </c>
      <c r="U67" t="s">
        <v>58</v>
      </c>
      <c r="V67" t="s">
        <v>51</v>
      </c>
      <c r="W67" t="s">
        <v>58</v>
      </c>
      <c r="X67" t="s">
        <v>51</v>
      </c>
      <c r="Y67" t="s">
        <v>51</v>
      </c>
      <c r="Z67" t="s">
        <v>51</v>
      </c>
      <c r="AA67" t="s">
        <v>59</v>
      </c>
      <c r="AB67" t="s">
        <v>51</v>
      </c>
      <c r="AC67" t="s">
        <v>58</v>
      </c>
      <c r="AD67" t="s">
        <v>51</v>
      </c>
      <c r="AE67" t="s">
        <v>58</v>
      </c>
      <c r="AF67" t="s">
        <v>51</v>
      </c>
      <c r="AG67" t="s">
        <v>51</v>
      </c>
      <c r="AH67" t="s">
        <v>51</v>
      </c>
      <c r="AI67" t="s">
        <v>51</v>
      </c>
      <c r="AJ67" t="s">
        <v>51</v>
      </c>
      <c r="AK67" t="s">
        <v>51</v>
      </c>
      <c r="AL67" t="s">
        <v>51</v>
      </c>
      <c r="AM67" t="s">
        <v>51</v>
      </c>
      <c r="AN67" t="s">
        <v>51</v>
      </c>
      <c r="AO67" t="s">
        <v>51</v>
      </c>
      <c r="AP67" t="s">
        <v>51</v>
      </c>
    </row>
    <row r="68" spans="1:42" x14ac:dyDescent="0.45">
      <c r="A68">
        <v>67</v>
      </c>
      <c r="B68" t="s">
        <v>42</v>
      </c>
      <c r="C68" t="s">
        <v>43</v>
      </c>
      <c r="D68" t="s">
        <v>44</v>
      </c>
      <c r="E68" t="s">
        <v>60</v>
      </c>
      <c r="F68" t="s">
        <v>61</v>
      </c>
      <c r="G68" t="s">
        <v>45</v>
      </c>
      <c r="H68" s="1" t="s">
        <v>62</v>
      </c>
      <c r="I68" t="s">
        <v>63</v>
      </c>
      <c r="J68" t="s">
        <v>68</v>
      </c>
      <c r="K68" s="1" t="s">
        <v>71</v>
      </c>
      <c r="L68" t="s">
        <v>49</v>
      </c>
      <c r="M68" t="s">
        <v>50</v>
      </c>
      <c r="N68" t="s">
        <v>58</v>
      </c>
      <c r="O68" t="s">
        <v>51</v>
      </c>
      <c r="P68" t="s">
        <v>51</v>
      </c>
      <c r="Q68" t="s">
        <v>51</v>
      </c>
      <c r="R68" t="s">
        <v>51</v>
      </c>
      <c r="S68" t="s">
        <v>51</v>
      </c>
      <c r="T68" t="s">
        <v>51</v>
      </c>
      <c r="U68" t="s">
        <v>58</v>
      </c>
      <c r="V68" t="s">
        <v>51</v>
      </c>
      <c r="W68" t="s">
        <v>58</v>
      </c>
      <c r="X68" t="s">
        <v>51</v>
      </c>
      <c r="Y68" t="s">
        <v>51</v>
      </c>
      <c r="Z68" t="s">
        <v>51</v>
      </c>
      <c r="AA68" t="s">
        <v>59</v>
      </c>
      <c r="AB68" t="s">
        <v>58</v>
      </c>
      <c r="AC68" t="s">
        <v>58</v>
      </c>
      <c r="AD68" t="s">
        <v>51</v>
      </c>
      <c r="AE68" t="s">
        <v>58</v>
      </c>
      <c r="AF68" t="s">
        <v>58</v>
      </c>
      <c r="AG68" t="s">
        <v>51</v>
      </c>
      <c r="AH68" t="s">
        <v>51</v>
      </c>
      <c r="AI68" t="s">
        <v>51</v>
      </c>
      <c r="AJ68" t="s">
        <v>51</v>
      </c>
      <c r="AK68" t="s">
        <v>51</v>
      </c>
      <c r="AL68" t="s">
        <v>51</v>
      </c>
      <c r="AM68" t="s">
        <v>51</v>
      </c>
      <c r="AN68" t="s">
        <v>51</v>
      </c>
      <c r="AO68" t="s">
        <v>51</v>
      </c>
      <c r="AP68" t="s">
        <v>51</v>
      </c>
    </row>
    <row r="69" spans="1:42" x14ac:dyDescent="0.45">
      <c r="A69">
        <v>68</v>
      </c>
      <c r="B69" t="s">
        <v>76</v>
      </c>
      <c r="C69" t="s">
        <v>43</v>
      </c>
      <c r="D69" t="s">
        <v>72</v>
      </c>
      <c r="E69" t="s">
        <v>60</v>
      </c>
      <c r="F69" t="s">
        <v>61</v>
      </c>
      <c r="G69" t="s">
        <v>45</v>
      </c>
      <c r="H69" s="1" t="s">
        <v>62</v>
      </c>
      <c r="I69" t="s">
        <v>63</v>
      </c>
      <c r="J69" t="s">
        <v>70</v>
      </c>
      <c r="K69" s="1" t="s">
        <v>48</v>
      </c>
      <c r="L69" t="s">
        <v>49</v>
      </c>
      <c r="M69" t="s">
        <v>93</v>
      </c>
      <c r="N69" t="s">
        <v>51</v>
      </c>
      <c r="O69" t="s">
        <v>51</v>
      </c>
      <c r="P69" t="s">
        <v>51</v>
      </c>
      <c r="Q69" t="s">
        <v>51</v>
      </c>
      <c r="R69" t="s">
        <v>51</v>
      </c>
      <c r="S69" t="s">
        <v>51</v>
      </c>
      <c r="T69" t="s">
        <v>51</v>
      </c>
      <c r="U69" t="s">
        <v>51</v>
      </c>
      <c r="V69" t="s">
        <v>51</v>
      </c>
      <c r="W69" t="s">
        <v>51</v>
      </c>
      <c r="X69" t="s">
        <v>51</v>
      </c>
      <c r="Y69" t="s">
        <v>51</v>
      </c>
      <c r="Z69" t="s">
        <v>51</v>
      </c>
      <c r="AA69" t="s">
        <v>75</v>
      </c>
      <c r="AB69" t="s">
        <v>51</v>
      </c>
      <c r="AC69" t="s">
        <v>51</v>
      </c>
      <c r="AD69" t="s">
        <v>51</v>
      </c>
      <c r="AE69" t="s">
        <v>51</v>
      </c>
      <c r="AF69" t="s">
        <v>51</v>
      </c>
      <c r="AG69" t="s">
        <v>51</v>
      </c>
      <c r="AH69" t="s">
        <v>51</v>
      </c>
      <c r="AI69" t="s">
        <v>51</v>
      </c>
      <c r="AJ69" t="s">
        <v>51</v>
      </c>
      <c r="AK69" t="s">
        <v>58</v>
      </c>
      <c r="AL69" t="s">
        <v>51</v>
      </c>
      <c r="AM69" t="s">
        <v>51</v>
      </c>
      <c r="AN69" t="s">
        <v>51</v>
      </c>
      <c r="AO69" t="s">
        <v>51</v>
      </c>
      <c r="AP69" t="s">
        <v>51</v>
      </c>
    </row>
    <row r="70" spans="1:42" x14ac:dyDescent="0.45">
      <c r="A70">
        <v>69</v>
      </c>
      <c r="B70" t="s">
        <v>69</v>
      </c>
      <c r="C70" t="s">
        <v>43</v>
      </c>
      <c r="D70" t="s">
        <v>65</v>
      </c>
      <c r="E70" t="s">
        <v>45</v>
      </c>
      <c r="F70" t="s">
        <v>46</v>
      </c>
      <c r="G70" t="s">
        <v>60</v>
      </c>
      <c r="H70" s="1" t="s">
        <v>71</v>
      </c>
      <c r="I70" t="s">
        <v>89</v>
      </c>
      <c r="J70" t="s">
        <v>70</v>
      </c>
      <c r="K70" s="1" t="s">
        <v>86</v>
      </c>
      <c r="L70" t="s">
        <v>56</v>
      </c>
      <c r="M70" t="s">
        <v>50</v>
      </c>
      <c r="N70" t="s">
        <v>58</v>
      </c>
      <c r="O70" t="s">
        <v>51</v>
      </c>
      <c r="P70" t="s">
        <v>51</v>
      </c>
      <c r="Q70" t="s">
        <v>51</v>
      </c>
      <c r="R70" t="s">
        <v>51</v>
      </c>
      <c r="S70" t="s">
        <v>51</v>
      </c>
      <c r="T70" t="s">
        <v>51</v>
      </c>
      <c r="U70" t="s">
        <v>58</v>
      </c>
      <c r="V70" t="s">
        <v>51</v>
      </c>
      <c r="W70" t="s">
        <v>58</v>
      </c>
      <c r="X70" t="s">
        <v>51</v>
      </c>
      <c r="Y70" t="s">
        <v>51</v>
      </c>
      <c r="Z70" t="s">
        <v>51</v>
      </c>
      <c r="AA70" t="s">
        <v>59</v>
      </c>
      <c r="AB70" t="s">
        <v>51</v>
      </c>
      <c r="AC70" t="s">
        <v>58</v>
      </c>
      <c r="AD70" t="s">
        <v>51</v>
      </c>
      <c r="AE70" t="s">
        <v>58</v>
      </c>
      <c r="AF70" t="s">
        <v>58</v>
      </c>
      <c r="AG70" t="s">
        <v>51</v>
      </c>
      <c r="AH70" t="s">
        <v>51</v>
      </c>
      <c r="AI70" t="s">
        <v>51</v>
      </c>
      <c r="AJ70" t="s">
        <v>51</v>
      </c>
      <c r="AK70" t="s">
        <v>51</v>
      </c>
      <c r="AL70" t="s">
        <v>51</v>
      </c>
      <c r="AM70" t="s">
        <v>51</v>
      </c>
      <c r="AN70" t="s">
        <v>51</v>
      </c>
      <c r="AO70" t="s">
        <v>58</v>
      </c>
      <c r="AP70" t="s">
        <v>51</v>
      </c>
    </row>
    <row r="71" spans="1:42" x14ac:dyDescent="0.45">
      <c r="A71">
        <v>70</v>
      </c>
      <c r="B71" t="s">
        <v>53</v>
      </c>
      <c r="C71" t="s">
        <v>80</v>
      </c>
      <c r="D71" t="s">
        <v>65</v>
      </c>
      <c r="E71" t="s">
        <v>45</v>
      </c>
      <c r="F71" t="s">
        <v>46</v>
      </c>
      <c r="G71" t="s">
        <v>60</v>
      </c>
      <c r="H71" s="1" t="s">
        <v>71</v>
      </c>
      <c r="I71" t="s">
        <v>107</v>
      </c>
      <c r="J71" t="s">
        <v>47</v>
      </c>
      <c r="K71" s="1" t="s">
        <v>86</v>
      </c>
      <c r="L71" t="s">
        <v>83</v>
      </c>
      <c r="M71" t="s">
        <v>50</v>
      </c>
      <c r="N71" t="s">
        <v>51</v>
      </c>
      <c r="O71" t="s">
        <v>51</v>
      </c>
      <c r="P71" t="s">
        <v>51</v>
      </c>
      <c r="Q71" t="s">
        <v>51</v>
      </c>
      <c r="R71" t="s">
        <v>51</v>
      </c>
      <c r="S71" t="s">
        <v>51</v>
      </c>
      <c r="T71" t="s">
        <v>51</v>
      </c>
      <c r="U71" t="s">
        <v>58</v>
      </c>
      <c r="V71" t="s">
        <v>51</v>
      </c>
      <c r="W71" t="s">
        <v>58</v>
      </c>
      <c r="X71" t="s">
        <v>51</v>
      </c>
      <c r="Y71" t="s">
        <v>51</v>
      </c>
      <c r="Z71" t="s">
        <v>51</v>
      </c>
      <c r="AA71" t="s">
        <v>59</v>
      </c>
      <c r="AB71" t="s">
        <v>51</v>
      </c>
      <c r="AC71" t="s">
        <v>51</v>
      </c>
      <c r="AD71" t="s">
        <v>51</v>
      </c>
      <c r="AE71" t="s">
        <v>58</v>
      </c>
      <c r="AF71" t="s">
        <v>58</v>
      </c>
      <c r="AG71" t="s">
        <v>51</v>
      </c>
      <c r="AH71" t="s">
        <v>51</v>
      </c>
      <c r="AI71" t="s">
        <v>51</v>
      </c>
      <c r="AJ71" t="s">
        <v>51</v>
      </c>
      <c r="AK71" t="s">
        <v>51</v>
      </c>
      <c r="AL71" t="s">
        <v>51</v>
      </c>
      <c r="AM71" t="s">
        <v>51</v>
      </c>
      <c r="AN71" t="s">
        <v>51</v>
      </c>
      <c r="AO71" t="s">
        <v>51</v>
      </c>
      <c r="AP71" t="s">
        <v>51</v>
      </c>
    </row>
    <row r="72" spans="1:42" x14ac:dyDescent="0.45">
      <c r="A72">
        <v>71</v>
      </c>
      <c r="B72" t="s">
        <v>42</v>
      </c>
      <c r="C72" t="s">
        <v>43</v>
      </c>
      <c r="D72" t="s">
        <v>44</v>
      </c>
      <c r="E72" t="s">
        <v>60</v>
      </c>
      <c r="F72" t="s">
        <v>61</v>
      </c>
      <c r="G72" t="s">
        <v>60</v>
      </c>
      <c r="H72" s="1" t="s">
        <v>73</v>
      </c>
      <c r="I72" t="s">
        <v>90</v>
      </c>
      <c r="J72" t="s">
        <v>68</v>
      </c>
      <c r="K72" s="1" t="s">
        <v>48</v>
      </c>
      <c r="L72" t="s">
        <v>68</v>
      </c>
      <c r="M72" t="s">
        <v>50</v>
      </c>
      <c r="N72" t="s">
        <v>58</v>
      </c>
      <c r="O72" t="s">
        <v>51</v>
      </c>
      <c r="P72" t="s">
        <v>51</v>
      </c>
      <c r="Q72" t="s">
        <v>51</v>
      </c>
      <c r="R72" t="s">
        <v>51</v>
      </c>
      <c r="S72" t="s">
        <v>51</v>
      </c>
      <c r="T72" t="s">
        <v>51</v>
      </c>
      <c r="U72" t="s">
        <v>58</v>
      </c>
      <c r="V72" t="s">
        <v>51</v>
      </c>
      <c r="W72" t="s">
        <v>51</v>
      </c>
      <c r="X72" t="s">
        <v>51</v>
      </c>
      <c r="Y72" t="s">
        <v>51</v>
      </c>
      <c r="Z72" t="s">
        <v>51</v>
      </c>
      <c r="AA72" t="s">
        <v>59</v>
      </c>
      <c r="AB72" t="s">
        <v>51</v>
      </c>
      <c r="AC72" t="s">
        <v>51</v>
      </c>
      <c r="AD72" t="s">
        <v>51</v>
      </c>
      <c r="AE72" t="s">
        <v>51</v>
      </c>
      <c r="AF72" t="s">
        <v>58</v>
      </c>
      <c r="AG72" t="s">
        <v>51</v>
      </c>
      <c r="AH72" t="s">
        <v>51</v>
      </c>
      <c r="AI72" t="s">
        <v>51</v>
      </c>
      <c r="AJ72" t="s">
        <v>51</v>
      </c>
      <c r="AK72" t="s">
        <v>51</v>
      </c>
      <c r="AL72" t="s">
        <v>58</v>
      </c>
      <c r="AM72" t="s">
        <v>51</v>
      </c>
      <c r="AN72" t="s">
        <v>51</v>
      </c>
      <c r="AO72" t="s">
        <v>51</v>
      </c>
      <c r="AP72" t="s">
        <v>51</v>
      </c>
    </row>
    <row r="73" spans="1:42" x14ac:dyDescent="0.45">
      <c r="A73">
        <v>72</v>
      </c>
      <c r="B73" t="s">
        <v>69</v>
      </c>
      <c r="C73" t="s">
        <v>43</v>
      </c>
      <c r="D73" t="s">
        <v>44</v>
      </c>
      <c r="E73" t="s">
        <v>45</v>
      </c>
      <c r="F73" t="s">
        <v>46</v>
      </c>
      <c r="G73" t="s">
        <v>60</v>
      </c>
      <c r="H73" s="1" t="s">
        <v>73</v>
      </c>
      <c r="I73" t="s">
        <v>67</v>
      </c>
      <c r="J73" t="s">
        <v>70</v>
      </c>
      <c r="K73" s="1" t="s">
        <v>86</v>
      </c>
      <c r="L73" t="s">
        <v>56</v>
      </c>
      <c r="M73" t="s">
        <v>50</v>
      </c>
      <c r="N73" t="s">
        <v>58</v>
      </c>
      <c r="O73" t="s">
        <v>51</v>
      </c>
      <c r="P73" t="s">
        <v>51</v>
      </c>
      <c r="Q73" t="s">
        <v>51</v>
      </c>
      <c r="R73" t="s">
        <v>51</v>
      </c>
      <c r="S73" t="s">
        <v>51</v>
      </c>
      <c r="T73" t="s">
        <v>58</v>
      </c>
      <c r="U73" t="s">
        <v>51</v>
      </c>
      <c r="V73" t="s">
        <v>51</v>
      </c>
      <c r="W73" t="s">
        <v>58</v>
      </c>
      <c r="X73" t="s">
        <v>51</v>
      </c>
      <c r="Y73" t="s">
        <v>51</v>
      </c>
      <c r="Z73" t="s">
        <v>51</v>
      </c>
      <c r="AA73" t="s">
        <v>59</v>
      </c>
      <c r="AB73" t="s">
        <v>51</v>
      </c>
      <c r="AC73" t="s">
        <v>58</v>
      </c>
      <c r="AD73" t="s">
        <v>51</v>
      </c>
      <c r="AE73" t="s">
        <v>58</v>
      </c>
      <c r="AF73" t="s">
        <v>58</v>
      </c>
      <c r="AG73" t="s">
        <v>51</v>
      </c>
      <c r="AH73" t="s">
        <v>51</v>
      </c>
      <c r="AI73" t="s">
        <v>51</v>
      </c>
      <c r="AJ73" t="s">
        <v>51</v>
      </c>
      <c r="AK73" t="s">
        <v>51</v>
      </c>
      <c r="AL73" t="s">
        <v>51</v>
      </c>
      <c r="AM73" t="s">
        <v>51</v>
      </c>
      <c r="AN73" t="s">
        <v>51</v>
      </c>
      <c r="AO73" t="s">
        <v>51</v>
      </c>
      <c r="AP73" t="s">
        <v>51</v>
      </c>
    </row>
    <row r="74" spans="1:42" x14ac:dyDescent="0.45">
      <c r="A74">
        <v>73</v>
      </c>
      <c r="B74" t="s">
        <v>42</v>
      </c>
      <c r="C74" t="s">
        <v>80</v>
      </c>
      <c r="D74" t="s">
        <v>44</v>
      </c>
      <c r="E74" t="s">
        <v>45</v>
      </c>
      <c r="F74" t="s">
        <v>46</v>
      </c>
      <c r="G74" t="s">
        <v>45</v>
      </c>
      <c r="H74" s="1" t="s">
        <v>62</v>
      </c>
      <c r="I74" t="s">
        <v>63</v>
      </c>
      <c r="J74" t="s">
        <v>70</v>
      </c>
      <c r="K74" s="1" t="s">
        <v>86</v>
      </c>
      <c r="L74" t="s">
        <v>56</v>
      </c>
      <c r="M74" t="s">
        <v>50</v>
      </c>
      <c r="N74" t="s">
        <v>58</v>
      </c>
      <c r="O74" t="s">
        <v>51</v>
      </c>
      <c r="P74" t="s">
        <v>51</v>
      </c>
      <c r="Q74" t="s">
        <v>51</v>
      </c>
      <c r="R74" t="s">
        <v>51</v>
      </c>
      <c r="S74" t="s">
        <v>51</v>
      </c>
      <c r="T74" t="s">
        <v>51</v>
      </c>
      <c r="U74" t="s">
        <v>58</v>
      </c>
      <c r="V74" t="s">
        <v>51</v>
      </c>
      <c r="W74" t="s">
        <v>58</v>
      </c>
      <c r="X74" t="s">
        <v>51</v>
      </c>
      <c r="Y74" t="s">
        <v>51</v>
      </c>
      <c r="Z74" t="s">
        <v>51</v>
      </c>
      <c r="AA74" t="s">
        <v>52</v>
      </c>
      <c r="AB74" t="s">
        <v>51</v>
      </c>
      <c r="AC74" t="s">
        <v>51</v>
      </c>
      <c r="AD74" t="s">
        <v>51</v>
      </c>
      <c r="AE74" t="s">
        <v>58</v>
      </c>
      <c r="AF74" t="s">
        <v>51</v>
      </c>
      <c r="AG74" t="s">
        <v>51</v>
      </c>
      <c r="AH74" t="s">
        <v>51</v>
      </c>
      <c r="AI74" t="s">
        <v>51</v>
      </c>
      <c r="AJ74" t="s">
        <v>51</v>
      </c>
      <c r="AK74" t="s">
        <v>51</v>
      </c>
      <c r="AL74" t="s">
        <v>51</v>
      </c>
      <c r="AM74" t="s">
        <v>51</v>
      </c>
      <c r="AN74" t="s">
        <v>51</v>
      </c>
      <c r="AO74" t="s">
        <v>51</v>
      </c>
      <c r="AP74" t="s">
        <v>51</v>
      </c>
    </row>
    <row r="75" spans="1:42" x14ac:dyDescent="0.45">
      <c r="A75">
        <v>74</v>
      </c>
      <c r="B75" t="s">
        <v>76</v>
      </c>
      <c r="C75" t="s">
        <v>43</v>
      </c>
      <c r="D75" t="s">
        <v>65</v>
      </c>
      <c r="E75" t="s">
        <v>45</v>
      </c>
      <c r="F75" t="s">
        <v>46</v>
      </c>
      <c r="G75" t="s">
        <v>60</v>
      </c>
      <c r="H75" s="1" t="s">
        <v>71</v>
      </c>
      <c r="I75" t="s">
        <v>105</v>
      </c>
      <c r="J75" t="s">
        <v>70</v>
      </c>
      <c r="K75" s="1" t="s">
        <v>86</v>
      </c>
      <c r="L75" t="s">
        <v>56</v>
      </c>
      <c r="M75" t="s">
        <v>50</v>
      </c>
      <c r="N75" t="s">
        <v>58</v>
      </c>
      <c r="O75" t="s">
        <v>51</v>
      </c>
      <c r="P75" t="s">
        <v>51</v>
      </c>
      <c r="Q75" t="s">
        <v>51</v>
      </c>
      <c r="R75" t="s">
        <v>51</v>
      </c>
      <c r="S75" t="s">
        <v>51</v>
      </c>
      <c r="T75" t="s">
        <v>51</v>
      </c>
      <c r="U75" t="s">
        <v>58</v>
      </c>
      <c r="V75" t="s">
        <v>51</v>
      </c>
      <c r="W75" t="s">
        <v>58</v>
      </c>
      <c r="X75" t="s">
        <v>51</v>
      </c>
      <c r="Y75" t="s">
        <v>51</v>
      </c>
      <c r="Z75" t="s">
        <v>51</v>
      </c>
      <c r="AA75" t="s">
        <v>59</v>
      </c>
      <c r="AB75" t="s">
        <v>51</v>
      </c>
      <c r="AC75" t="s">
        <v>58</v>
      </c>
      <c r="AD75" t="s">
        <v>51</v>
      </c>
      <c r="AE75" t="s">
        <v>58</v>
      </c>
      <c r="AF75" t="s">
        <v>51</v>
      </c>
      <c r="AG75" t="s">
        <v>51</v>
      </c>
      <c r="AH75" t="s">
        <v>51</v>
      </c>
      <c r="AI75" t="s">
        <v>51</v>
      </c>
      <c r="AJ75" t="s">
        <v>51</v>
      </c>
      <c r="AK75" t="s">
        <v>51</v>
      </c>
      <c r="AL75" t="s">
        <v>51</v>
      </c>
      <c r="AM75" t="s">
        <v>51</v>
      </c>
      <c r="AN75" t="s">
        <v>51</v>
      </c>
      <c r="AO75" t="s">
        <v>51</v>
      </c>
      <c r="AP75" t="s">
        <v>51</v>
      </c>
    </row>
    <row r="76" spans="1:42" x14ac:dyDescent="0.45">
      <c r="A76">
        <v>75</v>
      </c>
      <c r="B76" t="s">
        <v>64</v>
      </c>
      <c r="C76" t="s">
        <v>43</v>
      </c>
      <c r="D76" t="s">
        <v>65</v>
      </c>
      <c r="E76" t="s">
        <v>60</v>
      </c>
      <c r="F76" t="s">
        <v>54</v>
      </c>
      <c r="G76" t="s">
        <v>60</v>
      </c>
      <c r="H76" s="1" t="s">
        <v>73</v>
      </c>
      <c r="I76" t="s">
        <v>88</v>
      </c>
      <c r="J76" t="s">
        <v>47</v>
      </c>
      <c r="K76" s="1" t="s">
        <v>86</v>
      </c>
      <c r="L76" t="s">
        <v>83</v>
      </c>
      <c r="M76" t="s">
        <v>50</v>
      </c>
      <c r="N76" t="s">
        <v>58</v>
      </c>
      <c r="O76" t="s">
        <v>51</v>
      </c>
      <c r="P76" t="s">
        <v>51</v>
      </c>
      <c r="Q76" t="s">
        <v>51</v>
      </c>
      <c r="R76" t="s">
        <v>51</v>
      </c>
      <c r="S76" t="s">
        <v>51</v>
      </c>
      <c r="T76" t="s">
        <v>51</v>
      </c>
      <c r="U76" t="s">
        <v>58</v>
      </c>
      <c r="V76" t="s">
        <v>51</v>
      </c>
      <c r="W76" t="s">
        <v>58</v>
      </c>
      <c r="X76" t="s">
        <v>51</v>
      </c>
      <c r="Y76" t="s">
        <v>51</v>
      </c>
      <c r="Z76" t="s">
        <v>51</v>
      </c>
      <c r="AA76" t="s">
        <v>59</v>
      </c>
      <c r="AB76" t="s">
        <v>51</v>
      </c>
      <c r="AC76" t="s">
        <v>58</v>
      </c>
      <c r="AD76" t="s">
        <v>51</v>
      </c>
      <c r="AE76" t="s">
        <v>58</v>
      </c>
      <c r="AF76" t="s">
        <v>58</v>
      </c>
      <c r="AG76" t="s">
        <v>51</v>
      </c>
      <c r="AH76" t="s">
        <v>51</v>
      </c>
      <c r="AI76" t="s">
        <v>51</v>
      </c>
      <c r="AJ76" t="s">
        <v>51</v>
      </c>
      <c r="AK76" t="s">
        <v>51</v>
      </c>
      <c r="AL76" t="s">
        <v>51</v>
      </c>
      <c r="AM76" t="s">
        <v>51</v>
      </c>
      <c r="AN76" t="s">
        <v>51</v>
      </c>
      <c r="AO76" t="s">
        <v>51</v>
      </c>
      <c r="AP76" t="s">
        <v>51</v>
      </c>
    </row>
    <row r="77" spans="1:42" x14ac:dyDescent="0.45">
      <c r="A77">
        <v>76</v>
      </c>
      <c r="B77" t="s">
        <v>76</v>
      </c>
      <c r="C77" t="s">
        <v>80</v>
      </c>
      <c r="D77" t="s">
        <v>65</v>
      </c>
      <c r="E77" t="s">
        <v>45</v>
      </c>
      <c r="F77" t="s">
        <v>46</v>
      </c>
      <c r="G77" t="s">
        <v>60</v>
      </c>
      <c r="H77" s="1" t="s">
        <v>71</v>
      </c>
      <c r="I77" t="s">
        <v>105</v>
      </c>
      <c r="J77" t="s">
        <v>70</v>
      </c>
      <c r="K77" s="1" t="s">
        <v>48</v>
      </c>
      <c r="L77" t="s">
        <v>56</v>
      </c>
      <c r="M77" t="s">
        <v>50</v>
      </c>
      <c r="N77" t="s">
        <v>58</v>
      </c>
      <c r="O77" t="s">
        <v>51</v>
      </c>
      <c r="P77" t="s">
        <v>51</v>
      </c>
      <c r="Q77" t="s">
        <v>51</v>
      </c>
      <c r="R77" t="s">
        <v>51</v>
      </c>
      <c r="S77" t="s">
        <v>51</v>
      </c>
      <c r="T77" t="s">
        <v>51</v>
      </c>
      <c r="U77" t="s">
        <v>51</v>
      </c>
      <c r="V77" t="s">
        <v>51</v>
      </c>
      <c r="W77" t="s">
        <v>58</v>
      </c>
      <c r="X77" t="s">
        <v>51</v>
      </c>
      <c r="Y77" t="s">
        <v>51</v>
      </c>
      <c r="Z77" t="s">
        <v>51</v>
      </c>
      <c r="AA77" t="s">
        <v>75</v>
      </c>
      <c r="AB77" t="s">
        <v>58</v>
      </c>
      <c r="AC77" t="s">
        <v>58</v>
      </c>
      <c r="AD77" t="s">
        <v>58</v>
      </c>
      <c r="AE77" t="s">
        <v>58</v>
      </c>
      <c r="AF77" t="s">
        <v>58</v>
      </c>
      <c r="AG77" t="s">
        <v>51</v>
      </c>
      <c r="AH77" t="s">
        <v>51</v>
      </c>
      <c r="AI77" t="s">
        <v>51</v>
      </c>
      <c r="AJ77" t="s">
        <v>51</v>
      </c>
      <c r="AK77" t="s">
        <v>51</v>
      </c>
      <c r="AL77" t="s">
        <v>51</v>
      </c>
      <c r="AM77" t="s">
        <v>51</v>
      </c>
      <c r="AN77" t="s">
        <v>51</v>
      </c>
      <c r="AO77" t="s">
        <v>51</v>
      </c>
      <c r="AP77" t="s">
        <v>58</v>
      </c>
    </row>
    <row r="78" spans="1:42" x14ac:dyDescent="0.45">
      <c r="A78">
        <v>77</v>
      </c>
      <c r="B78" t="s">
        <v>42</v>
      </c>
      <c r="C78" t="s">
        <v>43</v>
      </c>
      <c r="D78" t="s">
        <v>72</v>
      </c>
      <c r="E78" t="s">
        <v>60</v>
      </c>
      <c r="F78" t="s">
        <v>54</v>
      </c>
      <c r="G78" t="s">
        <v>45</v>
      </c>
      <c r="H78" s="1" t="s">
        <v>62</v>
      </c>
      <c r="I78" t="s">
        <v>63</v>
      </c>
      <c r="J78" t="s">
        <v>47</v>
      </c>
      <c r="K78" s="1" t="s">
        <v>86</v>
      </c>
      <c r="L78" t="s">
        <v>49</v>
      </c>
      <c r="M78" t="s">
        <v>97</v>
      </c>
      <c r="N78" t="s">
        <v>51</v>
      </c>
      <c r="O78" t="s">
        <v>51</v>
      </c>
      <c r="P78" t="s">
        <v>51</v>
      </c>
      <c r="Q78" t="s">
        <v>51</v>
      </c>
      <c r="R78" t="s">
        <v>51</v>
      </c>
      <c r="S78" t="s">
        <v>51</v>
      </c>
      <c r="T78" t="s">
        <v>51</v>
      </c>
      <c r="U78" t="s">
        <v>51</v>
      </c>
      <c r="V78" t="s">
        <v>51</v>
      </c>
      <c r="W78" t="s">
        <v>51</v>
      </c>
      <c r="X78" t="s">
        <v>51</v>
      </c>
      <c r="Y78" t="s">
        <v>51</v>
      </c>
      <c r="Z78" t="s">
        <v>51</v>
      </c>
      <c r="AA78" t="s">
        <v>75</v>
      </c>
      <c r="AB78" t="s">
        <v>51</v>
      </c>
      <c r="AC78" t="s">
        <v>51</v>
      </c>
      <c r="AD78" t="s">
        <v>51</v>
      </c>
      <c r="AE78" t="s">
        <v>51</v>
      </c>
      <c r="AF78" t="s">
        <v>51</v>
      </c>
      <c r="AG78" t="s">
        <v>51</v>
      </c>
      <c r="AH78" t="s">
        <v>51</v>
      </c>
      <c r="AI78" t="s">
        <v>51</v>
      </c>
      <c r="AJ78" t="s">
        <v>51</v>
      </c>
      <c r="AK78" t="s">
        <v>51</v>
      </c>
      <c r="AL78" t="s">
        <v>51</v>
      </c>
      <c r="AM78" t="s">
        <v>51</v>
      </c>
      <c r="AN78" t="s">
        <v>51</v>
      </c>
      <c r="AO78" t="s">
        <v>51</v>
      </c>
      <c r="AP78" t="s">
        <v>51</v>
      </c>
    </row>
    <row r="79" spans="1:42" x14ac:dyDescent="0.45">
      <c r="A79">
        <v>78</v>
      </c>
      <c r="B79" t="s">
        <v>76</v>
      </c>
      <c r="C79" t="s">
        <v>80</v>
      </c>
      <c r="D79" t="s">
        <v>44</v>
      </c>
      <c r="E79" t="s">
        <v>45</v>
      </c>
      <c r="F79" t="s">
        <v>61</v>
      </c>
      <c r="G79" t="s">
        <v>45</v>
      </c>
      <c r="H79" s="1" t="s">
        <v>62</v>
      </c>
      <c r="I79" t="s">
        <v>63</v>
      </c>
      <c r="J79" t="s">
        <v>47</v>
      </c>
      <c r="K79" s="1" t="s">
        <v>86</v>
      </c>
      <c r="L79" t="s">
        <v>56</v>
      </c>
      <c r="M79" t="s">
        <v>50</v>
      </c>
      <c r="N79" t="s">
        <v>51</v>
      </c>
      <c r="O79" t="s">
        <v>51</v>
      </c>
      <c r="P79" t="s">
        <v>51</v>
      </c>
      <c r="Q79" t="s">
        <v>51</v>
      </c>
      <c r="R79" t="s">
        <v>51</v>
      </c>
      <c r="S79" t="s">
        <v>51</v>
      </c>
      <c r="T79" t="s">
        <v>51</v>
      </c>
      <c r="U79" t="s">
        <v>51</v>
      </c>
      <c r="V79" t="s">
        <v>51</v>
      </c>
      <c r="W79" t="s">
        <v>51</v>
      </c>
      <c r="X79" t="s">
        <v>51</v>
      </c>
      <c r="Y79" t="s">
        <v>51</v>
      </c>
      <c r="Z79" t="s">
        <v>51</v>
      </c>
      <c r="AA79" t="s">
        <v>75</v>
      </c>
      <c r="AB79" t="s">
        <v>51</v>
      </c>
      <c r="AC79" t="s">
        <v>51</v>
      </c>
      <c r="AD79" t="s">
        <v>51</v>
      </c>
      <c r="AE79" t="s">
        <v>51</v>
      </c>
      <c r="AF79" t="s">
        <v>51</v>
      </c>
      <c r="AG79" t="s">
        <v>51</v>
      </c>
      <c r="AH79" t="s">
        <v>51</v>
      </c>
      <c r="AI79" t="s">
        <v>51</v>
      </c>
      <c r="AJ79" t="s">
        <v>51</v>
      </c>
      <c r="AK79" t="s">
        <v>51</v>
      </c>
      <c r="AL79" t="s">
        <v>51</v>
      </c>
      <c r="AM79" t="s">
        <v>51</v>
      </c>
      <c r="AN79" t="s">
        <v>51</v>
      </c>
      <c r="AO79" t="s">
        <v>51</v>
      </c>
      <c r="AP79" t="s">
        <v>51</v>
      </c>
    </row>
    <row r="80" spans="1:42" x14ac:dyDescent="0.45">
      <c r="A80">
        <v>79</v>
      </c>
      <c r="B80" t="s">
        <v>69</v>
      </c>
      <c r="C80" t="s">
        <v>43</v>
      </c>
      <c r="D80" t="s">
        <v>65</v>
      </c>
      <c r="E80" t="s">
        <v>60</v>
      </c>
      <c r="F80" t="s">
        <v>78</v>
      </c>
      <c r="G80" t="s">
        <v>60</v>
      </c>
      <c r="H80" s="1" t="s">
        <v>62</v>
      </c>
      <c r="I80" t="s">
        <v>101</v>
      </c>
      <c r="J80" t="s">
        <v>47</v>
      </c>
      <c r="K80" s="1" t="s">
        <v>48</v>
      </c>
      <c r="L80" t="s">
        <v>91</v>
      </c>
      <c r="M80" t="s">
        <v>94</v>
      </c>
      <c r="N80" t="s">
        <v>51</v>
      </c>
      <c r="O80" t="s">
        <v>51</v>
      </c>
      <c r="P80" t="s">
        <v>51</v>
      </c>
      <c r="Q80" t="s">
        <v>51</v>
      </c>
      <c r="R80" t="s">
        <v>51</v>
      </c>
      <c r="S80" t="s">
        <v>51</v>
      </c>
      <c r="T80" t="s">
        <v>51</v>
      </c>
      <c r="U80" t="s">
        <v>51</v>
      </c>
      <c r="V80" t="s">
        <v>51</v>
      </c>
      <c r="W80" t="s">
        <v>51</v>
      </c>
      <c r="X80" t="s">
        <v>51</v>
      </c>
      <c r="Y80" t="s">
        <v>51</v>
      </c>
      <c r="Z80" t="s">
        <v>51</v>
      </c>
      <c r="AA80" t="s">
        <v>75</v>
      </c>
      <c r="AB80" t="s">
        <v>51</v>
      </c>
      <c r="AC80" t="s">
        <v>51</v>
      </c>
      <c r="AD80" t="s">
        <v>51</v>
      </c>
      <c r="AE80" t="s">
        <v>51</v>
      </c>
      <c r="AF80" t="s">
        <v>51</v>
      </c>
      <c r="AG80" t="s">
        <v>51</v>
      </c>
      <c r="AH80" t="s">
        <v>51</v>
      </c>
      <c r="AI80" t="s">
        <v>51</v>
      </c>
      <c r="AJ80" t="s">
        <v>51</v>
      </c>
      <c r="AK80" t="s">
        <v>51</v>
      </c>
      <c r="AL80" t="s">
        <v>51</v>
      </c>
      <c r="AM80" t="s">
        <v>51</v>
      </c>
      <c r="AN80" t="s">
        <v>51</v>
      </c>
      <c r="AO80" t="s">
        <v>51</v>
      </c>
      <c r="AP80" t="s">
        <v>51</v>
      </c>
    </row>
    <row r="81" spans="1:42" x14ac:dyDescent="0.45">
      <c r="A81">
        <v>80</v>
      </c>
      <c r="B81" t="s">
        <v>42</v>
      </c>
      <c r="C81" t="s">
        <v>43</v>
      </c>
      <c r="D81" t="s">
        <v>72</v>
      </c>
      <c r="E81" t="s">
        <v>60</v>
      </c>
      <c r="F81" t="s">
        <v>78</v>
      </c>
      <c r="G81" t="s">
        <v>60</v>
      </c>
      <c r="H81" s="1" t="s">
        <v>73</v>
      </c>
      <c r="I81" t="s">
        <v>74</v>
      </c>
      <c r="J81" t="s">
        <v>47</v>
      </c>
      <c r="K81" s="1" t="s">
        <v>86</v>
      </c>
      <c r="L81" t="s">
        <v>56</v>
      </c>
      <c r="M81" t="s">
        <v>93</v>
      </c>
      <c r="N81" t="s">
        <v>51</v>
      </c>
      <c r="O81" t="s">
        <v>51</v>
      </c>
      <c r="P81" t="s">
        <v>51</v>
      </c>
      <c r="Q81" t="s">
        <v>51</v>
      </c>
      <c r="R81" t="s">
        <v>51</v>
      </c>
      <c r="S81" t="s">
        <v>51</v>
      </c>
      <c r="T81" t="s">
        <v>51</v>
      </c>
      <c r="U81" t="s">
        <v>51</v>
      </c>
      <c r="V81" t="s">
        <v>51</v>
      </c>
      <c r="W81" t="s">
        <v>51</v>
      </c>
      <c r="X81" t="s">
        <v>51</v>
      </c>
      <c r="Y81" t="s">
        <v>51</v>
      </c>
      <c r="Z81" t="s">
        <v>51</v>
      </c>
      <c r="AA81" t="s">
        <v>75</v>
      </c>
      <c r="AB81" t="s">
        <v>51</v>
      </c>
      <c r="AC81" t="s">
        <v>51</v>
      </c>
      <c r="AD81" t="s">
        <v>51</v>
      </c>
      <c r="AE81" t="s">
        <v>51</v>
      </c>
      <c r="AF81" t="s">
        <v>51</v>
      </c>
      <c r="AG81" t="s">
        <v>51</v>
      </c>
      <c r="AH81" t="s">
        <v>51</v>
      </c>
      <c r="AI81" t="s">
        <v>51</v>
      </c>
      <c r="AJ81" t="s">
        <v>51</v>
      </c>
      <c r="AK81" t="s">
        <v>51</v>
      </c>
      <c r="AL81" t="s">
        <v>51</v>
      </c>
      <c r="AM81" t="s">
        <v>51</v>
      </c>
      <c r="AN81" t="s">
        <v>51</v>
      </c>
      <c r="AO81" t="s">
        <v>51</v>
      </c>
      <c r="AP81" t="s">
        <v>51</v>
      </c>
    </row>
    <row r="82" spans="1:42" x14ac:dyDescent="0.45">
      <c r="A82">
        <v>81</v>
      </c>
      <c r="B82" t="s">
        <v>76</v>
      </c>
      <c r="C82" t="s">
        <v>43</v>
      </c>
      <c r="D82" t="s">
        <v>72</v>
      </c>
      <c r="E82" t="s">
        <v>60</v>
      </c>
      <c r="F82" t="s">
        <v>54</v>
      </c>
      <c r="G82" t="s">
        <v>45</v>
      </c>
      <c r="H82" s="1" t="s">
        <v>62</v>
      </c>
      <c r="I82" t="s">
        <v>63</v>
      </c>
      <c r="J82" t="s">
        <v>70</v>
      </c>
      <c r="K82" s="1" t="s">
        <v>48</v>
      </c>
      <c r="L82" t="s">
        <v>49</v>
      </c>
      <c r="M82" t="s">
        <v>50</v>
      </c>
      <c r="N82" t="s">
        <v>51</v>
      </c>
      <c r="O82" t="s">
        <v>51</v>
      </c>
      <c r="P82" t="s">
        <v>51</v>
      </c>
      <c r="Q82" t="s">
        <v>51</v>
      </c>
      <c r="R82" t="s">
        <v>51</v>
      </c>
      <c r="S82" t="s">
        <v>51</v>
      </c>
      <c r="T82" t="s">
        <v>51</v>
      </c>
      <c r="U82" t="s">
        <v>51</v>
      </c>
      <c r="V82" t="s">
        <v>51</v>
      </c>
      <c r="W82" t="s">
        <v>51</v>
      </c>
      <c r="X82" t="s">
        <v>51</v>
      </c>
      <c r="Y82" t="s">
        <v>51</v>
      </c>
      <c r="Z82" t="s">
        <v>51</v>
      </c>
      <c r="AA82" t="s">
        <v>75</v>
      </c>
      <c r="AB82" t="s">
        <v>51</v>
      </c>
      <c r="AC82" t="s">
        <v>51</v>
      </c>
      <c r="AD82" t="s">
        <v>51</v>
      </c>
      <c r="AE82" t="s">
        <v>51</v>
      </c>
      <c r="AF82" t="s">
        <v>51</v>
      </c>
      <c r="AG82" t="s">
        <v>51</v>
      </c>
      <c r="AH82" t="s">
        <v>51</v>
      </c>
      <c r="AI82" t="s">
        <v>51</v>
      </c>
      <c r="AJ82" t="s">
        <v>51</v>
      </c>
      <c r="AK82" t="s">
        <v>51</v>
      </c>
      <c r="AL82" t="s">
        <v>51</v>
      </c>
      <c r="AM82" t="s">
        <v>51</v>
      </c>
      <c r="AN82" t="s">
        <v>51</v>
      </c>
      <c r="AO82" t="s">
        <v>51</v>
      </c>
      <c r="AP82" t="s">
        <v>51</v>
      </c>
    </row>
    <row r="83" spans="1:42" x14ac:dyDescent="0.45">
      <c r="A83">
        <v>82</v>
      </c>
      <c r="B83" t="s">
        <v>69</v>
      </c>
      <c r="C83" t="s">
        <v>80</v>
      </c>
      <c r="D83" t="s">
        <v>44</v>
      </c>
      <c r="E83" t="s">
        <v>60</v>
      </c>
      <c r="F83" t="s">
        <v>78</v>
      </c>
      <c r="G83" t="s">
        <v>60</v>
      </c>
      <c r="H83" s="1" t="s">
        <v>73</v>
      </c>
      <c r="I83" t="s">
        <v>84</v>
      </c>
      <c r="J83" t="s">
        <v>70</v>
      </c>
      <c r="K83" s="1" t="s">
        <v>86</v>
      </c>
      <c r="L83" t="s">
        <v>56</v>
      </c>
      <c r="M83" t="s">
        <v>93</v>
      </c>
      <c r="N83" t="s">
        <v>51</v>
      </c>
      <c r="O83" t="s">
        <v>51</v>
      </c>
      <c r="P83" t="s">
        <v>51</v>
      </c>
      <c r="Q83" t="s">
        <v>51</v>
      </c>
      <c r="R83" t="s">
        <v>51</v>
      </c>
      <c r="S83" t="s">
        <v>51</v>
      </c>
      <c r="T83" t="s">
        <v>51</v>
      </c>
      <c r="U83" t="s">
        <v>51</v>
      </c>
      <c r="V83" t="s">
        <v>51</v>
      </c>
      <c r="W83" t="s">
        <v>51</v>
      </c>
      <c r="X83" t="s">
        <v>51</v>
      </c>
      <c r="Y83" t="s">
        <v>51</v>
      </c>
      <c r="Z83" t="s">
        <v>51</v>
      </c>
      <c r="AA83" t="s">
        <v>75</v>
      </c>
      <c r="AB83" t="s">
        <v>51</v>
      </c>
      <c r="AC83" t="s">
        <v>51</v>
      </c>
      <c r="AD83" t="s">
        <v>51</v>
      </c>
      <c r="AE83" t="s">
        <v>51</v>
      </c>
      <c r="AF83" t="s">
        <v>51</v>
      </c>
      <c r="AG83" t="s">
        <v>51</v>
      </c>
      <c r="AH83" t="s">
        <v>51</v>
      </c>
      <c r="AI83" t="s">
        <v>51</v>
      </c>
      <c r="AJ83" t="s">
        <v>51</v>
      </c>
      <c r="AK83" t="s">
        <v>51</v>
      </c>
      <c r="AL83" t="s">
        <v>51</v>
      </c>
      <c r="AM83" t="s">
        <v>51</v>
      </c>
      <c r="AN83" t="s">
        <v>51</v>
      </c>
      <c r="AO83" t="s">
        <v>51</v>
      </c>
      <c r="AP83" t="s">
        <v>51</v>
      </c>
    </row>
    <row r="84" spans="1:42" x14ac:dyDescent="0.45">
      <c r="A84">
        <v>83</v>
      </c>
      <c r="B84" t="s">
        <v>69</v>
      </c>
      <c r="C84" t="s">
        <v>43</v>
      </c>
      <c r="D84" t="s">
        <v>65</v>
      </c>
      <c r="E84" t="s">
        <v>60</v>
      </c>
      <c r="F84" t="s">
        <v>61</v>
      </c>
      <c r="G84" t="s">
        <v>45</v>
      </c>
      <c r="H84" s="1" t="s">
        <v>62</v>
      </c>
      <c r="I84" t="s">
        <v>63</v>
      </c>
      <c r="J84" t="s">
        <v>47</v>
      </c>
      <c r="K84" s="1" t="s">
        <v>48</v>
      </c>
      <c r="L84" t="s">
        <v>49</v>
      </c>
      <c r="M84" t="s">
        <v>93</v>
      </c>
      <c r="N84" t="s">
        <v>51</v>
      </c>
      <c r="O84" t="s">
        <v>51</v>
      </c>
      <c r="P84" t="s">
        <v>51</v>
      </c>
      <c r="Q84" t="s">
        <v>51</v>
      </c>
      <c r="R84" t="s">
        <v>51</v>
      </c>
      <c r="S84" t="s">
        <v>51</v>
      </c>
      <c r="T84" t="s">
        <v>51</v>
      </c>
      <c r="U84" t="s">
        <v>51</v>
      </c>
      <c r="V84" t="s">
        <v>51</v>
      </c>
      <c r="W84" t="s">
        <v>51</v>
      </c>
      <c r="X84" t="s">
        <v>51</v>
      </c>
      <c r="Y84" t="s">
        <v>51</v>
      </c>
      <c r="Z84" t="s">
        <v>51</v>
      </c>
      <c r="AA84" t="s">
        <v>75</v>
      </c>
      <c r="AB84" t="s">
        <v>51</v>
      </c>
      <c r="AC84" t="s">
        <v>51</v>
      </c>
      <c r="AD84" t="s">
        <v>51</v>
      </c>
      <c r="AE84" t="s">
        <v>51</v>
      </c>
      <c r="AF84" t="s">
        <v>51</v>
      </c>
      <c r="AG84" t="s">
        <v>51</v>
      </c>
      <c r="AH84" t="s">
        <v>51</v>
      </c>
      <c r="AI84" t="s">
        <v>51</v>
      </c>
      <c r="AJ84" t="s">
        <v>51</v>
      </c>
      <c r="AK84" t="s">
        <v>51</v>
      </c>
      <c r="AL84" t="s">
        <v>51</v>
      </c>
      <c r="AM84" t="s">
        <v>51</v>
      </c>
      <c r="AN84" t="s">
        <v>51</v>
      </c>
      <c r="AO84" t="s">
        <v>51</v>
      </c>
      <c r="AP84" t="s">
        <v>51</v>
      </c>
    </row>
    <row r="85" spans="1:42" x14ac:dyDescent="0.45">
      <c r="A85">
        <v>84</v>
      </c>
      <c r="B85" t="s">
        <v>69</v>
      </c>
      <c r="C85" t="s">
        <v>43</v>
      </c>
      <c r="D85" t="s">
        <v>72</v>
      </c>
      <c r="E85" t="s">
        <v>45</v>
      </c>
      <c r="F85" t="s">
        <v>46</v>
      </c>
      <c r="G85" t="s">
        <v>60</v>
      </c>
      <c r="H85" s="1" t="s">
        <v>62</v>
      </c>
      <c r="I85" t="s">
        <v>74</v>
      </c>
      <c r="J85" t="s">
        <v>70</v>
      </c>
      <c r="K85" s="1" t="s">
        <v>86</v>
      </c>
      <c r="L85" t="s">
        <v>56</v>
      </c>
      <c r="M85" t="s">
        <v>94</v>
      </c>
      <c r="N85" t="s">
        <v>51</v>
      </c>
      <c r="O85" t="s">
        <v>51</v>
      </c>
      <c r="P85" t="s">
        <v>51</v>
      </c>
      <c r="Q85" t="s">
        <v>51</v>
      </c>
      <c r="R85" t="s">
        <v>51</v>
      </c>
      <c r="S85" t="s">
        <v>51</v>
      </c>
      <c r="T85" t="s">
        <v>51</v>
      </c>
      <c r="U85" t="s">
        <v>51</v>
      </c>
      <c r="V85" t="s">
        <v>51</v>
      </c>
      <c r="W85" t="s">
        <v>51</v>
      </c>
      <c r="X85" t="s">
        <v>51</v>
      </c>
      <c r="Y85" t="s">
        <v>51</v>
      </c>
      <c r="Z85" t="s">
        <v>51</v>
      </c>
      <c r="AA85" t="s">
        <v>75</v>
      </c>
      <c r="AB85" t="s">
        <v>51</v>
      </c>
      <c r="AC85" t="s">
        <v>51</v>
      </c>
      <c r="AD85" t="s">
        <v>51</v>
      </c>
      <c r="AE85" t="s">
        <v>51</v>
      </c>
      <c r="AF85" t="s">
        <v>51</v>
      </c>
      <c r="AG85" t="s">
        <v>51</v>
      </c>
      <c r="AH85" t="s">
        <v>51</v>
      </c>
      <c r="AI85" t="s">
        <v>51</v>
      </c>
      <c r="AJ85" t="s">
        <v>51</v>
      </c>
      <c r="AK85" t="s">
        <v>51</v>
      </c>
      <c r="AL85" t="s">
        <v>51</v>
      </c>
      <c r="AM85" t="s">
        <v>51</v>
      </c>
      <c r="AN85" t="s">
        <v>51</v>
      </c>
      <c r="AO85" t="s">
        <v>51</v>
      </c>
      <c r="AP85" t="s">
        <v>51</v>
      </c>
    </row>
    <row r="86" spans="1:42" x14ac:dyDescent="0.45">
      <c r="A86">
        <v>85</v>
      </c>
      <c r="B86" t="s">
        <v>69</v>
      </c>
      <c r="C86" t="s">
        <v>43</v>
      </c>
      <c r="D86" t="s">
        <v>72</v>
      </c>
      <c r="E86" t="s">
        <v>45</v>
      </c>
      <c r="F86" t="s">
        <v>78</v>
      </c>
      <c r="G86" t="s">
        <v>45</v>
      </c>
      <c r="H86" s="1" t="s">
        <v>62</v>
      </c>
      <c r="I86" t="s">
        <v>63</v>
      </c>
      <c r="J86" t="s">
        <v>70</v>
      </c>
      <c r="K86" s="1" t="s">
        <v>48</v>
      </c>
      <c r="L86" t="s">
        <v>68</v>
      </c>
      <c r="M86" t="s">
        <v>94</v>
      </c>
      <c r="N86" t="s">
        <v>51</v>
      </c>
      <c r="O86" t="s">
        <v>51</v>
      </c>
      <c r="P86" t="s">
        <v>51</v>
      </c>
      <c r="Q86" t="s">
        <v>51</v>
      </c>
      <c r="R86" t="s">
        <v>51</v>
      </c>
      <c r="S86" t="s">
        <v>51</v>
      </c>
      <c r="T86" t="s">
        <v>51</v>
      </c>
      <c r="U86" t="s">
        <v>51</v>
      </c>
      <c r="V86" t="s">
        <v>51</v>
      </c>
      <c r="W86" t="s">
        <v>51</v>
      </c>
      <c r="X86" t="s">
        <v>51</v>
      </c>
      <c r="Y86" t="s">
        <v>51</v>
      </c>
      <c r="Z86" t="s">
        <v>51</v>
      </c>
      <c r="AA86" t="s">
        <v>75</v>
      </c>
      <c r="AB86" t="s">
        <v>51</v>
      </c>
      <c r="AC86" t="s">
        <v>51</v>
      </c>
      <c r="AD86" t="s">
        <v>51</v>
      </c>
      <c r="AE86" t="s">
        <v>51</v>
      </c>
      <c r="AF86" t="s">
        <v>51</v>
      </c>
      <c r="AG86" t="s">
        <v>51</v>
      </c>
      <c r="AH86" t="s">
        <v>51</v>
      </c>
      <c r="AI86" t="s">
        <v>51</v>
      </c>
      <c r="AJ86" t="s">
        <v>51</v>
      </c>
      <c r="AK86" t="s">
        <v>51</v>
      </c>
      <c r="AL86" t="s">
        <v>51</v>
      </c>
      <c r="AM86" t="s">
        <v>51</v>
      </c>
      <c r="AN86" t="s">
        <v>51</v>
      </c>
      <c r="AO86" t="s">
        <v>51</v>
      </c>
      <c r="AP86" t="s">
        <v>51</v>
      </c>
    </row>
    <row r="87" spans="1:42" x14ac:dyDescent="0.45">
      <c r="A87">
        <v>86</v>
      </c>
      <c r="B87" t="s">
        <v>42</v>
      </c>
      <c r="C87" t="s">
        <v>80</v>
      </c>
      <c r="D87" t="s">
        <v>72</v>
      </c>
      <c r="E87" t="s">
        <v>60</v>
      </c>
      <c r="F87" t="s">
        <v>78</v>
      </c>
      <c r="G87" t="s">
        <v>60</v>
      </c>
      <c r="H87" s="1" t="s">
        <v>62</v>
      </c>
      <c r="I87" t="s">
        <v>101</v>
      </c>
      <c r="J87" t="s">
        <v>68</v>
      </c>
      <c r="K87" s="1" t="s">
        <v>48</v>
      </c>
      <c r="L87" t="s">
        <v>49</v>
      </c>
      <c r="M87" t="s">
        <v>102</v>
      </c>
      <c r="N87" t="s">
        <v>51</v>
      </c>
      <c r="O87" t="s">
        <v>51</v>
      </c>
      <c r="P87" t="s">
        <v>51</v>
      </c>
      <c r="Q87" t="s">
        <v>51</v>
      </c>
      <c r="R87" t="s">
        <v>51</v>
      </c>
      <c r="S87" t="s">
        <v>51</v>
      </c>
      <c r="T87" t="s">
        <v>51</v>
      </c>
      <c r="U87" t="s">
        <v>51</v>
      </c>
      <c r="V87" t="s">
        <v>51</v>
      </c>
      <c r="W87" t="s">
        <v>51</v>
      </c>
      <c r="X87" t="s">
        <v>51</v>
      </c>
      <c r="Y87" t="s">
        <v>51</v>
      </c>
      <c r="Z87" t="s">
        <v>51</v>
      </c>
      <c r="AA87" t="s">
        <v>75</v>
      </c>
      <c r="AB87" t="s">
        <v>51</v>
      </c>
      <c r="AC87" t="s">
        <v>51</v>
      </c>
      <c r="AD87" t="s">
        <v>51</v>
      </c>
      <c r="AE87" t="s">
        <v>51</v>
      </c>
      <c r="AF87" t="s">
        <v>51</v>
      </c>
      <c r="AG87" t="s">
        <v>51</v>
      </c>
      <c r="AH87" t="s">
        <v>51</v>
      </c>
      <c r="AI87" t="s">
        <v>51</v>
      </c>
      <c r="AJ87" t="s">
        <v>51</v>
      </c>
      <c r="AK87" t="s">
        <v>51</v>
      </c>
      <c r="AL87" t="s">
        <v>51</v>
      </c>
      <c r="AM87" t="s">
        <v>51</v>
      </c>
      <c r="AN87" t="s">
        <v>51</v>
      </c>
      <c r="AO87" t="s">
        <v>51</v>
      </c>
      <c r="AP87" t="s">
        <v>51</v>
      </c>
    </row>
    <row r="88" spans="1:42" x14ac:dyDescent="0.45">
      <c r="A88">
        <v>87</v>
      </c>
      <c r="B88" t="s">
        <v>42</v>
      </c>
      <c r="C88" t="s">
        <v>43</v>
      </c>
      <c r="D88" t="s">
        <v>65</v>
      </c>
      <c r="E88" t="s">
        <v>60</v>
      </c>
      <c r="F88" t="s">
        <v>78</v>
      </c>
      <c r="G88" t="s">
        <v>45</v>
      </c>
      <c r="H88" s="1" t="s">
        <v>62</v>
      </c>
      <c r="I88" t="s">
        <v>63</v>
      </c>
      <c r="J88" t="s">
        <v>55</v>
      </c>
      <c r="K88" s="1" t="s">
        <v>86</v>
      </c>
      <c r="L88" t="s">
        <v>56</v>
      </c>
      <c r="M88" t="s">
        <v>93</v>
      </c>
      <c r="N88" t="s">
        <v>51</v>
      </c>
      <c r="O88" t="s">
        <v>51</v>
      </c>
      <c r="P88" t="s">
        <v>51</v>
      </c>
      <c r="Q88" t="s">
        <v>51</v>
      </c>
      <c r="R88" t="s">
        <v>51</v>
      </c>
      <c r="S88" t="s">
        <v>51</v>
      </c>
      <c r="T88" t="s">
        <v>51</v>
      </c>
      <c r="U88" t="s">
        <v>51</v>
      </c>
      <c r="V88" t="s">
        <v>51</v>
      </c>
      <c r="W88" t="s">
        <v>51</v>
      </c>
      <c r="X88" t="s">
        <v>51</v>
      </c>
      <c r="Y88" t="s">
        <v>51</v>
      </c>
      <c r="Z88" t="s">
        <v>51</v>
      </c>
      <c r="AA88" t="s">
        <v>75</v>
      </c>
      <c r="AB88" t="s">
        <v>51</v>
      </c>
      <c r="AC88" t="s">
        <v>51</v>
      </c>
      <c r="AD88" t="s">
        <v>51</v>
      </c>
      <c r="AE88" t="s">
        <v>51</v>
      </c>
      <c r="AF88" t="s">
        <v>51</v>
      </c>
      <c r="AG88" t="s">
        <v>51</v>
      </c>
      <c r="AH88" t="s">
        <v>51</v>
      </c>
      <c r="AI88" t="s">
        <v>51</v>
      </c>
      <c r="AJ88" t="s">
        <v>51</v>
      </c>
      <c r="AK88" t="s">
        <v>51</v>
      </c>
      <c r="AL88" t="s">
        <v>51</v>
      </c>
      <c r="AM88" t="s">
        <v>51</v>
      </c>
      <c r="AN88" t="s">
        <v>51</v>
      </c>
      <c r="AO88" t="s">
        <v>51</v>
      </c>
      <c r="AP88" t="s">
        <v>51</v>
      </c>
    </row>
    <row r="89" spans="1:42" x14ac:dyDescent="0.45">
      <c r="A89">
        <v>88</v>
      </c>
      <c r="B89" t="s">
        <v>76</v>
      </c>
      <c r="C89" t="s">
        <v>80</v>
      </c>
      <c r="D89" t="s">
        <v>72</v>
      </c>
      <c r="E89" t="s">
        <v>45</v>
      </c>
      <c r="F89" t="s">
        <v>46</v>
      </c>
      <c r="G89" t="s">
        <v>45</v>
      </c>
      <c r="H89" s="1" t="s">
        <v>62</v>
      </c>
      <c r="I89" t="s">
        <v>63</v>
      </c>
      <c r="J89" t="s">
        <v>55</v>
      </c>
      <c r="K89" s="1" t="s">
        <v>48</v>
      </c>
      <c r="L89" t="s">
        <v>49</v>
      </c>
      <c r="M89" t="s">
        <v>94</v>
      </c>
      <c r="N89" t="s">
        <v>51</v>
      </c>
      <c r="O89" t="s">
        <v>51</v>
      </c>
      <c r="P89" t="s">
        <v>51</v>
      </c>
      <c r="Q89" t="s">
        <v>51</v>
      </c>
      <c r="R89" t="s">
        <v>51</v>
      </c>
      <c r="S89" t="s">
        <v>51</v>
      </c>
      <c r="T89" t="s">
        <v>51</v>
      </c>
      <c r="U89" t="s">
        <v>51</v>
      </c>
      <c r="V89" t="s">
        <v>51</v>
      </c>
      <c r="W89" t="s">
        <v>51</v>
      </c>
      <c r="X89" t="s">
        <v>51</v>
      </c>
      <c r="Y89" t="s">
        <v>51</v>
      </c>
      <c r="Z89" t="s">
        <v>51</v>
      </c>
      <c r="AA89" t="s">
        <v>75</v>
      </c>
      <c r="AB89" t="s">
        <v>51</v>
      </c>
      <c r="AC89" t="s">
        <v>51</v>
      </c>
      <c r="AD89" t="s">
        <v>51</v>
      </c>
      <c r="AE89" t="s">
        <v>51</v>
      </c>
      <c r="AF89" t="s">
        <v>51</v>
      </c>
      <c r="AG89" t="s">
        <v>51</v>
      </c>
      <c r="AH89" t="s">
        <v>51</v>
      </c>
      <c r="AI89" t="s">
        <v>51</v>
      </c>
      <c r="AJ89" t="s">
        <v>51</v>
      </c>
      <c r="AK89" t="s">
        <v>51</v>
      </c>
      <c r="AL89" t="s">
        <v>51</v>
      </c>
      <c r="AM89" t="s">
        <v>51</v>
      </c>
      <c r="AN89" t="s">
        <v>51</v>
      </c>
      <c r="AO89" t="s">
        <v>51</v>
      </c>
      <c r="AP89" t="s">
        <v>51</v>
      </c>
    </row>
    <row r="90" spans="1:42" x14ac:dyDescent="0.45">
      <c r="A90">
        <v>89</v>
      </c>
      <c r="B90" t="s">
        <v>42</v>
      </c>
      <c r="C90" t="s">
        <v>43</v>
      </c>
      <c r="D90" t="s">
        <v>65</v>
      </c>
      <c r="E90" t="s">
        <v>60</v>
      </c>
      <c r="F90" t="s">
        <v>61</v>
      </c>
      <c r="G90" t="s">
        <v>45</v>
      </c>
      <c r="H90" s="1" t="s">
        <v>62</v>
      </c>
      <c r="I90" t="s">
        <v>63</v>
      </c>
      <c r="J90" t="s">
        <v>47</v>
      </c>
      <c r="K90" s="1" t="s">
        <v>48</v>
      </c>
      <c r="L90" t="s">
        <v>68</v>
      </c>
      <c r="M90" t="s">
        <v>57</v>
      </c>
      <c r="N90" t="s">
        <v>51</v>
      </c>
      <c r="O90" t="s">
        <v>51</v>
      </c>
      <c r="P90" t="s">
        <v>51</v>
      </c>
      <c r="Q90" t="s">
        <v>51</v>
      </c>
      <c r="R90" t="s">
        <v>51</v>
      </c>
      <c r="S90" t="s">
        <v>51</v>
      </c>
      <c r="T90" t="s">
        <v>51</v>
      </c>
      <c r="U90" t="s">
        <v>51</v>
      </c>
      <c r="V90" t="s">
        <v>51</v>
      </c>
      <c r="W90" t="s">
        <v>58</v>
      </c>
      <c r="X90" t="s">
        <v>51</v>
      </c>
      <c r="Y90" t="s">
        <v>51</v>
      </c>
      <c r="Z90" t="s">
        <v>51</v>
      </c>
      <c r="AA90" t="s">
        <v>75</v>
      </c>
      <c r="AB90" t="s">
        <v>51</v>
      </c>
      <c r="AC90" t="s">
        <v>51</v>
      </c>
      <c r="AD90" t="s">
        <v>51</v>
      </c>
      <c r="AE90" t="s">
        <v>51</v>
      </c>
      <c r="AF90" t="s">
        <v>51</v>
      </c>
      <c r="AG90" t="s">
        <v>51</v>
      </c>
      <c r="AH90" t="s">
        <v>51</v>
      </c>
      <c r="AI90" t="s">
        <v>51</v>
      </c>
      <c r="AJ90" t="s">
        <v>51</v>
      </c>
      <c r="AK90" t="s">
        <v>51</v>
      </c>
      <c r="AL90" t="s">
        <v>51</v>
      </c>
      <c r="AM90" t="s">
        <v>51</v>
      </c>
      <c r="AN90" t="s">
        <v>51</v>
      </c>
      <c r="AO90" t="s">
        <v>51</v>
      </c>
      <c r="AP90" t="s">
        <v>51</v>
      </c>
    </row>
    <row r="91" spans="1:42" x14ac:dyDescent="0.45">
      <c r="A91">
        <v>90</v>
      </c>
      <c r="B91" t="s">
        <v>42</v>
      </c>
      <c r="C91" t="s">
        <v>43</v>
      </c>
      <c r="D91" t="s">
        <v>65</v>
      </c>
      <c r="E91" t="s">
        <v>60</v>
      </c>
      <c r="F91" t="s">
        <v>78</v>
      </c>
      <c r="G91" t="s">
        <v>45</v>
      </c>
      <c r="H91" s="1" t="s">
        <v>62</v>
      </c>
      <c r="I91" t="s">
        <v>63</v>
      </c>
      <c r="J91" t="s">
        <v>55</v>
      </c>
      <c r="K91" s="1" t="s">
        <v>86</v>
      </c>
      <c r="L91" t="s">
        <v>56</v>
      </c>
      <c r="M91" t="s">
        <v>108</v>
      </c>
      <c r="N91" t="s">
        <v>51</v>
      </c>
      <c r="O91" t="s">
        <v>51</v>
      </c>
      <c r="P91" t="s">
        <v>51</v>
      </c>
      <c r="Q91" t="s">
        <v>51</v>
      </c>
      <c r="R91" t="s">
        <v>51</v>
      </c>
      <c r="S91" t="s">
        <v>51</v>
      </c>
      <c r="T91" t="s">
        <v>51</v>
      </c>
      <c r="U91" t="s">
        <v>51</v>
      </c>
      <c r="V91" t="s">
        <v>51</v>
      </c>
      <c r="W91" t="s">
        <v>51</v>
      </c>
      <c r="X91" t="s">
        <v>51</v>
      </c>
      <c r="Y91" t="s">
        <v>51</v>
      </c>
      <c r="Z91" t="s">
        <v>51</v>
      </c>
      <c r="AA91" t="s">
        <v>75</v>
      </c>
      <c r="AB91" t="s">
        <v>51</v>
      </c>
      <c r="AC91" t="s">
        <v>51</v>
      </c>
      <c r="AD91" t="s">
        <v>51</v>
      </c>
      <c r="AE91" t="s">
        <v>51</v>
      </c>
      <c r="AF91" t="s">
        <v>51</v>
      </c>
      <c r="AG91" t="s">
        <v>51</v>
      </c>
      <c r="AH91" t="s">
        <v>51</v>
      </c>
      <c r="AI91" t="s">
        <v>51</v>
      </c>
      <c r="AJ91" t="s">
        <v>51</v>
      </c>
      <c r="AK91" t="s">
        <v>51</v>
      </c>
      <c r="AL91" t="s">
        <v>51</v>
      </c>
      <c r="AM91" t="s">
        <v>51</v>
      </c>
      <c r="AN91" t="s">
        <v>51</v>
      </c>
      <c r="AO91" t="s">
        <v>51</v>
      </c>
      <c r="AP91" t="s">
        <v>51</v>
      </c>
    </row>
    <row r="92" spans="1:42" x14ac:dyDescent="0.45">
      <c r="A92">
        <v>91</v>
      </c>
      <c r="B92" t="s">
        <v>42</v>
      </c>
      <c r="C92" t="s">
        <v>43</v>
      </c>
      <c r="D92" t="s">
        <v>44</v>
      </c>
      <c r="E92" t="s">
        <v>45</v>
      </c>
      <c r="F92" t="s">
        <v>46</v>
      </c>
      <c r="G92" t="s">
        <v>45</v>
      </c>
      <c r="H92" s="1" t="s">
        <v>62</v>
      </c>
      <c r="I92" t="s">
        <v>63</v>
      </c>
      <c r="J92" t="s">
        <v>55</v>
      </c>
      <c r="K92" s="1" t="s">
        <v>48</v>
      </c>
      <c r="L92" t="s">
        <v>91</v>
      </c>
      <c r="M92" t="s">
        <v>50</v>
      </c>
      <c r="N92" t="s">
        <v>51</v>
      </c>
      <c r="O92" t="s">
        <v>51</v>
      </c>
      <c r="P92" t="s">
        <v>51</v>
      </c>
      <c r="Q92" t="s">
        <v>51</v>
      </c>
      <c r="R92" t="s">
        <v>51</v>
      </c>
      <c r="S92" t="s">
        <v>51</v>
      </c>
      <c r="T92" t="s">
        <v>51</v>
      </c>
      <c r="U92" t="s">
        <v>51</v>
      </c>
      <c r="V92" t="s">
        <v>51</v>
      </c>
      <c r="W92" t="s">
        <v>51</v>
      </c>
      <c r="X92" t="s">
        <v>51</v>
      </c>
      <c r="Y92" t="s">
        <v>51</v>
      </c>
      <c r="Z92" t="s">
        <v>51</v>
      </c>
      <c r="AA92" t="s">
        <v>75</v>
      </c>
      <c r="AB92" t="s">
        <v>51</v>
      </c>
      <c r="AC92" t="s">
        <v>51</v>
      </c>
      <c r="AD92" t="s">
        <v>51</v>
      </c>
      <c r="AE92" t="s">
        <v>51</v>
      </c>
      <c r="AF92" t="s">
        <v>51</v>
      </c>
      <c r="AG92" t="s">
        <v>51</v>
      </c>
      <c r="AH92" t="s">
        <v>51</v>
      </c>
      <c r="AI92" t="s">
        <v>51</v>
      </c>
      <c r="AJ92" t="s">
        <v>51</v>
      </c>
      <c r="AK92" t="s">
        <v>51</v>
      </c>
      <c r="AL92" t="s">
        <v>51</v>
      </c>
      <c r="AM92" t="s">
        <v>51</v>
      </c>
      <c r="AN92" t="s">
        <v>51</v>
      </c>
      <c r="AO92" t="s">
        <v>51</v>
      </c>
      <c r="AP92" t="s">
        <v>51</v>
      </c>
    </row>
    <row r="93" spans="1:42" x14ac:dyDescent="0.45">
      <c r="A93">
        <v>92</v>
      </c>
      <c r="B93" t="s">
        <v>69</v>
      </c>
      <c r="C93" t="s">
        <v>43</v>
      </c>
      <c r="D93" t="s">
        <v>65</v>
      </c>
      <c r="E93" t="s">
        <v>45</v>
      </c>
      <c r="F93" t="s">
        <v>46</v>
      </c>
      <c r="G93" t="s">
        <v>60</v>
      </c>
      <c r="H93" s="1" t="s">
        <v>62</v>
      </c>
      <c r="I93" t="s">
        <v>89</v>
      </c>
      <c r="J93" t="s">
        <v>70</v>
      </c>
      <c r="K93" s="1" t="s">
        <v>86</v>
      </c>
      <c r="L93" t="s">
        <v>56</v>
      </c>
      <c r="M93" t="s">
        <v>93</v>
      </c>
      <c r="N93" t="s">
        <v>51</v>
      </c>
      <c r="O93" t="s">
        <v>51</v>
      </c>
      <c r="P93" t="s">
        <v>51</v>
      </c>
      <c r="Q93" t="s">
        <v>51</v>
      </c>
      <c r="R93" t="s">
        <v>51</v>
      </c>
      <c r="S93" t="s">
        <v>51</v>
      </c>
      <c r="T93" t="s">
        <v>51</v>
      </c>
      <c r="U93" t="s">
        <v>51</v>
      </c>
      <c r="V93" t="s">
        <v>51</v>
      </c>
      <c r="W93" t="s">
        <v>51</v>
      </c>
      <c r="X93" t="s">
        <v>51</v>
      </c>
      <c r="Y93" t="s">
        <v>51</v>
      </c>
      <c r="Z93" t="s">
        <v>51</v>
      </c>
      <c r="AA93" t="s">
        <v>75</v>
      </c>
      <c r="AB93" t="s">
        <v>51</v>
      </c>
      <c r="AC93" t="s">
        <v>51</v>
      </c>
      <c r="AD93" t="s">
        <v>51</v>
      </c>
      <c r="AE93" t="s">
        <v>51</v>
      </c>
      <c r="AF93" t="s">
        <v>51</v>
      </c>
      <c r="AG93" t="s">
        <v>51</v>
      </c>
      <c r="AH93" t="s">
        <v>51</v>
      </c>
      <c r="AI93" t="s">
        <v>51</v>
      </c>
      <c r="AJ93" t="s">
        <v>51</v>
      </c>
      <c r="AK93" t="s">
        <v>51</v>
      </c>
      <c r="AL93" t="s">
        <v>51</v>
      </c>
      <c r="AM93" t="s">
        <v>51</v>
      </c>
      <c r="AN93" t="s">
        <v>51</v>
      </c>
      <c r="AO93" t="s">
        <v>51</v>
      </c>
      <c r="AP93" t="s">
        <v>51</v>
      </c>
    </row>
    <row r="94" spans="1:42" x14ac:dyDescent="0.45">
      <c r="A94">
        <v>93</v>
      </c>
      <c r="B94" t="s">
        <v>69</v>
      </c>
      <c r="C94" t="s">
        <v>80</v>
      </c>
      <c r="D94" t="s">
        <v>72</v>
      </c>
      <c r="E94" t="s">
        <v>60</v>
      </c>
      <c r="F94" t="s">
        <v>54</v>
      </c>
      <c r="G94" t="s">
        <v>45</v>
      </c>
      <c r="H94" s="1" t="s">
        <v>62</v>
      </c>
      <c r="I94" t="s">
        <v>63</v>
      </c>
      <c r="J94" t="s">
        <v>70</v>
      </c>
      <c r="K94" s="1" t="s">
        <v>48</v>
      </c>
      <c r="L94" t="s">
        <v>49</v>
      </c>
      <c r="M94" t="s">
        <v>94</v>
      </c>
      <c r="N94" t="s">
        <v>51</v>
      </c>
      <c r="O94" t="s">
        <v>51</v>
      </c>
      <c r="P94" t="s">
        <v>51</v>
      </c>
      <c r="Q94" t="s">
        <v>51</v>
      </c>
      <c r="R94" t="s">
        <v>51</v>
      </c>
      <c r="S94" t="s">
        <v>51</v>
      </c>
      <c r="T94" t="s">
        <v>51</v>
      </c>
      <c r="U94" t="s">
        <v>51</v>
      </c>
      <c r="V94" t="s">
        <v>51</v>
      </c>
      <c r="W94" t="s">
        <v>51</v>
      </c>
      <c r="X94" t="s">
        <v>51</v>
      </c>
      <c r="Y94" t="s">
        <v>51</v>
      </c>
      <c r="Z94" t="s">
        <v>51</v>
      </c>
      <c r="AA94" t="s">
        <v>75</v>
      </c>
      <c r="AB94" t="s">
        <v>51</v>
      </c>
      <c r="AC94" t="s">
        <v>51</v>
      </c>
      <c r="AD94" t="s">
        <v>51</v>
      </c>
      <c r="AE94" t="s">
        <v>51</v>
      </c>
      <c r="AF94" t="s">
        <v>51</v>
      </c>
      <c r="AG94" t="s">
        <v>51</v>
      </c>
      <c r="AH94" t="s">
        <v>51</v>
      </c>
      <c r="AI94" t="s">
        <v>51</v>
      </c>
      <c r="AJ94" t="s">
        <v>51</v>
      </c>
      <c r="AK94" t="s">
        <v>51</v>
      </c>
      <c r="AL94" t="s">
        <v>51</v>
      </c>
      <c r="AM94" t="s">
        <v>51</v>
      </c>
      <c r="AN94" t="s">
        <v>51</v>
      </c>
      <c r="AO94" t="s">
        <v>51</v>
      </c>
      <c r="AP94" t="s">
        <v>51</v>
      </c>
    </row>
    <row r="95" spans="1:42" x14ac:dyDescent="0.45">
      <c r="A95">
        <v>94</v>
      </c>
      <c r="B95" t="s">
        <v>69</v>
      </c>
      <c r="C95" t="s">
        <v>43</v>
      </c>
      <c r="D95" t="s">
        <v>65</v>
      </c>
      <c r="E95" t="s">
        <v>60</v>
      </c>
      <c r="F95" t="s">
        <v>54</v>
      </c>
      <c r="G95" t="s">
        <v>45</v>
      </c>
      <c r="H95" s="1" t="s">
        <v>62</v>
      </c>
      <c r="I95" t="s">
        <v>63</v>
      </c>
      <c r="J95" t="s">
        <v>70</v>
      </c>
      <c r="K95" s="1" t="s">
        <v>48</v>
      </c>
      <c r="L95" t="s">
        <v>49</v>
      </c>
      <c r="M95" t="s">
        <v>94</v>
      </c>
      <c r="N95" t="s">
        <v>51</v>
      </c>
      <c r="O95" t="s">
        <v>51</v>
      </c>
      <c r="P95" t="s">
        <v>51</v>
      </c>
      <c r="Q95" t="s">
        <v>51</v>
      </c>
      <c r="R95" t="s">
        <v>51</v>
      </c>
      <c r="S95" t="s">
        <v>51</v>
      </c>
      <c r="T95" t="s">
        <v>51</v>
      </c>
      <c r="U95" t="s">
        <v>51</v>
      </c>
      <c r="V95" t="s">
        <v>51</v>
      </c>
      <c r="W95" t="s">
        <v>51</v>
      </c>
      <c r="X95" t="s">
        <v>51</v>
      </c>
      <c r="Y95" t="s">
        <v>51</v>
      </c>
      <c r="Z95" t="s">
        <v>51</v>
      </c>
      <c r="AA95" t="s">
        <v>75</v>
      </c>
      <c r="AB95" t="s">
        <v>51</v>
      </c>
      <c r="AC95" t="s">
        <v>51</v>
      </c>
      <c r="AD95" t="s">
        <v>51</v>
      </c>
      <c r="AE95" t="s">
        <v>51</v>
      </c>
      <c r="AF95" t="s">
        <v>51</v>
      </c>
      <c r="AG95" t="s">
        <v>51</v>
      </c>
      <c r="AH95" t="s">
        <v>51</v>
      </c>
      <c r="AI95" t="s">
        <v>51</v>
      </c>
      <c r="AJ95" t="s">
        <v>51</v>
      </c>
      <c r="AK95" t="s">
        <v>51</v>
      </c>
      <c r="AL95" t="s">
        <v>51</v>
      </c>
      <c r="AM95" t="s">
        <v>51</v>
      </c>
      <c r="AN95" t="s">
        <v>51</v>
      </c>
      <c r="AO95" t="s">
        <v>51</v>
      </c>
      <c r="AP95" t="s">
        <v>51</v>
      </c>
    </row>
    <row r="96" spans="1:42" x14ac:dyDescent="0.45">
      <c r="A96">
        <v>95</v>
      </c>
      <c r="B96" t="s">
        <v>64</v>
      </c>
      <c r="C96" t="s">
        <v>80</v>
      </c>
      <c r="D96" t="s">
        <v>65</v>
      </c>
      <c r="E96" t="s">
        <v>45</v>
      </c>
      <c r="F96" t="s">
        <v>46</v>
      </c>
      <c r="G96" t="s">
        <v>60</v>
      </c>
      <c r="H96" s="1" t="s">
        <v>48</v>
      </c>
      <c r="I96" t="s">
        <v>109</v>
      </c>
      <c r="J96" t="s">
        <v>47</v>
      </c>
      <c r="K96" s="1" t="s">
        <v>48</v>
      </c>
      <c r="L96" t="s">
        <v>56</v>
      </c>
      <c r="M96" t="s">
        <v>50</v>
      </c>
      <c r="N96" t="s">
        <v>58</v>
      </c>
      <c r="O96" t="s">
        <v>51</v>
      </c>
      <c r="P96" t="s">
        <v>51</v>
      </c>
      <c r="Q96" t="s">
        <v>51</v>
      </c>
      <c r="R96" t="s">
        <v>51</v>
      </c>
      <c r="S96" t="s">
        <v>51</v>
      </c>
      <c r="T96" t="s">
        <v>51</v>
      </c>
      <c r="U96" t="s">
        <v>51</v>
      </c>
      <c r="V96" t="s">
        <v>51</v>
      </c>
      <c r="W96" t="s">
        <v>58</v>
      </c>
      <c r="X96" t="s">
        <v>51</v>
      </c>
      <c r="Y96" t="s">
        <v>51</v>
      </c>
      <c r="Z96" t="s">
        <v>51</v>
      </c>
      <c r="AA96" t="s">
        <v>75</v>
      </c>
      <c r="AB96" t="s">
        <v>58</v>
      </c>
      <c r="AC96" t="s">
        <v>58</v>
      </c>
      <c r="AD96" t="s">
        <v>58</v>
      </c>
      <c r="AE96" t="s">
        <v>58</v>
      </c>
      <c r="AF96" t="s">
        <v>58</v>
      </c>
      <c r="AG96" t="s">
        <v>51</v>
      </c>
      <c r="AH96" t="s">
        <v>51</v>
      </c>
      <c r="AI96" t="s">
        <v>51</v>
      </c>
      <c r="AJ96" t="s">
        <v>51</v>
      </c>
      <c r="AK96" t="s">
        <v>51</v>
      </c>
      <c r="AL96" t="s">
        <v>51</v>
      </c>
      <c r="AM96" t="s">
        <v>51</v>
      </c>
      <c r="AN96" t="s">
        <v>51</v>
      </c>
      <c r="AO96" t="s">
        <v>51</v>
      </c>
      <c r="AP96" t="s">
        <v>51</v>
      </c>
    </row>
    <row r="97" spans="1:42" x14ac:dyDescent="0.45">
      <c r="A97">
        <v>96</v>
      </c>
      <c r="B97" t="s">
        <v>92</v>
      </c>
      <c r="C97" t="s">
        <v>43</v>
      </c>
      <c r="D97" t="s">
        <v>44</v>
      </c>
      <c r="E97" t="s">
        <v>45</v>
      </c>
      <c r="F97" t="s">
        <v>46</v>
      </c>
      <c r="G97" t="s">
        <v>45</v>
      </c>
      <c r="H97" s="1" t="s">
        <v>62</v>
      </c>
      <c r="I97" t="s">
        <v>63</v>
      </c>
      <c r="J97" t="s">
        <v>55</v>
      </c>
      <c r="K97" s="1" t="s">
        <v>86</v>
      </c>
      <c r="L97" t="s">
        <v>56</v>
      </c>
      <c r="M97" t="s">
        <v>94</v>
      </c>
      <c r="N97" t="s">
        <v>51</v>
      </c>
      <c r="O97" t="s">
        <v>51</v>
      </c>
      <c r="P97" t="s">
        <v>51</v>
      </c>
      <c r="Q97" t="s">
        <v>51</v>
      </c>
      <c r="R97" t="s">
        <v>51</v>
      </c>
      <c r="S97" t="s">
        <v>51</v>
      </c>
      <c r="T97" t="s">
        <v>51</v>
      </c>
      <c r="U97" t="s">
        <v>51</v>
      </c>
      <c r="V97" t="s">
        <v>51</v>
      </c>
      <c r="W97" t="s">
        <v>51</v>
      </c>
      <c r="X97" t="s">
        <v>51</v>
      </c>
      <c r="Y97" t="s">
        <v>51</v>
      </c>
      <c r="Z97" t="s">
        <v>51</v>
      </c>
      <c r="AA97" t="s">
        <v>75</v>
      </c>
      <c r="AB97" t="s">
        <v>51</v>
      </c>
      <c r="AC97" t="s">
        <v>51</v>
      </c>
      <c r="AD97" t="s">
        <v>51</v>
      </c>
      <c r="AE97" t="s">
        <v>51</v>
      </c>
      <c r="AF97" t="s">
        <v>51</v>
      </c>
      <c r="AG97" t="s">
        <v>51</v>
      </c>
      <c r="AH97" t="s">
        <v>51</v>
      </c>
      <c r="AI97" t="s">
        <v>51</v>
      </c>
      <c r="AJ97" t="s">
        <v>51</v>
      </c>
      <c r="AK97" t="s">
        <v>51</v>
      </c>
      <c r="AL97" t="s">
        <v>51</v>
      </c>
      <c r="AM97" t="s">
        <v>51</v>
      </c>
      <c r="AN97" t="s">
        <v>51</v>
      </c>
      <c r="AO97" t="s">
        <v>51</v>
      </c>
      <c r="AP97" t="s">
        <v>51</v>
      </c>
    </row>
    <row r="98" spans="1:42" x14ac:dyDescent="0.45">
      <c r="A98">
        <v>97</v>
      </c>
      <c r="B98" t="s">
        <v>104</v>
      </c>
      <c r="C98" t="s">
        <v>80</v>
      </c>
      <c r="D98" t="s">
        <v>65</v>
      </c>
      <c r="E98" t="s">
        <v>45</v>
      </c>
      <c r="F98" t="s">
        <v>46</v>
      </c>
      <c r="G98" t="s">
        <v>60</v>
      </c>
      <c r="H98" s="1" t="s">
        <v>71</v>
      </c>
      <c r="I98" t="s">
        <v>88</v>
      </c>
      <c r="J98" t="s">
        <v>55</v>
      </c>
      <c r="K98" s="1" t="s">
        <v>86</v>
      </c>
      <c r="L98" t="s">
        <v>83</v>
      </c>
      <c r="M98" t="s">
        <v>50</v>
      </c>
      <c r="N98" t="s">
        <v>58</v>
      </c>
      <c r="O98" t="s">
        <v>51</v>
      </c>
      <c r="P98" t="s">
        <v>51</v>
      </c>
      <c r="Q98" t="s">
        <v>51</v>
      </c>
      <c r="R98" t="s">
        <v>51</v>
      </c>
      <c r="S98" t="s">
        <v>51</v>
      </c>
      <c r="T98" t="s">
        <v>58</v>
      </c>
      <c r="U98" t="s">
        <v>58</v>
      </c>
      <c r="V98" t="s">
        <v>51</v>
      </c>
      <c r="W98" t="s">
        <v>51</v>
      </c>
      <c r="X98" t="s">
        <v>51</v>
      </c>
      <c r="Y98" t="s">
        <v>51</v>
      </c>
      <c r="Z98" t="s">
        <v>51</v>
      </c>
      <c r="AA98" t="s">
        <v>52</v>
      </c>
      <c r="AB98" t="s">
        <v>51</v>
      </c>
      <c r="AC98" t="s">
        <v>51</v>
      </c>
      <c r="AD98" t="s">
        <v>51</v>
      </c>
      <c r="AE98" t="s">
        <v>58</v>
      </c>
      <c r="AF98" t="s">
        <v>58</v>
      </c>
      <c r="AG98" t="s">
        <v>51</v>
      </c>
      <c r="AH98" t="s">
        <v>51</v>
      </c>
      <c r="AI98" t="s">
        <v>51</v>
      </c>
      <c r="AJ98" t="s">
        <v>51</v>
      </c>
      <c r="AK98" t="s">
        <v>51</v>
      </c>
      <c r="AL98" t="s">
        <v>51</v>
      </c>
      <c r="AM98" t="s">
        <v>51</v>
      </c>
      <c r="AN98" t="s">
        <v>51</v>
      </c>
      <c r="AO98" t="s">
        <v>58</v>
      </c>
      <c r="AP98" t="s">
        <v>51</v>
      </c>
    </row>
    <row r="99" spans="1:42" x14ac:dyDescent="0.45">
      <c r="A99">
        <v>98</v>
      </c>
      <c r="B99" t="s">
        <v>42</v>
      </c>
      <c r="C99" t="s">
        <v>80</v>
      </c>
      <c r="D99" t="s">
        <v>44</v>
      </c>
      <c r="E99" t="s">
        <v>45</v>
      </c>
      <c r="F99" t="s">
        <v>46</v>
      </c>
      <c r="G99" t="s">
        <v>45</v>
      </c>
      <c r="H99" s="1" t="s">
        <v>62</v>
      </c>
      <c r="I99" t="s">
        <v>63</v>
      </c>
      <c r="J99" t="s">
        <v>70</v>
      </c>
      <c r="K99" s="1" t="s">
        <v>86</v>
      </c>
      <c r="L99" t="s">
        <v>56</v>
      </c>
      <c r="M99" t="s">
        <v>50</v>
      </c>
      <c r="N99" t="s">
        <v>51</v>
      </c>
      <c r="O99" t="s">
        <v>51</v>
      </c>
      <c r="P99" t="s">
        <v>51</v>
      </c>
      <c r="Q99" t="s">
        <v>51</v>
      </c>
      <c r="R99" t="s">
        <v>51</v>
      </c>
      <c r="S99" t="s">
        <v>51</v>
      </c>
      <c r="T99" t="s">
        <v>51</v>
      </c>
      <c r="U99" t="s">
        <v>58</v>
      </c>
      <c r="V99" t="s">
        <v>51</v>
      </c>
      <c r="W99" t="s">
        <v>51</v>
      </c>
      <c r="X99" t="s">
        <v>51</v>
      </c>
      <c r="Y99" t="s">
        <v>51</v>
      </c>
      <c r="Z99" t="s">
        <v>51</v>
      </c>
      <c r="AA99" t="s">
        <v>52</v>
      </c>
      <c r="AB99" t="s">
        <v>51</v>
      </c>
      <c r="AC99" t="s">
        <v>58</v>
      </c>
      <c r="AD99" t="s">
        <v>51</v>
      </c>
      <c r="AE99" t="s">
        <v>58</v>
      </c>
      <c r="AF99" t="s">
        <v>58</v>
      </c>
      <c r="AG99" t="s">
        <v>51</v>
      </c>
      <c r="AH99" t="s">
        <v>51</v>
      </c>
      <c r="AI99" t="s">
        <v>51</v>
      </c>
      <c r="AJ99" t="s">
        <v>51</v>
      </c>
      <c r="AK99" t="s">
        <v>51</v>
      </c>
      <c r="AL99" t="s">
        <v>58</v>
      </c>
      <c r="AM99" t="s">
        <v>51</v>
      </c>
      <c r="AN99" t="s">
        <v>51</v>
      </c>
      <c r="AO99" t="s">
        <v>51</v>
      </c>
      <c r="AP99" t="s">
        <v>51</v>
      </c>
    </row>
    <row r="100" spans="1:42" x14ac:dyDescent="0.45">
      <c r="A100">
        <v>99</v>
      </c>
      <c r="B100" t="s">
        <v>69</v>
      </c>
      <c r="C100" t="s">
        <v>43</v>
      </c>
      <c r="D100" t="s">
        <v>44</v>
      </c>
      <c r="E100" t="s">
        <v>45</v>
      </c>
      <c r="F100" t="s">
        <v>46</v>
      </c>
      <c r="G100" t="s">
        <v>60</v>
      </c>
      <c r="H100" s="1" t="s">
        <v>73</v>
      </c>
      <c r="I100" t="s">
        <v>90</v>
      </c>
      <c r="J100" t="s">
        <v>70</v>
      </c>
      <c r="K100" s="1" t="s">
        <v>48</v>
      </c>
      <c r="L100" t="s">
        <v>56</v>
      </c>
      <c r="M100" t="s">
        <v>50</v>
      </c>
      <c r="N100" t="s">
        <v>58</v>
      </c>
      <c r="O100" t="s">
        <v>51</v>
      </c>
      <c r="P100" t="s">
        <v>51</v>
      </c>
      <c r="Q100" t="s">
        <v>51</v>
      </c>
      <c r="R100" t="s">
        <v>51</v>
      </c>
      <c r="S100" t="s">
        <v>51</v>
      </c>
      <c r="T100" t="s">
        <v>51</v>
      </c>
      <c r="U100" t="s">
        <v>58</v>
      </c>
      <c r="V100" t="s">
        <v>51</v>
      </c>
      <c r="W100" t="s">
        <v>58</v>
      </c>
      <c r="X100" t="s">
        <v>51</v>
      </c>
      <c r="Y100" t="s">
        <v>51</v>
      </c>
      <c r="Z100" t="s">
        <v>51</v>
      </c>
      <c r="AA100" t="s">
        <v>59</v>
      </c>
      <c r="AB100" t="s">
        <v>51</v>
      </c>
      <c r="AC100" t="s">
        <v>58</v>
      </c>
      <c r="AD100" t="s">
        <v>51</v>
      </c>
      <c r="AE100" t="s">
        <v>58</v>
      </c>
      <c r="AF100" t="s">
        <v>58</v>
      </c>
      <c r="AG100" t="s">
        <v>51</v>
      </c>
      <c r="AH100" t="s">
        <v>51</v>
      </c>
      <c r="AI100" t="s">
        <v>51</v>
      </c>
      <c r="AJ100" t="s">
        <v>51</v>
      </c>
      <c r="AK100" t="s">
        <v>51</v>
      </c>
      <c r="AL100" t="s">
        <v>51</v>
      </c>
      <c r="AM100" t="s">
        <v>51</v>
      </c>
      <c r="AN100" t="s">
        <v>51</v>
      </c>
      <c r="AO100" t="s">
        <v>51</v>
      </c>
      <c r="AP100" t="s">
        <v>51</v>
      </c>
    </row>
    <row r="101" spans="1:42" x14ac:dyDescent="0.45">
      <c r="A101">
        <v>100</v>
      </c>
      <c r="B101" t="s">
        <v>92</v>
      </c>
      <c r="C101" t="s">
        <v>43</v>
      </c>
      <c r="D101" t="s">
        <v>44</v>
      </c>
      <c r="E101" t="s">
        <v>45</v>
      </c>
      <c r="F101" t="s">
        <v>46</v>
      </c>
      <c r="G101" t="s">
        <v>60</v>
      </c>
      <c r="H101" s="1" t="s">
        <v>73</v>
      </c>
      <c r="I101" t="s">
        <v>74</v>
      </c>
      <c r="J101" t="s">
        <v>91</v>
      </c>
      <c r="K101" s="1" t="s">
        <v>71</v>
      </c>
      <c r="L101" t="s">
        <v>91</v>
      </c>
      <c r="M101" t="s">
        <v>50</v>
      </c>
      <c r="N101" t="s">
        <v>58</v>
      </c>
      <c r="O101" t="s">
        <v>51</v>
      </c>
      <c r="P101" t="s">
        <v>51</v>
      </c>
      <c r="Q101" t="s">
        <v>51</v>
      </c>
      <c r="R101" t="s">
        <v>51</v>
      </c>
      <c r="S101" t="s">
        <v>51</v>
      </c>
      <c r="T101" t="s">
        <v>51</v>
      </c>
      <c r="U101" t="s">
        <v>58</v>
      </c>
      <c r="V101" t="s">
        <v>51</v>
      </c>
      <c r="W101" t="s">
        <v>58</v>
      </c>
      <c r="X101" t="s">
        <v>51</v>
      </c>
      <c r="Y101" t="s">
        <v>51</v>
      </c>
      <c r="Z101" t="s">
        <v>51</v>
      </c>
      <c r="AA101" t="s">
        <v>59</v>
      </c>
      <c r="AB101" t="s">
        <v>51</v>
      </c>
      <c r="AC101" t="s">
        <v>58</v>
      </c>
      <c r="AD101" t="s">
        <v>51</v>
      </c>
      <c r="AE101" t="s">
        <v>58</v>
      </c>
      <c r="AF101" t="s">
        <v>51</v>
      </c>
      <c r="AG101" t="s">
        <v>51</v>
      </c>
      <c r="AH101" t="s">
        <v>51</v>
      </c>
      <c r="AI101" t="s">
        <v>51</v>
      </c>
      <c r="AJ101" t="s">
        <v>51</v>
      </c>
      <c r="AK101" t="s">
        <v>51</v>
      </c>
      <c r="AL101" t="s">
        <v>51</v>
      </c>
      <c r="AM101" t="s">
        <v>51</v>
      </c>
      <c r="AN101" t="s">
        <v>51</v>
      </c>
      <c r="AO101" t="s">
        <v>58</v>
      </c>
      <c r="AP101" t="s">
        <v>51</v>
      </c>
    </row>
    <row r="102" spans="1:42" x14ac:dyDescent="0.45">
      <c r="A102">
        <v>101</v>
      </c>
      <c r="B102" t="s">
        <v>104</v>
      </c>
      <c r="C102" t="s">
        <v>80</v>
      </c>
      <c r="D102" t="s">
        <v>65</v>
      </c>
      <c r="E102" t="s">
        <v>60</v>
      </c>
      <c r="F102" t="s">
        <v>61</v>
      </c>
      <c r="G102" t="s">
        <v>60</v>
      </c>
      <c r="H102" s="1" t="s">
        <v>73</v>
      </c>
      <c r="I102" t="s">
        <v>88</v>
      </c>
      <c r="J102" t="s">
        <v>55</v>
      </c>
      <c r="K102" s="1" t="s">
        <v>86</v>
      </c>
      <c r="L102" t="s">
        <v>83</v>
      </c>
      <c r="M102" t="s">
        <v>50</v>
      </c>
      <c r="N102" t="s">
        <v>51</v>
      </c>
      <c r="O102" t="s">
        <v>51</v>
      </c>
      <c r="P102" t="s">
        <v>51</v>
      </c>
      <c r="Q102" t="s">
        <v>51</v>
      </c>
      <c r="R102" t="s">
        <v>51</v>
      </c>
      <c r="S102" t="s">
        <v>51</v>
      </c>
      <c r="T102" t="s">
        <v>58</v>
      </c>
      <c r="U102" t="s">
        <v>58</v>
      </c>
      <c r="V102" t="s">
        <v>51</v>
      </c>
      <c r="W102" t="s">
        <v>51</v>
      </c>
      <c r="X102" t="s">
        <v>51</v>
      </c>
      <c r="Y102" t="s">
        <v>51</v>
      </c>
      <c r="Z102" t="s">
        <v>51</v>
      </c>
      <c r="AA102" t="s">
        <v>59</v>
      </c>
      <c r="AB102" t="s">
        <v>51</v>
      </c>
      <c r="AC102" t="s">
        <v>58</v>
      </c>
      <c r="AD102" t="s">
        <v>51</v>
      </c>
      <c r="AE102" t="s">
        <v>58</v>
      </c>
      <c r="AF102" t="s">
        <v>51</v>
      </c>
      <c r="AG102" t="s">
        <v>51</v>
      </c>
      <c r="AH102" t="s">
        <v>51</v>
      </c>
      <c r="AI102" t="s">
        <v>51</v>
      </c>
      <c r="AJ102" t="s">
        <v>51</v>
      </c>
      <c r="AK102" t="s">
        <v>51</v>
      </c>
      <c r="AL102" t="s">
        <v>51</v>
      </c>
      <c r="AM102" t="s">
        <v>51</v>
      </c>
      <c r="AN102" t="s">
        <v>51</v>
      </c>
      <c r="AO102" t="s">
        <v>51</v>
      </c>
      <c r="AP102" t="s">
        <v>51</v>
      </c>
    </row>
    <row r="103" spans="1:42" x14ac:dyDescent="0.45">
      <c r="A103">
        <v>102</v>
      </c>
      <c r="B103" t="s">
        <v>92</v>
      </c>
      <c r="C103" t="s">
        <v>43</v>
      </c>
      <c r="D103" t="s">
        <v>44</v>
      </c>
      <c r="E103" t="s">
        <v>45</v>
      </c>
      <c r="F103" t="s">
        <v>46</v>
      </c>
      <c r="G103" t="s">
        <v>45</v>
      </c>
      <c r="H103" s="1" t="s">
        <v>62</v>
      </c>
      <c r="I103" t="s">
        <v>63</v>
      </c>
      <c r="J103" t="s">
        <v>47</v>
      </c>
      <c r="K103" s="1" t="s">
        <v>48</v>
      </c>
      <c r="L103" t="s">
        <v>56</v>
      </c>
      <c r="M103" t="s">
        <v>50</v>
      </c>
      <c r="N103" t="s">
        <v>58</v>
      </c>
      <c r="O103" t="s">
        <v>51</v>
      </c>
      <c r="P103" t="s">
        <v>51</v>
      </c>
      <c r="Q103" t="s">
        <v>51</v>
      </c>
      <c r="R103" t="s">
        <v>51</v>
      </c>
      <c r="S103" t="s">
        <v>51</v>
      </c>
      <c r="T103" t="s">
        <v>51</v>
      </c>
      <c r="U103" t="s">
        <v>58</v>
      </c>
      <c r="V103" t="s">
        <v>51</v>
      </c>
      <c r="W103" t="s">
        <v>51</v>
      </c>
      <c r="X103" t="s">
        <v>51</v>
      </c>
      <c r="Y103" t="s">
        <v>51</v>
      </c>
      <c r="Z103" t="s">
        <v>51</v>
      </c>
      <c r="AA103" t="s">
        <v>59</v>
      </c>
      <c r="AB103" t="s">
        <v>51</v>
      </c>
      <c r="AC103" t="s">
        <v>58</v>
      </c>
      <c r="AD103" t="s">
        <v>58</v>
      </c>
      <c r="AE103" t="s">
        <v>58</v>
      </c>
      <c r="AF103" t="s">
        <v>58</v>
      </c>
      <c r="AG103" t="s">
        <v>51</v>
      </c>
      <c r="AH103" t="s">
        <v>51</v>
      </c>
      <c r="AI103" t="s">
        <v>51</v>
      </c>
      <c r="AJ103" t="s">
        <v>51</v>
      </c>
      <c r="AK103" t="s">
        <v>58</v>
      </c>
      <c r="AL103" t="s">
        <v>51</v>
      </c>
      <c r="AM103" t="s">
        <v>51</v>
      </c>
      <c r="AN103" t="s">
        <v>51</v>
      </c>
      <c r="AO103" t="s">
        <v>51</v>
      </c>
      <c r="AP103" t="s">
        <v>51</v>
      </c>
    </row>
    <row r="104" spans="1:42" x14ac:dyDescent="0.45">
      <c r="A104">
        <v>103</v>
      </c>
      <c r="B104" t="s">
        <v>69</v>
      </c>
      <c r="C104" t="s">
        <v>43</v>
      </c>
      <c r="D104" t="s">
        <v>65</v>
      </c>
      <c r="E104" t="s">
        <v>60</v>
      </c>
      <c r="F104" t="s">
        <v>103</v>
      </c>
      <c r="G104" t="s">
        <v>60</v>
      </c>
      <c r="H104" s="1" t="s">
        <v>73</v>
      </c>
      <c r="I104" t="s">
        <v>90</v>
      </c>
      <c r="J104" t="s">
        <v>47</v>
      </c>
      <c r="K104" s="1" t="s">
        <v>48</v>
      </c>
      <c r="L104" t="s">
        <v>56</v>
      </c>
      <c r="M104" t="s">
        <v>50</v>
      </c>
      <c r="N104" t="s">
        <v>58</v>
      </c>
      <c r="O104" t="s">
        <v>51</v>
      </c>
      <c r="P104" t="s">
        <v>51</v>
      </c>
      <c r="Q104" t="s">
        <v>51</v>
      </c>
      <c r="R104" t="s">
        <v>51</v>
      </c>
      <c r="S104" t="s">
        <v>51</v>
      </c>
      <c r="T104" t="s">
        <v>58</v>
      </c>
      <c r="U104" t="s">
        <v>58</v>
      </c>
      <c r="V104" t="s">
        <v>51</v>
      </c>
      <c r="W104" t="s">
        <v>58</v>
      </c>
      <c r="X104" t="s">
        <v>51</v>
      </c>
      <c r="Y104" t="s">
        <v>51</v>
      </c>
      <c r="Z104" t="s">
        <v>51</v>
      </c>
      <c r="AA104" t="s">
        <v>59</v>
      </c>
      <c r="AB104" t="s">
        <v>51</v>
      </c>
      <c r="AC104" t="s">
        <v>58</v>
      </c>
      <c r="AD104" t="s">
        <v>51</v>
      </c>
      <c r="AE104" t="s">
        <v>58</v>
      </c>
      <c r="AF104" t="s">
        <v>58</v>
      </c>
      <c r="AG104" t="s">
        <v>51</v>
      </c>
      <c r="AH104" t="s">
        <v>51</v>
      </c>
      <c r="AI104" t="s">
        <v>51</v>
      </c>
      <c r="AJ104" t="s">
        <v>51</v>
      </c>
      <c r="AK104" t="s">
        <v>51</v>
      </c>
      <c r="AL104" t="s">
        <v>51</v>
      </c>
      <c r="AM104" t="s">
        <v>51</v>
      </c>
      <c r="AN104" t="s">
        <v>51</v>
      </c>
      <c r="AO104" t="s">
        <v>51</v>
      </c>
      <c r="AP104" t="s">
        <v>51</v>
      </c>
    </row>
    <row r="105" spans="1:42" x14ac:dyDescent="0.45">
      <c r="A105">
        <v>104</v>
      </c>
      <c r="B105" t="s">
        <v>53</v>
      </c>
      <c r="C105" t="s">
        <v>80</v>
      </c>
      <c r="D105" t="s">
        <v>72</v>
      </c>
      <c r="E105" t="s">
        <v>45</v>
      </c>
      <c r="F105" t="s">
        <v>46</v>
      </c>
      <c r="G105" t="s">
        <v>60</v>
      </c>
      <c r="H105" s="1" t="s">
        <v>71</v>
      </c>
      <c r="I105" t="s">
        <v>107</v>
      </c>
      <c r="J105" t="s">
        <v>70</v>
      </c>
      <c r="K105" s="1" t="s">
        <v>86</v>
      </c>
      <c r="L105" t="s">
        <v>56</v>
      </c>
      <c r="M105" t="s">
        <v>50</v>
      </c>
      <c r="N105" t="s">
        <v>58</v>
      </c>
      <c r="O105" t="s">
        <v>51</v>
      </c>
      <c r="P105" t="s">
        <v>51</v>
      </c>
      <c r="Q105" t="s">
        <v>51</v>
      </c>
      <c r="R105" t="s">
        <v>51</v>
      </c>
      <c r="S105" t="s">
        <v>51</v>
      </c>
      <c r="T105" t="s">
        <v>51</v>
      </c>
      <c r="U105" t="s">
        <v>58</v>
      </c>
      <c r="V105" t="s">
        <v>51</v>
      </c>
      <c r="W105" t="s">
        <v>58</v>
      </c>
      <c r="X105" t="s">
        <v>51</v>
      </c>
      <c r="Y105" t="s">
        <v>58</v>
      </c>
      <c r="Z105" t="s">
        <v>51</v>
      </c>
      <c r="AA105" t="s">
        <v>52</v>
      </c>
      <c r="AB105" t="s">
        <v>51</v>
      </c>
      <c r="AC105" t="s">
        <v>58</v>
      </c>
      <c r="AD105" t="s">
        <v>51</v>
      </c>
      <c r="AE105" t="s">
        <v>58</v>
      </c>
      <c r="AF105" t="s">
        <v>58</v>
      </c>
      <c r="AG105" t="s">
        <v>51</v>
      </c>
      <c r="AH105" t="s">
        <v>51</v>
      </c>
      <c r="AI105" t="s">
        <v>51</v>
      </c>
      <c r="AJ105" t="s">
        <v>51</v>
      </c>
      <c r="AK105" t="s">
        <v>51</v>
      </c>
      <c r="AL105" t="s">
        <v>51</v>
      </c>
      <c r="AM105" t="s">
        <v>51</v>
      </c>
      <c r="AN105" t="s">
        <v>51</v>
      </c>
      <c r="AO105" t="s">
        <v>51</v>
      </c>
      <c r="AP105" t="s">
        <v>51</v>
      </c>
    </row>
    <row r="106" spans="1:42" x14ac:dyDescent="0.45">
      <c r="A106">
        <v>105</v>
      </c>
      <c r="B106" t="s">
        <v>104</v>
      </c>
      <c r="C106" t="s">
        <v>43</v>
      </c>
      <c r="D106" t="s">
        <v>65</v>
      </c>
      <c r="E106" t="s">
        <v>45</v>
      </c>
      <c r="F106" t="s">
        <v>46</v>
      </c>
      <c r="G106" t="s">
        <v>60</v>
      </c>
      <c r="H106" s="1" t="s">
        <v>48</v>
      </c>
      <c r="I106" t="s">
        <v>88</v>
      </c>
      <c r="J106" t="s">
        <v>55</v>
      </c>
      <c r="K106" s="1" t="s">
        <v>86</v>
      </c>
      <c r="L106" t="s">
        <v>56</v>
      </c>
      <c r="M106" t="s">
        <v>102</v>
      </c>
      <c r="N106" t="s">
        <v>51</v>
      </c>
      <c r="O106" t="s">
        <v>58</v>
      </c>
      <c r="P106" t="s">
        <v>58</v>
      </c>
      <c r="Q106" t="s">
        <v>58</v>
      </c>
      <c r="R106" t="s">
        <v>58</v>
      </c>
      <c r="S106" t="s">
        <v>51</v>
      </c>
      <c r="T106" t="s">
        <v>58</v>
      </c>
      <c r="U106" t="s">
        <v>51</v>
      </c>
      <c r="V106" t="s">
        <v>58</v>
      </c>
      <c r="W106" t="s">
        <v>51</v>
      </c>
      <c r="X106" t="s">
        <v>58</v>
      </c>
      <c r="Y106" t="s">
        <v>51</v>
      </c>
      <c r="Z106" t="s">
        <v>58</v>
      </c>
      <c r="AA106" t="s">
        <v>52</v>
      </c>
      <c r="AB106" t="s">
        <v>51</v>
      </c>
      <c r="AC106" t="s">
        <v>51</v>
      </c>
      <c r="AD106" t="s">
        <v>51</v>
      </c>
      <c r="AE106" t="s">
        <v>51</v>
      </c>
      <c r="AF106" t="s">
        <v>51</v>
      </c>
      <c r="AG106" t="s">
        <v>51</v>
      </c>
      <c r="AH106" t="s">
        <v>51</v>
      </c>
      <c r="AI106" t="s">
        <v>58</v>
      </c>
      <c r="AJ106" t="s">
        <v>58</v>
      </c>
      <c r="AK106" t="s">
        <v>58</v>
      </c>
      <c r="AL106" t="s">
        <v>58</v>
      </c>
      <c r="AM106" t="s">
        <v>58</v>
      </c>
      <c r="AN106" t="s">
        <v>58</v>
      </c>
      <c r="AO106" t="s">
        <v>58</v>
      </c>
      <c r="AP106" t="s">
        <v>51</v>
      </c>
    </row>
    <row r="107" spans="1:42" x14ac:dyDescent="0.45">
      <c r="N107">
        <f>COUNTIF(Table1[Puedo adaptar mi horario de trabajo según mis necesidades personales],"Si")</f>
        <v>52</v>
      </c>
      <c r="O107">
        <f>COUNTIF(Table1[La flexibilidad laboral podría aumentar mi motivación en el trabajo],"Si")</f>
        <v>98</v>
      </c>
      <c r="P107">
        <f>COUNTIF(Table1[Me gustaría que Colpensiones ofreciera más alternativas de trabajo flexible],"Si")</f>
        <v>100</v>
      </c>
      <c r="Q107">
        <f>COUNTIF(Table1[Creo que el trabajo remoto (total o parcial) puede ser tan productivo como el presencial],"Si")</f>
        <v>100</v>
      </c>
      <c r="R107">
        <f>COUNTIF(Table1[Me adaptaría sin problema a un modelo de trabajo remoto (total o parcial)],"Si")</f>
        <v>101</v>
      </c>
      <c r="S107">
        <f>COUNTIF(Table1[Me siento capaz de organizar mi tiempo y mis tareas sin supervisión constante],"Si")</f>
        <v>102</v>
      </c>
      <c r="T107">
        <f>COUNTIF(Table1[La posibilidad de tener flexibilidad laboral influiría en mi decisión de permanecer en Colpensiones],"Si")</f>
        <v>83</v>
      </c>
      <c r="U107">
        <f>COUNTIF(Table1[La mayoría de mis tareas no requieren estar físicamente presente todo el tiempo en las instalaciones de Colpensiones],"Si")</f>
        <v>75</v>
      </c>
      <c r="V107">
        <f>COUNTIF(Table1[Me gustaría que Colpensiones propusiera cambios en la legislación interna relacionada con modalidades de trabajo flexible ],"Si")</f>
        <v>102</v>
      </c>
      <c r="W107">
        <f>COUNTIF(Table1[Mi modalidad de trabajo actual me permite mantener un equilibrio adecuado entre mi vida personal y laboral ],"Si")</f>
        <v>51</v>
      </c>
      <c r="X107">
        <f>COUNTIF(Table1[Siento que mi nivel de energía y bienestar se ven afectados por el modelo de trabajo actual ],"Si")</f>
        <v>94</v>
      </c>
      <c r="Y107">
        <f>COUNTIF(Table1[En mi actual modalidad de trabajo cuento con las herramientas y condiciones adecuadas para desempeñar mis funciones ],"Si")</f>
        <v>98</v>
      </c>
      <c r="Z107">
        <f>COUNTIF(Table1[Considero que el tiempo y el costo de desplazamiento al lugar de trabajo tienen un impacto negativo en mi bienestar general ],"Si")</f>
        <v>98</v>
      </c>
      <c r="AB107">
        <f>COUNTIF(Table1[Mi modalidad de trabajo favorece la comunicación y las relaciones interpersonales positivas con mis compañeros ],"Si")</f>
        <v>88</v>
      </c>
      <c r="AC107">
        <f>COUNTIF(Table1[Me siento motivado/a con la modalidad de trabajo que tengo actualmente ],"Si")</f>
        <v>45</v>
      </c>
      <c r="AD107">
        <f>COUNTIF(Table1[Considero que puedo desconectarme del trabajo fuera del horario laboral ],"Si")</f>
        <v>76</v>
      </c>
      <c r="AE107">
        <f>COUNTIF(Table1[Mi modelo de trabajo actual me permite mantener hábitos saludables (ejercicio, alimentación, descanso) ],"Si")</f>
        <v>42</v>
      </c>
      <c r="AF107">
        <f>COUNTIF(Table1[Considero que tengo autonomía para organizar mi tiempo y tareas en mi modalidad de trabajo actual ],"Si")</f>
        <v>53</v>
      </c>
      <c r="AG107">
        <f>COUNTIF(Table1[Pude completar mis tareas de manera más rápida y efectiva en teletrabajo ],"Si")</f>
        <v>98</v>
      </c>
      <c r="AH107">
        <f>COUNTIF(Table1[El teletrabajo me permitió cumplir con los plazos de entrega de manera más eficiente ],"Si")</f>
        <v>99</v>
      </c>
      <c r="AI107">
        <f>COUNTIF(Table1[El teletrabajo me permitió adaptarme mejor a cambios en las tareas y proyectos ],"Si")</f>
        <v>99</v>
      </c>
      <c r="AJ107">
        <f>COUNTIF(Table1[El teletrabajo facilitó mi adaptación a nuevas herramientas y tecnologías ],"Si")</f>
        <v>100</v>
      </c>
      <c r="AK107">
        <f>COUNTIF(Table1[Las herramientas de comunicación utilizadas en el teletrabajo fueron efectivas para coordinar tareas ],"Si")</f>
        <v>92</v>
      </c>
      <c r="AL107">
        <f>COUNTIF(Table1[Pude participar activamente en reuniones y discusiones en teletrabajo ],"Si")</f>
        <v>100</v>
      </c>
      <c r="AM107">
        <f>COUNTIF(Table1[El teletrabajo aumentó mi compromiso con mis responsabilidades laborales. ],"Si")</f>
        <v>95</v>
      </c>
      <c r="AN107">
        <f>COUNTIF(Table1[El entorno de teletrabajo me permitió pensar de manera más creativa ],"Si")</f>
        <v>96</v>
      </c>
      <c r="AO107">
        <f>COUNTIF(Table1[Recibí retroalimentación constructiva sobre mi desempeño en teletrabajo ],"Si")</f>
        <v>86</v>
      </c>
      <c r="AP107">
        <f>COUNTIF(Table1[Colpensiones proporcionó los recursos necesarios para mantener mi productividad en teletrabajo ],"Si")</f>
        <v>96</v>
      </c>
    </row>
    <row r="108" spans="1:42" x14ac:dyDescent="0.45">
      <c r="N108">
        <f>105-Table1[[#Totals],[Puedo adaptar mi horario de trabajo según mis necesidades personales]]</f>
        <v>53</v>
      </c>
      <c r="O108">
        <f>105-Table1[[#Totals],[La flexibilidad laboral podría aumentar mi motivación en el trabajo]]</f>
        <v>7</v>
      </c>
      <c r="P108">
        <f>105-Table1[[#Totals],[Me gustaría que Colpensiones ofreciera más alternativas de trabajo flexible]]</f>
        <v>5</v>
      </c>
      <c r="Q108">
        <f>105-Table1[[#Totals],[Puedo adaptar mi horario de trabajo según mis necesidades personales]]</f>
        <v>53</v>
      </c>
      <c r="R108">
        <f>105-Table1[[#Totals],[Puedo adaptar mi horario de trabajo según mis necesidades personales]]</f>
        <v>53</v>
      </c>
      <c r="S108">
        <f>105-Table1[[#Totals],[Puedo adaptar mi horario de trabajo según mis necesidades personales]]</f>
        <v>53</v>
      </c>
      <c r="T108">
        <f>105-Table1[[#Totals],[Puedo adaptar mi horario de trabajo según mis necesidades personales]]</f>
        <v>53</v>
      </c>
      <c r="U108">
        <f>105-Table1[[#Totals],[Puedo adaptar mi horario de trabajo según mis necesidades personales]]</f>
        <v>53</v>
      </c>
      <c r="V108">
        <f>105-Table1[[#Totals],[Puedo adaptar mi horario de trabajo según mis necesidades personales]]</f>
        <v>53</v>
      </c>
      <c r="W108">
        <f>105-Table1[[#Totals],[Puedo adaptar mi horario de trabajo según mis necesidades personales]]</f>
        <v>53</v>
      </c>
      <c r="X108">
        <f>105-Table1[[#Totals],[Puedo adaptar mi horario de trabajo según mis necesidades personales]]</f>
        <v>53</v>
      </c>
      <c r="Y108">
        <f>105-Table1[[#Totals],[Puedo adaptar mi horario de trabajo según mis necesidades personales]]</f>
        <v>53</v>
      </c>
      <c r="Z108">
        <f>105-Table1[[#Totals],[Puedo adaptar mi horario de trabajo según mis necesidades personales]]</f>
        <v>53</v>
      </c>
      <c r="AB108">
        <f>COUNTIF(Table1[Puedo adaptar mi horario de trabajo según mis necesidades personales],"No")</f>
        <v>53</v>
      </c>
      <c r="AC108">
        <f>COUNTIF(Table1[Puedo adaptar mi horario de trabajo según mis necesidades personales],"No")</f>
        <v>53</v>
      </c>
      <c r="AD108">
        <f>COUNTIF(Table1[Puedo adaptar mi horario de trabajo según mis necesidades personales],"No")</f>
        <v>53</v>
      </c>
      <c r="AE108">
        <f>COUNTIF(Table1[Puedo adaptar mi horario de trabajo según mis necesidades personales],"No")</f>
        <v>53</v>
      </c>
      <c r="AF108">
        <f>COUNTIF(Table1[Puedo adaptar mi horario de trabajo según mis necesidades personales],"No")</f>
        <v>53</v>
      </c>
      <c r="AG108">
        <f>COUNTIF(Table1[Puedo adaptar mi horario de trabajo según mis necesidades personales],"No")</f>
        <v>53</v>
      </c>
      <c r="AH108">
        <f>COUNTIF(Table1[Puedo adaptar mi horario de trabajo según mis necesidades personales],"No")</f>
        <v>53</v>
      </c>
      <c r="AI108">
        <f>COUNTIF(Table1[Puedo adaptar mi horario de trabajo según mis necesidades personales],"No")</f>
        <v>53</v>
      </c>
      <c r="AJ108">
        <f>COUNTIF(Table1[Puedo adaptar mi horario de trabajo según mis necesidades personales],"No")</f>
        <v>53</v>
      </c>
      <c r="AK108">
        <f>COUNTIF(Table1[Puedo adaptar mi horario de trabajo según mis necesidades personales],"No")</f>
        <v>53</v>
      </c>
      <c r="AL108">
        <f>COUNTIF(Table1[Puedo adaptar mi horario de trabajo según mis necesidades personales],"No")</f>
        <v>53</v>
      </c>
      <c r="AM108">
        <f>COUNTIF(Table1[Puedo adaptar mi horario de trabajo según mis necesidades personales],"No")</f>
        <v>53</v>
      </c>
      <c r="AN108">
        <f>COUNTIF(Table1[Puedo adaptar mi horario de trabajo según mis necesidades personales],"No")</f>
        <v>53</v>
      </c>
      <c r="AO108">
        <f>COUNTIF(Table1[Puedo adaptar mi horario de trabajo según mis necesidades personales],"No")</f>
        <v>53</v>
      </c>
      <c r="AP108">
        <f>COUNTIF(Table1[Puedo adaptar mi horario de trabajo según mis necesidades personales],"No")</f>
        <v>53</v>
      </c>
    </row>
    <row r="113" spans="13:41" x14ac:dyDescent="0.45">
      <c r="M113" t="s">
        <v>118</v>
      </c>
      <c r="N113" s="7" t="s">
        <v>13</v>
      </c>
      <c r="O113" s="7" t="s">
        <v>14</v>
      </c>
      <c r="P113" s="7" t="s">
        <v>15</v>
      </c>
      <c r="Q113" s="7" t="s">
        <v>16</v>
      </c>
      <c r="R113" s="7" t="s">
        <v>17</v>
      </c>
      <c r="S113" s="7" t="s">
        <v>18</v>
      </c>
      <c r="T113" s="7" t="s">
        <v>19</v>
      </c>
      <c r="U113" s="7" t="s">
        <v>20</v>
      </c>
      <c r="V113" s="7" t="s">
        <v>21</v>
      </c>
      <c r="W113" s="7" t="s">
        <v>22</v>
      </c>
      <c r="X113" s="7" t="s">
        <v>23</v>
      </c>
      <c r="Y113" s="7" t="s">
        <v>24</v>
      </c>
      <c r="Z113" s="7" t="s">
        <v>25</v>
      </c>
      <c r="AA113" s="7" t="s">
        <v>27</v>
      </c>
      <c r="AB113" s="7" t="s">
        <v>28</v>
      </c>
      <c r="AC113" s="7" t="s">
        <v>29</v>
      </c>
      <c r="AD113" s="7" t="s">
        <v>30</v>
      </c>
      <c r="AE113" s="7" t="s">
        <v>31</v>
      </c>
      <c r="AF113" s="7" t="s">
        <v>32</v>
      </c>
      <c r="AG113" s="7" t="s">
        <v>33</v>
      </c>
      <c r="AH113" s="7" t="s">
        <v>34</v>
      </c>
      <c r="AI113" s="7" t="s">
        <v>35</v>
      </c>
      <c r="AJ113" s="7" t="s">
        <v>36</v>
      </c>
      <c r="AK113" s="7" t="s">
        <v>37</v>
      </c>
      <c r="AL113" s="7" t="s">
        <v>38</v>
      </c>
      <c r="AM113" s="7" t="s">
        <v>39</v>
      </c>
      <c r="AN113" s="7" t="s">
        <v>40</v>
      </c>
      <c r="AO113" s="8" t="s">
        <v>41</v>
      </c>
    </row>
    <row r="114" spans="13:41" x14ac:dyDescent="0.45">
      <c r="M114" t="s">
        <v>60</v>
      </c>
      <c r="N114">
        <v>52</v>
      </c>
      <c r="O114">
        <v>98</v>
      </c>
      <c r="P114">
        <v>100</v>
      </c>
      <c r="Q114">
        <v>100</v>
      </c>
      <c r="R114">
        <v>101</v>
      </c>
      <c r="S114">
        <v>102</v>
      </c>
      <c r="T114">
        <v>83</v>
      </c>
      <c r="U114">
        <v>75</v>
      </c>
      <c r="V114">
        <v>102</v>
      </c>
      <c r="W114">
        <v>51</v>
      </c>
      <c r="X114">
        <v>94</v>
      </c>
      <c r="Y114">
        <v>98</v>
      </c>
      <c r="Z114">
        <v>98</v>
      </c>
      <c r="AA114">
        <v>88</v>
      </c>
      <c r="AB114">
        <v>45</v>
      </c>
      <c r="AC114">
        <v>76</v>
      </c>
      <c r="AD114">
        <v>42</v>
      </c>
      <c r="AE114">
        <v>53</v>
      </c>
      <c r="AF114">
        <v>98</v>
      </c>
      <c r="AG114">
        <v>99</v>
      </c>
      <c r="AH114">
        <v>99</v>
      </c>
      <c r="AI114">
        <v>100</v>
      </c>
      <c r="AJ114">
        <v>92</v>
      </c>
      <c r="AK114">
        <v>100</v>
      </c>
      <c r="AL114">
        <v>95</v>
      </c>
      <c r="AM114">
        <v>96</v>
      </c>
      <c r="AN114">
        <v>86</v>
      </c>
      <c r="AO114">
        <v>96</v>
      </c>
    </row>
    <row r="115" spans="13:41" x14ac:dyDescent="0.45">
      <c r="M115" t="s">
        <v>45</v>
      </c>
      <c r="N115">
        <f>105-N114</f>
        <v>53</v>
      </c>
      <c r="O115">
        <f t="shared" ref="O115:AO115" si="0">105-O114</f>
        <v>7</v>
      </c>
      <c r="P115">
        <f t="shared" si="0"/>
        <v>5</v>
      </c>
      <c r="Q115">
        <f t="shared" si="0"/>
        <v>5</v>
      </c>
      <c r="R115">
        <f t="shared" si="0"/>
        <v>4</v>
      </c>
      <c r="S115">
        <f t="shared" si="0"/>
        <v>3</v>
      </c>
      <c r="T115">
        <f t="shared" si="0"/>
        <v>22</v>
      </c>
      <c r="U115">
        <f t="shared" si="0"/>
        <v>30</v>
      </c>
      <c r="V115">
        <f t="shared" si="0"/>
        <v>3</v>
      </c>
      <c r="W115">
        <f t="shared" si="0"/>
        <v>54</v>
      </c>
      <c r="X115">
        <f t="shared" si="0"/>
        <v>11</v>
      </c>
      <c r="Y115">
        <f t="shared" si="0"/>
        <v>7</v>
      </c>
      <c r="Z115">
        <f t="shared" si="0"/>
        <v>7</v>
      </c>
      <c r="AA115">
        <f t="shared" si="0"/>
        <v>17</v>
      </c>
      <c r="AB115">
        <f t="shared" si="0"/>
        <v>60</v>
      </c>
      <c r="AC115">
        <f t="shared" si="0"/>
        <v>29</v>
      </c>
      <c r="AD115">
        <f t="shared" si="0"/>
        <v>63</v>
      </c>
      <c r="AE115">
        <f t="shared" si="0"/>
        <v>52</v>
      </c>
      <c r="AF115">
        <f t="shared" si="0"/>
        <v>7</v>
      </c>
      <c r="AG115">
        <f t="shared" si="0"/>
        <v>6</v>
      </c>
      <c r="AH115">
        <f t="shared" si="0"/>
        <v>6</v>
      </c>
      <c r="AI115">
        <f t="shared" si="0"/>
        <v>5</v>
      </c>
      <c r="AJ115">
        <f t="shared" si="0"/>
        <v>13</v>
      </c>
      <c r="AK115">
        <f t="shared" si="0"/>
        <v>5</v>
      </c>
      <c r="AL115">
        <f t="shared" si="0"/>
        <v>10</v>
      </c>
      <c r="AM115">
        <f t="shared" si="0"/>
        <v>9</v>
      </c>
      <c r="AN115">
        <f t="shared" si="0"/>
        <v>19</v>
      </c>
      <c r="AO115">
        <f t="shared" si="0"/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59E7-C5FA-8149-AA9D-FCD484B04AEB}">
  <dimension ref="A3:E89"/>
  <sheetViews>
    <sheetView showGridLines="0" zoomScale="40" zoomScaleNormal="40" workbookViewId="0">
      <selection activeCell="A42" sqref="A42"/>
    </sheetView>
  </sheetViews>
  <sheetFormatPr baseColWidth="10" defaultRowHeight="14.25" x14ac:dyDescent="0.45"/>
  <cols>
    <col min="1" max="1" width="45.06640625" bestFit="1" customWidth="1"/>
    <col min="2" max="2" width="14.265625" bestFit="1" customWidth="1"/>
    <col min="3" max="3" width="2.06640625" bestFit="1" customWidth="1"/>
    <col min="4" max="4" width="11.9296875" bestFit="1" customWidth="1"/>
    <col min="5" max="6" width="2.06640625" bestFit="1" customWidth="1"/>
    <col min="7" max="7" width="11.9296875" bestFit="1" customWidth="1"/>
    <col min="8" max="8" width="11.1328125" bestFit="1" customWidth="1"/>
    <col min="9" max="9" width="2.46484375" bestFit="1" customWidth="1"/>
    <col min="10" max="10" width="7.6640625" bestFit="1" customWidth="1"/>
    <col min="11" max="11" width="4.1328125" bestFit="1" customWidth="1"/>
    <col min="12" max="12" width="3.1328125" bestFit="1" customWidth="1"/>
    <col min="13" max="13" width="6.6640625" bestFit="1" customWidth="1"/>
    <col min="14" max="14" width="82.796875" bestFit="1" customWidth="1"/>
    <col min="15" max="15" width="100.46484375" bestFit="1" customWidth="1"/>
    <col min="16" max="17" width="4.1328125" bestFit="1" customWidth="1"/>
    <col min="18" max="18" width="6.6640625" bestFit="1" customWidth="1"/>
    <col min="19" max="20" width="96" bestFit="1" customWidth="1"/>
    <col min="21" max="21" width="7.6640625" bestFit="1" customWidth="1"/>
    <col min="22" max="23" width="4.1328125" bestFit="1" customWidth="1"/>
    <col min="24" max="24" width="6.6640625" bestFit="1" customWidth="1"/>
    <col min="25" max="25" width="80.33203125" bestFit="1" customWidth="1"/>
    <col min="26" max="26" width="97.796875" bestFit="1" customWidth="1"/>
    <col min="27" max="27" width="82.796875" bestFit="1" customWidth="1"/>
    <col min="28" max="28" width="100.46484375" bestFit="1" customWidth="1"/>
    <col min="29" max="30" width="7.33203125" bestFit="1" customWidth="1"/>
    <col min="31" max="31" width="105.1328125" bestFit="1" customWidth="1"/>
    <col min="32" max="33" width="7.33203125" bestFit="1" customWidth="1"/>
    <col min="34" max="34" width="4.796875" bestFit="1" customWidth="1"/>
    <col min="35" max="36" width="7.33203125" bestFit="1" customWidth="1"/>
    <col min="37" max="37" width="66.796875" bestFit="1" customWidth="1"/>
    <col min="38" max="39" width="7.33203125" bestFit="1" customWidth="1"/>
    <col min="40" max="40" width="4.796875" bestFit="1" customWidth="1"/>
    <col min="41" max="42" width="7.33203125" bestFit="1" customWidth="1"/>
    <col min="43" max="43" width="100.46484375" bestFit="1" customWidth="1"/>
    <col min="44" max="45" width="7.33203125" bestFit="1" customWidth="1"/>
    <col min="46" max="46" width="4.796875" bestFit="1" customWidth="1"/>
    <col min="47" max="48" width="7.33203125" bestFit="1" customWidth="1"/>
    <col min="49" max="49" width="88" bestFit="1" customWidth="1"/>
    <col min="50" max="51" width="7.33203125" bestFit="1" customWidth="1"/>
    <col min="52" max="52" width="4.796875" bestFit="1" customWidth="1"/>
    <col min="53" max="54" width="7.33203125" bestFit="1" customWidth="1"/>
    <col min="55" max="55" width="77.1328125" bestFit="1" customWidth="1"/>
    <col min="56" max="57" width="7.33203125" bestFit="1" customWidth="1"/>
    <col min="58" max="58" width="4.796875" bestFit="1" customWidth="1"/>
    <col min="59" max="60" width="7.33203125" bestFit="1" customWidth="1"/>
    <col min="61" max="61" width="64.1328125" bestFit="1" customWidth="1"/>
    <col min="62" max="63" width="7.33203125" bestFit="1" customWidth="1"/>
    <col min="64" max="64" width="4.796875" bestFit="1" customWidth="1"/>
    <col min="65" max="66" width="7.33203125" bestFit="1" customWidth="1"/>
    <col min="67" max="67" width="67" bestFit="1" customWidth="1"/>
    <col min="68" max="69" width="7.33203125" bestFit="1" customWidth="1"/>
    <col min="70" max="70" width="4.796875" bestFit="1" customWidth="1"/>
    <col min="71" max="72" width="7.33203125" bestFit="1" customWidth="1"/>
    <col min="73" max="73" width="63.33203125" bestFit="1" customWidth="1"/>
    <col min="74" max="75" width="7.33203125" bestFit="1" customWidth="1"/>
    <col min="76" max="76" width="4.796875" bestFit="1" customWidth="1"/>
    <col min="77" max="78" width="7.33203125" bestFit="1" customWidth="1"/>
    <col min="79" max="79" width="71.46484375" bestFit="1" customWidth="1"/>
    <col min="80" max="81" width="7.33203125" bestFit="1" customWidth="1"/>
    <col min="82" max="82" width="4.796875" bestFit="1" customWidth="1"/>
    <col min="83" max="84" width="7.33203125" bestFit="1" customWidth="1"/>
    <col min="85" max="85" width="65.46484375" bestFit="1" customWidth="1"/>
    <col min="86" max="87" width="7.33203125" bestFit="1" customWidth="1"/>
    <col min="88" max="88" width="4.796875" bestFit="1" customWidth="1"/>
    <col min="89" max="90" width="7.33203125" bestFit="1" customWidth="1"/>
    <col min="91" max="91" width="68.46484375" bestFit="1" customWidth="1"/>
    <col min="92" max="93" width="7.33203125" bestFit="1" customWidth="1"/>
    <col min="94" max="94" width="4.796875" bestFit="1" customWidth="1"/>
    <col min="95" max="96" width="7.33203125" bestFit="1" customWidth="1"/>
    <col min="97" max="97" width="63.796875" bestFit="1" customWidth="1"/>
    <col min="98" max="99" width="7.33203125" bestFit="1" customWidth="1"/>
    <col min="100" max="100" width="4.796875" bestFit="1" customWidth="1"/>
    <col min="101" max="102" width="7.33203125" bestFit="1" customWidth="1"/>
    <col min="103" max="103" width="87.33203125" bestFit="1" customWidth="1"/>
    <col min="104" max="105" width="7.33203125" bestFit="1" customWidth="1"/>
    <col min="106" max="106" width="4.796875" bestFit="1" customWidth="1"/>
    <col min="107" max="108" width="7.33203125" bestFit="1" customWidth="1"/>
    <col min="109" max="109" width="75.46484375" bestFit="1" customWidth="1"/>
    <col min="110" max="111" width="7.33203125" bestFit="1" customWidth="1"/>
    <col min="112" max="112" width="4.796875" bestFit="1" customWidth="1"/>
    <col min="113" max="114" width="7.33203125" bestFit="1" customWidth="1"/>
    <col min="115" max="115" width="60.46484375" bestFit="1" customWidth="1"/>
    <col min="116" max="117" width="7.33203125" bestFit="1" customWidth="1"/>
    <col min="118" max="118" width="4.796875" bestFit="1" customWidth="1"/>
    <col min="119" max="120" width="7.33203125" bestFit="1" customWidth="1"/>
    <col min="121" max="121" width="67.1328125" bestFit="1" customWidth="1"/>
    <col min="122" max="123" width="7.33203125" bestFit="1" customWidth="1"/>
    <col min="124" max="124" width="4.796875" bestFit="1" customWidth="1"/>
    <col min="125" max="126" width="7.33203125" bestFit="1" customWidth="1"/>
    <col min="127" max="127" width="69.6640625" bestFit="1" customWidth="1"/>
    <col min="128" max="129" width="7.33203125" bestFit="1" customWidth="1"/>
    <col min="130" max="130" width="4.796875" bestFit="1" customWidth="1"/>
    <col min="131" max="132" width="7.33203125" bestFit="1" customWidth="1"/>
    <col min="133" max="133" width="84.796875" bestFit="1" customWidth="1"/>
    <col min="134" max="135" width="7.33203125" bestFit="1" customWidth="1"/>
    <col min="136" max="136" width="4.796875" bestFit="1" customWidth="1"/>
    <col min="137" max="138" width="7.33203125" bestFit="1" customWidth="1"/>
    <col min="139" max="139" width="94.796875" bestFit="1" customWidth="1"/>
    <col min="140" max="141" width="7.33203125" bestFit="1" customWidth="1"/>
    <col min="142" max="142" width="4.796875" bestFit="1" customWidth="1"/>
    <col min="143" max="144" width="7.33203125" bestFit="1" customWidth="1"/>
    <col min="145" max="145" width="106.6640625" bestFit="1" customWidth="1"/>
    <col min="146" max="147" width="7.33203125" bestFit="1" customWidth="1"/>
    <col min="148" max="148" width="4.796875" bestFit="1" customWidth="1"/>
    <col min="149" max="150" width="7.33203125" bestFit="1" customWidth="1"/>
    <col min="151" max="151" width="97.33203125" bestFit="1" customWidth="1"/>
    <col min="152" max="153" width="7.33203125" bestFit="1" customWidth="1"/>
    <col min="154" max="154" width="4.796875" bestFit="1" customWidth="1"/>
    <col min="155" max="156" width="7.33203125" bestFit="1" customWidth="1"/>
    <col min="157" max="157" width="67.1328125" bestFit="1" customWidth="1"/>
    <col min="158" max="159" width="7.33203125" bestFit="1" customWidth="1"/>
    <col min="160" max="160" width="4.796875" bestFit="1" customWidth="1"/>
    <col min="161" max="162" width="7.33203125" bestFit="1" customWidth="1"/>
    <col min="163" max="163" width="66.33203125" bestFit="1" customWidth="1"/>
    <col min="164" max="165" width="7.33203125" bestFit="1" customWidth="1"/>
    <col min="166" max="166" width="4.796875" bestFit="1" customWidth="1"/>
    <col min="167" max="168" width="7.33203125" bestFit="1" customWidth="1"/>
    <col min="169" max="169" width="89.46484375" bestFit="1" customWidth="1"/>
    <col min="170" max="170" width="84.6640625" bestFit="1" customWidth="1"/>
    <col min="171" max="171" width="107.796875" bestFit="1" customWidth="1"/>
    <col min="172" max="172" width="70.796875" bestFit="1" customWidth="1"/>
    <col min="173" max="173" width="95.46484375" bestFit="1" customWidth="1"/>
    <col min="174" max="174" width="109.6640625" bestFit="1" customWidth="1"/>
    <col min="175" max="175" width="71.33203125" bestFit="1" customWidth="1"/>
    <col min="176" max="176" width="105" bestFit="1" customWidth="1"/>
    <col min="177" max="177" width="92.46484375" bestFit="1" customWidth="1"/>
    <col min="178" max="178" width="81.46484375" bestFit="1" customWidth="1"/>
    <col min="179" max="179" width="68.46484375" bestFit="1" customWidth="1"/>
    <col min="180" max="180" width="71.33203125" bestFit="1" customWidth="1"/>
    <col min="181" max="181" width="67.6640625" bestFit="1" customWidth="1"/>
    <col min="182" max="182" width="75.796875" bestFit="1" customWidth="1"/>
    <col min="183" max="183" width="70" bestFit="1" customWidth="1"/>
    <col min="184" max="184" width="72.796875" bestFit="1" customWidth="1"/>
    <col min="185" max="185" width="68.1328125" bestFit="1" customWidth="1"/>
    <col min="186" max="186" width="91.796875" bestFit="1" customWidth="1"/>
    <col min="187" max="187" width="80" bestFit="1" customWidth="1"/>
    <col min="188" max="188" width="65" bestFit="1" customWidth="1"/>
    <col min="189" max="189" width="71.6640625" bestFit="1" customWidth="1"/>
    <col min="190" max="190" width="74.1328125" bestFit="1" customWidth="1"/>
    <col min="191" max="191" width="89.33203125" bestFit="1" customWidth="1"/>
    <col min="192" max="192" width="99.33203125" bestFit="1" customWidth="1"/>
    <col min="193" max="193" width="111.1328125" bestFit="1" customWidth="1"/>
    <col min="194" max="194" width="101.796875" bestFit="1" customWidth="1"/>
    <col min="195" max="195" width="71.6640625" bestFit="1" customWidth="1"/>
    <col min="196" max="196" width="70.796875" bestFit="1" customWidth="1"/>
    <col min="197" max="197" width="68.1328125" bestFit="1" customWidth="1"/>
    <col min="198" max="198" width="91.796875" bestFit="1" customWidth="1"/>
    <col min="199" max="199" width="70" bestFit="1" customWidth="1"/>
    <col min="200" max="200" width="75.796875" bestFit="1" customWidth="1"/>
    <col min="201" max="201" width="80" bestFit="1" customWidth="1"/>
    <col min="202" max="202" width="71.33203125" bestFit="1" customWidth="1"/>
    <col min="203" max="203" width="92.46484375" bestFit="1" customWidth="1"/>
    <col min="204" max="204" width="95.46484375" bestFit="1" customWidth="1"/>
    <col min="205" max="205" width="70.796875" bestFit="1" customWidth="1"/>
    <col min="206" max="206" width="71.6640625" bestFit="1" customWidth="1"/>
    <col min="207" max="207" width="101.796875" bestFit="1" customWidth="1"/>
    <col min="208" max="208" width="111.1328125" bestFit="1" customWidth="1"/>
    <col min="209" max="209" width="107.796875" bestFit="1" customWidth="1"/>
    <col min="210" max="210" width="84.6640625" bestFit="1" customWidth="1"/>
    <col min="211" max="211" width="99.33203125" bestFit="1" customWidth="1"/>
    <col min="212" max="212" width="109.6640625" bestFit="1" customWidth="1"/>
    <col min="213" max="213" width="105" bestFit="1" customWidth="1"/>
    <col min="214" max="214" width="89.33203125" bestFit="1" customWidth="1"/>
    <col min="215" max="215" width="74.1328125" bestFit="1" customWidth="1"/>
    <col min="216" max="216" width="71.33203125" bestFit="1" customWidth="1"/>
  </cols>
  <sheetData>
    <row r="3" spans="1:5" x14ac:dyDescent="0.45">
      <c r="A3" t="s">
        <v>112</v>
      </c>
      <c r="B3" t="s">
        <v>113</v>
      </c>
    </row>
    <row r="4" spans="1:5" x14ac:dyDescent="0.45">
      <c r="A4" t="s">
        <v>110</v>
      </c>
      <c r="B4" s="5" t="s">
        <v>43</v>
      </c>
      <c r="C4" s="5" t="s">
        <v>80</v>
      </c>
      <c r="D4" s="5" t="s">
        <v>98</v>
      </c>
      <c r="E4" s="5" t="s">
        <v>111</v>
      </c>
    </row>
    <row r="5" spans="1:5" x14ac:dyDescent="0.45">
      <c r="A5" s="3" t="s">
        <v>92</v>
      </c>
      <c r="B5" s="6">
        <v>4</v>
      </c>
      <c r="C5" s="6">
        <v>2</v>
      </c>
      <c r="D5" s="6">
        <v>1</v>
      </c>
      <c r="E5" s="6">
        <v>7</v>
      </c>
    </row>
    <row r="6" spans="1:5" x14ac:dyDescent="0.45">
      <c r="A6" s="3" t="s">
        <v>42</v>
      </c>
      <c r="B6" s="6">
        <v>16</v>
      </c>
      <c r="C6" s="6">
        <v>4</v>
      </c>
      <c r="D6" s="6"/>
      <c r="E6" s="6">
        <v>20</v>
      </c>
    </row>
    <row r="7" spans="1:5" x14ac:dyDescent="0.45">
      <c r="A7" s="3" t="s">
        <v>69</v>
      </c>
      <c r="B7" s="6">
        <v>23</v>
      </c>
      <c r="C7" s="6">
        <v>2</v>
      </c>
      <c r="D7" s="6"/>
      <c r="E7" s="6">
        <v>25</v>
      </c>
    </row>
    <row r="8" spans="1:5" x14ac:dyDescent="0.45">
      <c r="A8" s="3" t="s">
        <v>76</v>
      </c>
      <c r="B8" s="6">
        <v>13</v>
      </c>
      <c r="C8" s="6">
        <v>8</v>
      </c>
      <c r="D8" s="6"/>
      <c r="E8" s="6">
        <v>21</v>
      </c>
    </row>
    <row r="9" spans="1:5" x14ac:dyDescent="0.45">
      <c r="A9" s="3" t="s">
        <v>53</v>
      </c>
      <c r="B9" s="6">
        <v>6</v>
      </c>
      <c r="C9" s="6">
        <v>9</v>
      </c>
      <c r="D9" s="6"/>
      <c r="E9" s="6">
        <v>15</v>
      </c>
    </row>
    <row r="10" spans="1:5" x14ac:dyDescent="0.45">
      <c r="A10" s="3" t="s">
        <v>64</v>
      </c>
      <c r="B10" s="6">
        <v>5</v>
      </c>
      <c r="C10" s="6">
        <v>6</v>
      </c>
      <c r="D10" s="6">
        <v>1</v>
      </c>
      <c r="E10" s="6">
        <v>12</v>
      </c>
    </row>
    <row r="11" spans="1:5" x14ac:dyDescent="0.45">
      <c r="A11" s="3" t="s">
        <v>104</v>
      </c>
      <c r="B11" s="6">
        <v>2</v>
      </c>
      <c r="C11" s="6">
        <v>3</v>
      </c>
      <c r="D11" s="6"/>
      <c r="E11" s="6">
        <v>5</v>
      </c>
    </row>
    <row r="12" spans="1:5" x14ac:dyDescent="0.45">
      <c r="A12" s="3" t="s">
        <v>111</v>
      </c>
      <c r="B12" s="6">
        <v>69</v>
      </c>
      <c r="C12" s="6">
        <v>34</v>
      </c>
      <c r="D12" s="6">
        <v>2</v>
      </c>
      <c r="E12" s="6">
        <v>105</v>
      </c>
    </row>
    <row r="23" spans="1:4" x14ac:dyDescent="0.45">
      <c r="A23" s="2" t="s">
        <v>114</v>
      </c>
      <c r="B23" s="2" t="s">
        <v>115</v>
      </c>
    </row>
    <row r="24" spans="1:4" x14ac:dyDescent="0.45">
      <c r="A24" s="2" t="s">
        <v>110</v>
      </c>
      <c r="B24" s="5" t="s">
        <v>71</v>
      </c>
      <c r="C24" s="5" t="s">
        <v>48</v>
      </c>
      <c r="D24" t="s">
        <v>111</v>
      </c>
    </row>
    <row r="25" spans="1:4" x14ac:dyDescent="0.45">
      <c r="A25" s="3" t="s">
        <v>65</v>
      </c>
      <c r="B25" s="12"/>
      <c r="C25" s="12">
        <v>1</v>
      </c>
      <c r="D25" s="11">
        <v>1</v>
      </c>
    </row>
    <row r="26" spans="1:4" x14ac:dyDescent="0.45">
      <c r="A26" s="3" t="s">
        <v>81</v>
      </c>
      <c r="B26" s="12"/>
      <c r="C26" s="12">
        <v>1</v>
      </c>
      <c r="D26" s="11">
        <v>1</v>
      </c>
    </row>
    <row r="27" spans="1:4" x14ac:dyDescent="0.45">
      <c r="A27" s="3" t="s">
        <v>44</v>
      </c>
      <c r="B27" s="12">
        <v>1</v>
      </c>
      <c r="C27" s="12"/>
      <c r="D27" s="11">
        <v>1</v>
      </c>
    </row>
    <row r="28" spans="1:4" x14ac:dyDescent="0.45">
      <c r="A28" s="3" t="s">
        <v>111</v>
      </c>
      <c r="B28" s="12">
        <v>1</v>
      </c>
      <c r="C28" s="12">
        <v>2</v>
      </c>
      <c r="D28" s="11">
        <v>3</v>
      </c>
    </row>
    <row r="44" spans="1:4" x14ac:dyDescent="0.45">
      <c r="B44" s="2" t="s">
        <v>113</v>
      </c>
    </row>
    <row r="45" spans="1:4" x14ac:dyDescent="0.45">
      <c r="A45" s="2" t="s">
        <v>116</v>
      </c>
      <c r="B45" s="5" t="s">
        <v>45</v>
      </c>
      <c r="C45" s="5" t="s">
        <v>60</v>
      </c>
      <c r="D45" s="5" t="s">
        <v>111</v>
      </c>
    </row>
    <row r="46" spans="1:4" x14ac:dyDescent="0.45">
      <c r="A46" s="3" t="s">
        <v>119</v>
      </c>
      <c r="B46" s="9">
        <v>0.50476190476190474</v>
      </c>
      <c r="C46" s="9">
        <v>0.49523809523809526</v>
      </c>
      <c r="D46" s="9">
        <v>1</v>
      </c>
    </row>
    <row r="47" spans="1:4" x14ac:dyDescent="0.45">
      <c r="A47" s="3" t="s">
        <v>120</v>
      </c>
      <c r="B47" s="9">
        <v>6.6666666666666666E-2</v>
      </c>
      <c r="C47" s="9">
        <v>0.93333333333333335</v>
      </c>
      <c r="D47" s="9">
        <v>1</v>
      </c>
    </row>
    <row r="48" spans="1:4" x14ac:dyDescent="0.45">
      <c r="A48" s="3" t="s">
        <v>121</v>
      </c>
      <c r="B48" s="9">
        <v>8.5714285714285715E-2</v>
      </c>
      <c r="C48" s="9">
        <v>0.91428571428571426</v>
      </c>
      <c r="D48" s="9">
        <v>1</v>
      </c>
    </row>
    <row r="49" spans="1:4" x14ac:dyDescent="0.45">
      <c r="A49" s="3" t="s">
        <v>122</v>
      </c>
      <c r="B49" s="9">
        <v>6.6666666666666666E-2</v>
      </c>
      <c r="C49" s="9">
        <v>0.93333333333333335</v>
      </c>
      <c r="D49" s="9">
        <v>1</v>
      </c>
    </row>
    <row r="50" spans="1:4" x14ac:dyDescent="0.45">
      <c r="A50" s="3" t="s">
        <v>123</v>
      </c>
      <c r="B50" s="9">
        <v>0.18095238095238095</v>
      </c>
      <c r="C50" s="9">
        <v>0.81904761904761902</v>
      </c>
      <c r="D50" s="9">
        <v>1</v>
      </c>
    </row>
    <row r="51" spans="1:4" x14ac:dyDescent="0.45">
      <c r="A51" s="3" t="s">
        <v>124</v>
      </c>
      <c r="B51" s="9">
        <v>4.7619047619047616E-2</v>
      </c>
      <c r="C51" s="9">
        <v>0.95238095238095233</v>
      </c>
      <c r="D51" s="9">
        <v>1</v>
      </c>
    </row>
    <row r="52" spans="1:4" x14ac:dyDescent="0.45">
      <c r="A52" s="3" t="s">
        <v>125</v>
      </c>
      <c r="B52" s="9">
        <v>0.16190476190476191</v>
      </c>
      <c r="C52" s="9">
        <v>0.83809523809523812</v>
      </c>
      <c r="D52" s="9">
        <v>1</v>
      </c>
    </row>
    <row r="53" spans="1:4" x14ac:dyDescent="0.45">
      <c r="A53" s="3" t="s">
        <v>126</v>
      </c>
      <c r="B53" s="9">
        <v>0.49523809523809526</v>
      </c>
      <c r="C53" s="9">
        <v>0.50476190476190474</v>
      </c>
      <c r="D53" s="9">
        <v>1</v>
      </c>
    </row>
    <row r="54" spans="1:4" x14ac:dyDescent="0.45">
      <c r="A54" s="3" t="s">
        <v>127</v>
      </c>
      <c r="B54" s="9">
        <v>0.6</v>
      </c>
      <c r="C54" s="9">
        <v>0.4</v>
      </c>
      <c r="D54" s="9">
        <v>1</v>
      </c>
    </row>
    <row r="55" spans="1:4" x14ac:dyDescent="0.45">
      <c r="A55" s="3" t="s">
        <v>128</v>
      </c>
      <c r="B55" s="9">
        <v>0.5714285714285714</v>
      </c>
      <c r="C55" s="9">
        <v>0.42857142857142855</v>
      </c>
      <c r="D55" s="9">
        <v>1</v>
      </c>
    </row>
    <row r="56" spans="1:4" x14ac:dyDescent="0.45">
      <c r="A56" s="3" t="s">
        <v>129</v>
      </c>
      <c r="B56" s="9">
        <v>0.10476190476190476</v>
      </c>
      <c r="C56" s="9">
        <v>0.89523809523809528</v>
      </c>
      <c r="D56" s="9">
        <v>1</v>
      </c>
    </row>
    <row r="57" spans="1:4" x14ac:dyDescent="0.45">
      <c r="A57" s="3" t="s">
        <v>130</v>
      </c>
      <c r="B57" s="9">
        <v>6.6666666666666666E-2</v>
      </c>
      <c r="C57" s="9">
        <v>0.93333333333333335</v>
      </c>
      <c r="D57" s="9">
        <v>1</v>
      </c>
    </row>
    <row r="58" spans="1:4" x14ac:dyDescent="0.45">
      <c r="A58" s="3" t="s">
        <v>131</v>
      </c>
      <c r="B58" s="9">
        <v>0.2857142857142857</v>
      </c>
      <c r="C58" s="9">
        <v>0.7142857142857143</v>
      </c>
      <c r="D58" s="9">
        <v>1</v>
      </c>
    </row>
    <row r="59" spans="1:4" x14ac:dyDescent="0.45">
      <c r="A59" s="3" t="s">
        <v>132</v>
      </c>
      <c r="B59" s="9">
        <v>6.6666666666666666E-2</v>
      </c>
      <c r="C59" s="9">
        <v>0.93333333333333335</v>
      </c>
      <c r="D59" s="9">
        <v>1</v>
      </c>
    </row>
    <row r="60" spans="1:4" x14ac:dyDescent="0.45">
      <c r="A60" s="3" t="s">
        <v>133</v>
      </c>
      <c r="B60" s="9">
        <v>4.7619047619047616E-2</v>
      </c>
      <c r="C60" s="9">
        <v>0.95238095238095233</v>
      </c>
      <c r="D60" s="9">
        <v>1</v>
      </c>
    </row>
    <row r="61" spans="1:4" x14ac:dyDescent="0.45">
      <c r="A61" s="3" t="s">
        <v>134</v>
      </c>
      <c r="B61" s="9">
        <v>4.7619047619047616E-2</v>
      </c>
      <c r="C61" s="9">
        <v>0.95238095238095233</v>
      </c>
      <c r="D61" s="9">
        <v>1</v>
      </c>
    </row>
    <row r="62" spans="1:4" x14ac:dyDescent="0.45">
      <c r="A62" s="3" t="s">
        <v>136</v>
      </c>
      <c r="B62" s="9">
        <v>2.8571428571428571E-2</v>
      </c>
      <c r="C62" s="9">
        <v>0.97142857142857142</v>
      </c>
      <c r="D62" s="9">
        <v>1</v>
      </c>
    </row>
    <row r="63" spans="1:4" x14ac:dyDescent="0.45">
      <c r="A63" s="3" t="s">
        <v>135</v>
      </c>
      <c r="B63" s="9">
        <v>3.8095238095238099E-2</v>
      </c>
      <c r="C63" s="9">
        <v>0.96190476190476193</v>
      </c>
      <c r="D63" s="9">
        <v>1</v>
      </c>
    </row>
    <row r="64" spans="1:4" x14ac:dyDescent="0.45">
      <c r="A64" s="3" t="s">
        <v>137</v>
      </c>
      <c r="B64" s="9">
        <v>0.20952380952380953</v>
      </c>
      <c r="C64" s="9">
        <v>0.79047619047619044</v>
      </c>
      <c r="D64" s="9">
        <v>1</v>
      </c>
    </row>
    <row r="65" spans="1:4" x14ac:dyDescent="0.45">
      <c r="A65" s="3" t="s">
        <v>138</v>
      </c>
      <c r="B65" s="9">
        <v>2.8571428571428571E-2</v>
      </c>
      <c r="C65" s="9">
        <v>0.97142857142857142</v>
      </c>
      <c r="D65" s="9">
        <v>1</v>
      </c>
    </row>
    <row r="66" spans="1:4" x14ac:dyDescent="0.45">
      <c r="A66" s="3" t="s">
        <v>139</v>
      </c>
      <c r="B66" s="9">
        <v>0.51428571428571423</v>
      </c>
      <c r="C66" s="9">
        <v>0.48571428571428571</v>
      </c>
      <c r="D66" s="9">
        <v>1</v>
      </c>
    </row>
    <row r="67" spans="1:4" x14ac:dyDescent="0.45">
      <c r="A67" s="3" t="s">
        <v>140</v>
      </c>
      <c r="B67" s="9">
        <v>0.27619047619047621</v>
      </c>
      <c r="C67" s="9">
        <v>0.72380952380952379</v>
      </c>
      <c r="D67" s="9">
        <v>1</v>
      </c>
    </row>
    <row r="68" spans="1:4" x14ac:dyDescent="0.45">
      <c r="A68" s="3" t="s">
        <v>141</v>
      </c>
      <c r="B68" s="9">
        <v>5.7142857142857141E-2</v>
      </c>
      <c r="C68" s="9">
        <v>0.94285714285714284</v>
      </c>
      <c r="D68" s="9">
        <v>1</v>
      </c>
    </row>
    <row r="69" spans="1:4" x14ac:dyDescent="0.45">
      <c r="A69" s="3" t="s">
        <v>142</v>
      </c>
      <c r="B69" s="9">
        <v>5.7142857142857141E-2</v>
      </c>
      <c r="C69" s="9">
        <v>0.94285714285714284</v>
      </c>
      <c r="D69" s="9">
        <v>1</v>
      </c>
    </row>
    <row r="70" spans="1:4" x14ac:dyDescent="0.45">
      <c r="A70" s="3" t="s">
        <v>143</v>
      </c>
      <c r="B70" s="9">
        <v>0.12380952380952381</v>
      </c>
      <c r="C70" s="9">
        <v>0.87619047619047619</v>
      </c>
      <c r="D70" s="9">
        <v>1</v>
      </c>
    </row>
    <row r="71" spans="1:4" x14ac:dyDescent="0.45">
      <c r="A71" s="3" t="s">
        <v>144</v>
      </c>
      <c r="B71" s="9">
        <v>4.7619047619047616E-2</v>
      </c>
      <c r="C71" s="9">
        <v>0.95238095238095233</v>
      </c>
      <c r="D71" s="9">
        <v>1</v>
      </c>
    </row>
    <row r="72" spans="1:4" x14ac:dyDescent="0.45">
      <c r="A72" s="3" t="s">
        <v>145</v>
      </c>
      <c r="B72" s="9">
        <v>9.5238095238095233E-2</v>
      </c>
      <c r="C72" s="9">
        <v>0.90476190476190477</v>
      </c>
      <c r="D72" s="9">
        <v>1</v>
      </c>
    </row>
    <row r="73" spans="1:4" x14ac:dyDescent="0.45">
      <c r="A73" s="3" t="s">
        <v>146</v>
      </c>
      <c r="B73" s="9">
        <v>8.5714285714285715E-2</v>
      </c>
      <c r="C73" s="9">
        <v>0.91428571428571426</v>
      </c>
      <c r="D73" s="9">
        <v>1</v>
      </c>
    </row>
    <row r="79" spans="1:4" x14ac:dyDescent="0.45">
      <c r="A79" s="2" t="s">
        <v>16</v>
      </c>
      <c r="B79" t="s">
        <v>117</v>
      </c>
    </row>
    <row r="80" spans="1:4" x14ac:dyDescent="0.45">
      <c r="A80" s="2" t="s">
        <v>22</v>
      </c>
      <c r="B80" t="s">
        <v>117</v>
      </c>
    </row>
    <row r="81" spans="1:4" x14ac:dyDescent="0.45">
      <c r="A81" s="2" t="s">
        <v>29</v>
      </c>
      <c r="B81" t="s">
        <v>117</v>
      </c>
    </row>
    <row r="82" spans="1:4" x14ac:dyDescent="0.45">
      <c r="A82" s="2" t="s">
        <v>25</v>
      </c>
      <c r="B82" t="s">
        <v>117</v>
      </c>
    </row>
    <row r="84" spans="1:4" x14ac:dyDescent="0.45">
      <c r="A84" s="2" t="s">
        <v>147</v>
      </c>
      <c r="B84" s="2" t="s">
        <v>113</v>
      </c>
    </row>
    <row r="85" spans="1:4" x14ac:dyDescent="0.45">
      <c r="A85" s="2" t="s">
        <v>110</v>
      </c>
      <c r="B85" t="s">
        <v>45</v>
      </c>
      <c r="C85" t="s">
        <v>60</v>
      </c>
      <c r="D85" t="s">
        <v>111</v>
      </c>
    </row>
    <row r="86" spans="1:4" x14ac:dyDescent="0.45">
      <c r="A86" s="3" t="s">
        <v>43</v>
      </c>
      <c r="B86">
        <v>33</v>
      </c>
      <c r="C86">
        <v>36</v>
      </c>
      <c r="D86">
        <v>69</v>
      </c>
    </row>
    <row r="87" spans="1:4" x14ac:dyDescent="0.45">
      <c r="A87" s="3" t="s">
        <v>80</v>
      </c>
      <c r="B87">
        <v>14</v>
      </c>
      <c r="C87">
        <v>20</v>
      </c>
      <c r="D87">
        <v>34</v>
      </c>
    </row>
    <row r="88" spans="1:4" x14ac:dyDescent="0.45">
      <c r="A88" s="3" t="s">
        <v>98</v>
      </c>
      <c r="B88">
        <v>1</v>
      </c>
      <c r="C88">
        <v>1</v>
      </c>
      <c r="D88">
        <v>2</v>
      </c>
    </row>
    <row r="89" spans="1:4" x14ac:dyDescent="0.45">
      <c r="A89" s="3" t="s">
        <v>111</v>
      </c>
      <c r="B89">
        <v>48</v>
      </c>
      <c r="C89">
        <v>57</v>
      </c>
      <c r="D89">
        <v>105</v>
      </c>
    </row>
  </sheetData>
  <pageMargins left="0.7" right="0.7" top="0.75" bottom="0.75" header="0.3" footer="0.3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CAROLINA MONTEALEGRE MERA</cp:lastModifiedBy>
  <dcterms:created xsi:type="dcterms:W3CDTF">2025-05-21T22:55:02Z</dcterms:created>
  <dcterms:modified xsi:type="dcterms:W3CDTF">2025-06-06T15:56:48Z</dcterms:modified>
</cp:coreProperties>
</file>